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19320" windowHeight="12120" activeTab="1"/>
  </bookViews>
  <sheets>
    <sheet name="Overview" sheetId="1" r:id="rId1"/>
    <sheet name="Workers" sheetId="7" r:id="rId2"/>
    <sheet name="Women" sheetId="3" r:id="rId3"/>
    <sheet name="Climate Change" sheetId="8" r:id="rId4"/>
    <sheet name="Water" sheetId="6" r:id="rId5"/>
    <sheet name="Land" sheetId="2" r:id="rId6"/>
    <sheet name="Farmers" sheetId="5" r:id="rId7"/>
    <sheet name="Transparency" sheetId="4" r:id="rId8"/>
    <sheet name="Release Notes" sheetId="9" r:id="rId9"/>
  </sheets>
  <definedNames>
    <definedName name="OLE_LINK1" localSheetId="4">Water!#REF!</definedName>
    <definedName name="_xlnm.Print_Area" localSheetId="0">Overview!$A$1:$AB$99</definedName>
    <definedName name="Z_068A9C4B_C065_024A_BE76_8527014D5B54_.wvu.PrintArea" localSheetId="0" hidden="1">Overview!$A$1:$AB$99</definedName>
    <definedName name="Z_068A9C4B_C065_024A_BE76_8527014D5B54_.wvu.Rows" localSheetId="0" hidden="1">Overview!$4:$10,Overview!$12:$19,Overview!$21:$28,Overview!$30:$37,Overview!$39:$46,Overview!$48:$55,Overview!$57:$64</definedName>
    <definedName name="Z_1ACE4EF3_4217_4C29_A5F1_1A754D8682CB_.wvu.PrintArea" localSheetId="0" hidden="1">Overview!$A$1:$AB$99</definedName>
    <definedName name="Z_1ACE4EF3_4217_4C29_A5F1_1A754D8682CB_.wvu.Rows" localSheetId="0" hidden="1">Overview!$4:$10,Overview!$12:$19,Overview!$21:$28,Overview!$30:$37,Overview!$39:$46,Overview!$48:$55,Overview!$57:$64</definedName>
    <definedName name="Z_733417AD_A81C_41E8_924D_FD406F37F1DB_.wvu.PrintArea" localSheetId="0" hidden="1">Overview!$A$1:$AB$99</definedName>
    <definedName name="Z_733417AD_A81C_41E8_924D_FD406F37F1DB_.wvu.Rows" localSheetId="0" hidden="1">Overview!$4:$10,Overview!$12:$19,Overview!$21:$28,Overview!$30:$37,Overview!$39:$46,Overview!$48:$55,Overview!$57:$64</definedName>
    <definedName name="Z_956B348E_9ADF_42F8_BE70_7DA67EB885BA_.wvu.Cols" localSheetId="4" hidden="1">Water!$BG:$BG</definedName>
    <definedName name="Z_956B348E_9ADF_42F8_BE70_7DA67EB885BA_.wvu.PrintArea" localSheetId="0" hidden="1">Overview!$A$1:$AB$99</definedName>
    <definedName name="Z_956B348E_9ADF_42F8_BE70_7DA67EB885BA_.wvu.Rows" localSheetId="0" hidden="1">Overview!$4:$10,Overview!$12:$19,Overview!$21:$28,Overview!$30:$37,Overview!$39:$46,Overview!$48:$55,Overview!$57:$64</definedName>
    <definedName name="Z_AC8114FE_0E11_4AA8_B6CA_5B2F81AEBCDF_.wvu.PrintArea" localSheetId="0" hidden="1">Overview!$A$1:$AB$99</definedName>
    <definedName name="Z_AC8114FE_0E11_4AA8_B6CA_5B2F81AEBCDF_.wvu.Rows" localSheetId="0" hidden="1">Overview!$4:$10,Overview!$12:$19,Overview!$21:$28,Overview!$30:$37,Overview!$39:$46,Overview!$48:$55,Overview!$57:$64</definedName>
    <definedName name="Z_FED14FF2_CBAF_4B29_94DC_47DAE2EED47A_.wvu.PrintArea" localSheetId="0" hidden="1">Overview!$A$1:$AB$99</definedName>
    <definedName name="Z_FED14FF2_CBAF_4B29_94DC_47DAE2EED47A_.wvu.Rows" localSheetId="0" hidden="1">Overview!$4:$10,Overview!$12:$19,Overview!$21:$28,Overview!$30:$37,Overview!$39:$46,Overview!$48:$55,Overview!$57:$64</definedName>
  </definedNames>
  <calcPr calcId="125725"/>
  <customWorkbookViews>
    <customWorkbookView name="Hofman - Personal View" guid="{FED14FF2-CBAF-4B29-94DC-47DAE2EED47A}" mergeInterval="0" personalView="1" maximized="1" xWindow="1" yWindow="1" windowWidth="1276" windowHeight="806" activeSheetId="4"/>
    <customWorkbookView name="Maxime Hofman - Persoonlijke weergave" guid="{068A9C4B-C065-024A-BE76-8527014D5B54}" mergeInterval="0" personalView="1" yWindow="72" windowWidth="1272" windowHeight="593" activeSheetId="3"/>
    <customWorkbookView name="esahan - Personal View" guid="{956B348E-9ADF-42F8-BE70-7DA67EB885BA}" mergeInterval="0" personalView="1" maximized="1" xWindow="1" yWindow="1" windowWidth="1362" windowHeight="550" activeSheetId="1"/>
    <customWorkbookView name="Irene Jonkman - Personal View" guid="{733417AD-A81C-41E8-924D-FD406F37F1DB}" mergeInterval="0" personalView="1" maximized="1" xWindow="1" yWindow="1" windowWidth="1020" windowHeight="550" activeSheetId="8"/>
    <customWorkbookView name="Dani - Personal View" guid="{1ACE4EF3-4217-4C29-A5F1-1A754D8682CB}" mergeInterval="0" personalView="1" maximized="1" xWindow="1" yWindow="1" windowWidth="1916" windowHeight="910" activeSheetId="1"/>
    <customWorkbookView name="dsmith1 - Personal View" guid="{AC8114FE-0E11-4AA8-B6CA-5B2F81AEBCDF}" mergeInterval="0" personalView="1" maximized="1" xWindow="1" yWindow="1" windowWidth="1276" windowHeight="806" activeSheetId="2"/>
  </customWorkbookViews>
</workbook>
</file>

<file path=xl/calcChain.xml><?xml version="1.0" encoding="utf-8"?>
<calcChain xmlns="http://schemas.openxmlformats.org/spreadsheetml/2006/main">
  <c r="BN23" i="5"/>
  <c r="BN24"/>
  <c r="BN22"/>
  <c r="BN21"/>
  <c r="BN16"/>
  <c r="BN18"/>
  <c r="BN14"/>
  <c r="BN13"/>
  <c r="BN12"/>
  <c r="BN11"/>
  <c r="BN10"/>
  <c r="BN9"/>
  <c r="BG23"/>
  <c r="BG24"/>
  <c r="BG22"/>
  <c r="BG21"/>
  <c r="BG16"/>
  <c r="BG18"/>
  <c r="BG14"/>
  <c r="BG13"/>
  <c r="BG12"/>
  <c r="BG11"/>
  <c r="BG10"/>
  <c r="BG9"/>
  <c r="AZ23"/>
  <c r="AZ24"/>
  <c r="AZ22"/>
  <c r="AZ21"/>
  <c r="AZ16"/>
  <c r="AZ18"/>
  <c r="AZ14"/>
  <c r="AZ13"/>
  <c r="AZ12"/>
  <c r="AZ11"/>
  <c r="AZ10"/>
  <c r="AZ9"/>
  <c r="AS23"/>
  <c r="AS24"/>
  <c r="AS22"/>
  <c r="AS21"/>
  <c r="AS18"/>
  <c r="AS16"/>
  <c r="AS19"/>
  <c r="AS14"/>
  <c r="AS13"/>
  <c r="AS12"/>
  <c r="AS11"/>
  <c r="AS10"/>
  <c r="AS9"/>
  <c r="AL23"/>
  <c r="AL24"/>
  <c r="AL22"/>
  <c r="AL21"/>
  <c r="AL16"/>
  <c r="AL18"/>
  <c r="AL14"/>
  <c r="AL13"/>
  <c r="AL12"/>
  <c r="AL11"/>
  <c r="AL10"/>
  <c r="AL9"/>
  <c r="AE23"/>
  <c r="AE26"/>
  <c r="AE22"/>
  <c r="AE21"/>
  <c r="AE16"/>
  <c r="AE18"/>
  <c r="AE14"/>
  <c r="AE13"/>
  <c r="AE12"/>
  <c r="AE11"/>
  <c r="AE10"/>
  <c r="AE9"/>
  <c r="X23"/>
  <c r="X24"/>
  <c r="X22"/>
  <c r="X21"/>
  <c r="X16"/>
  <c r="X18"/>
  <c r="X14"/>
  <c r="X13"/>
  <c r="X12"/>
  <c r="X11"/>
  <c r="X10"/>
  <c r="X9"/>
  <c r="Q23"/>
  <c r="Q24"/>
  <c r="Q22"/>
  <c r="Q21"/>
  <c r="Q16"/>
  <c r="Q18"/>
  <c r="Q14"/>
  <c r="Q13"/>
  <c r="Q12"/>
  <c r="Q11"/>
  <c r="Q10"/>
  <c r="Q9"/>
  <c r="J23"/>
  <c r="J24"/>
  <c r="J22"/>
  <c r="J21"/>
  <c r="J16"/>
  <c r="J18"/>
  <c r="J14"/>
  <c r="J13"/>
  <c r="J12"/>
  <c r="J11"/>
  <c r="J10"/>
  <c r="J9"/>
  <c r="C24"/>
  <c r="C23"/>
  <c r="C26"/>
  <c r="C22"/>
  <c r="C21"/>
  <c r="C16"/>
  <c r="C18"/>
  <c r="C14"/>
  <c r="C13"/>
  <c r="C12"/>
  <c r="C11"/>
  <c r="C10"/>
  <c r="C9"/>
  <c r="AE25"/>
  <c r="AE24"/>
  <c r="C25"/>
  <c r="BN17"/>
  <c r="BN26"/>
  <c r="BN25"/>
  <c r="BN19"/>
  <c r="BG17"/>
  <c r="BG26"/>
  <c r="BG25"/>
  <c r="BG19"/>
  <c r="AZ17"/>
  <c r="AZ26"/>
  <c r="AZ25"/>
  <c r="AZ19"/>
  <c r="AS17"/>
  <c r="AS26"/>
  <c r="AS25"/>
  <c r="AL17"/>
  <c r="AL26"/>
  <c r="AL25"/>
  <c r="AL19"/>
  <c r="AE17"/>
  <c r="AE19"/>
  <c r="X17"/>
  <c r="X26"/>
  <c r="X25"/>
  <c r="X19"/>
  <c r="Q17"/>
  <c r="Q26"/>
  <c r="Q25"/>
  <c r="Q19"/>
  <c r="J17"/>
  <c r="J26"/>
  <c r="J25"/>
  <c r="J19"/>
  <c r="C17"/>
  <c r="C19"/>
  <c r="E24"/>
  <c r="E10"/>
  <c r="AI21" i="4"/>
  <c r="AI20"/>
  <c r="C29"/>
  <c r="C69" i="8"/>
  <c r="I90" i="4"/>
  <c r="I89"/>
  <c r="I88"/>
  <c r="K80" i="8"/>
  <c r="K79"/>
  <c r="I38"/>
  <c r="R55" i="7"/>
  <c r="E68" i="8"/>
  <c r="BG68"/>
  <c r="BN92" i="5"/>
  <c r="BN93"/>
  <c r="BN91"/>
  <c r="BN90"/>
  <c r="BN89"/>
  <c r="BN88"/>
  <c r="BG92"/>
  <c r="BG93"/>
  <c r="BG91"/>
  <c r="BG90"/>
  <c r="BG89"/>
  <c r="BG88"/>
  <c r="AZ92"/>
  <c r="AZ93"/>
  <c r="AZ91"/>
  <c r="AZ90"/>
  <c r="AZ89"/>
  <c r="AZ88"/>
  <c r="AS92"/>
  <c r="AS93"/>
  <c r="AS91"/>
  <c r="AS90"/>
  <c r="AS89"/>
  <c r="AS88"/>
  <c r="AL92"/>
  <c r="AL93"/>
  <c r="AL91"/>
  <c r="AL90"/>
  <c r="AL89"/>
  <c r="AL88"/>
  <c r="AE92"/>
  <c r="AE93"/>
  <c r="AE91"/>
  <c r="AE90"/>
  <c r="AE89"/>
  <c r="AE88"/>
  <c r="X92"/>
  <c r="X93"/>
  <c r="X91"/>
  <c r="X90"/>
  <c r="X89"/>
  <c r="X88"/>
  <c r="Q92"/>
  <c r="Q93"/>
  <c r="Q91"/>
  <c r="Q90"/>
  <c r="Q89"/>
  <c r="Q88"/>
  <c r="J92"/>
  <c r="J93" s="1"/>
  <c r="J91"/>
  <c r="J90"/>
  <c r="J89"/>
  <c r="J88"/>
  <c r="C92"/>
  <c r="C94"/>
  <c r="C91"/>
  <c r="C90"/>
  <c r="C89"/>
  <c r="C88"/>
  <c r="Z72"/>
  <c r="BN86"/>
  <c r="BN63"/>
  <c r="BN71"/>
  <c r="BN58"/>
  <c r="BN60"/>
  <c r="BN56"/>
  <c r="BN52"/>
  <c r="BN54"/>
  <c r="BN51"/>
  <c r="BN55"/>
  <c r="BG86"/>
  <c r="BG64"/>
  <c r="BG68"/>
  <c r="BG63"/>
  <c r="BG71"/>
  <c r="BG58"/>
  <c r="BG60"/>
  <c r="BG52"/>
  <c r="BG54"/>
  <c r="BG51"/>
  <c r="BG55"/>
  <c r="AZ86"/>
  <c r="AZ64"/>
  <c r="AZ68"/>
  <c r="AZ63"/>
  <c r="AZ71"/>
  <c r="AZ61"/>
  <c r="AZ58"/>
  <c r="AZ60"/>
  <c r="AZ56"/>
  <c r="AZ52"/>
  <c r="AZ54"/>
  <c r="AZ51"/>
  <c r="AZ55"/>
  <c r="AS86"/>
  <c r="AS64"/>
  <c r="AS68"/>
  <c r="AS63"/>
  <c r="AS71"/>
  <c r="AS58"/>
  <c r="AS60"/>
  <c r="AS52"/>
  <c r="AS54"/>
  <c r="AS51"/>
  <c r="AS55"/>
  <c r="AL86"/>
  <c r="AL63"/>
  <c r="AL64"/>
  <c r="AL61"/>
  <c r="AL60"/>
  <c r="AL58"/>
  <c r="AL59"/>
  <c r="AL51"/>
  <c r="AL55"/>
  <c r="AE86"/>
  <c r="AE63"/>
  <c r="AE64"/>
  <c r="AE58"/>
  <c r="AE59"/>
  <c r="AE51"/>
  <c r="AE55"/>
  <c r="X86"/>
  <c r="X64"/>
  <c r="X68"/>
  <c r="X63"/>
  <c r="X71"/>
  <c r="X58"/>
  <c r="X60"/>
  <c r="X56"/>
  <c r="X52"/>
  <c r="X54"/>
  <c r="X51"/>
  <c r="X55"/>
  <c r="Q86"/>
  <c r="Q64"/>
  <c r="Q68"/>
  <c r="Q63"/>
  <c r="Q71"/>
  <c r="Q58"/>
  <c r="Q60"/>
  <c r="Q56"/>
  <c r="Q52"/>
  <c r="Q54"/>
  <c r="Q51"/>
  <c r="Q55"/>
  <c r="J86"/>
  <c r="J64"/>
  <c r="J68"/>
  <c r="J63"/>
  <c r="J71"/>
  <c r="J61"/>
  <c r="J58"/>
  <c r="J60"/>
  <c r="J52"/>
  <c r="J54"/>
  <c r="J51"/>
  <c r="J55"/>
  <c r="C86"/>
  <c r="C63"/>
  <c r="C71"/>
  <c r="BN78"/>
  <c r="C58"/>
  <c r="C59"/>
  <c r="C52"/>
  <c r="C54"/>
  <c r="C51"/>
  <c r="C55"/>
  <c r="C56"/>
  <c r="C61"/>
  <c r="J59"/>
  <c r="J78"/>
  <c r="Q78"/>
  <c r="AS59"/>
  <c r="AS78"/>
  <c r="BG59"/>
  <c r="BG78"/>
  <c r="BN94"/>
  <c r="C60"/>
  <c r="Q61"/>
  <c r="Q70"/>
  <c r="X61"/>
  <c r="AE78"/>
  <c r="BN61"/>
  <c r="C64"/>
  <c r="J56"/>
  <c r="Q59"/>
  <c r="Q66"/>
  <c r="X59"/>
  <c r="X78"/>
  <c r="AL78"/>
  <c r="AS56"/>
  <c r="AZ59"/>
  <c r="AZ78"/>
  <c r="BG56"/>
  <c r="BN59"/>
  <c r="C93"/>
  <c r="AS61"/>
  <c r="BG61"/>
  <c r="BN64"/>
  <c r="BN68"/>
  <c r="BN95"/>
  <c r="BG95"/>
  <c r="BG94"/>
  <c r="AZ95"/>
  <c r="AZ94"/>
  <c r="AS95"/>
  <c r="AS94"/>
  <c r="AL95"/>
  <c r="AL94"/>
  <c r="AE95"/>
  <c r="AE94"/>
  <c r="X95"/>
  <c r="X94"/>
  <c r="Q95"/>
  <c r="Q94"/>
  <c r="J95"/>
  <c r="J94"/>
  <c r="C95"/>
  <c r="BN80"/>
  <c r="BN72"/>
  <c r="BN82"/>
  <c r="BN74"/>
  <c r="BN84"/>
  <c r="BN76"/>
  <c r="BN53"/>
  <c r="BN67"/>
  <c r="BN66"/>
  <c r="BN70"/>
  <c r="BN65"/>
  <c r="BN69"/>
  <c r="BG80"/>
  <c r="BG72"/>
  <c r="BG82"/>
  <c r="BG74"/>
  <c r="BG84"/>
  <c r="BG76"/>
  <c r="BG53"/>
  <c r="BG67"/>
  <c r="BG66"/>
  <c r="BG70"/>
  <c r="BG65"/>
  <c r="BG69"/>
  <c r="AZ80"/>
  <c r="AZ72"/>
  <c r="AZ82"/>
  <c r="AZ74"/>
  <c r="AZ84"/>
  <c r="AZ76"/>
  <c r="AZ53"/>
  <c r="AZ67"/>
  <c r="AZ66"/>
  <c r="AZ70"/>
  <c r="AZ65"/>
  <c r="AZ69"/>
  <c r="AS80"/>
  <c r="AS72"/>
  <c r="AS82"/>
  <c r="AS74"/>
  <c r="AS84"/>
  <c r="AS76"/>
  <c r="AS53"/>
  <c r="AS67"/>
  <c r="AS66"/>
  <c r="AS70"/>
  <c r="AS65"/>
  <c r="AS69"/>
  <c r="AL68"/>
  <c r="AL69"/>
  <c r="AL65"/>
  <c r="AL70"/>
  <c r="AL66"/>
  <c r="AL67"/>
  <c r="AL71"/>
  <c r="AL52"/>
  <c r="AL56"/>
  <c r="AE68"/>
  <c r="AE69"/>
  <c r="AE65"/>
  <c r="AE70"/>
  <c r="AE66"/>
  <c r="AE67"/>
  <c r="AE71"/>
  <c r="AE52"/>
  <c r="AE56"/>
  <c r="AE61"/>
  <c r="AE60"/>
  <c r="X80"/>
  <c r="X72"/>
  <c r="X82"/>
  <c r="X74"/>
  <c r="X84"/>
  <c r="X76"/>
  <c r="X53"/>
  <c r="X67"/>
  <c r="X66"/>
  <c r="X70"/>
  <c r="X65"/>
  <c r="X69"/>
  <c r="Q80"/>
  <c r="Q72"/>
  <c r="Q82"/>
  <c r="Q74"/>
  <c r="Q84"/>
  <c r="Q76"/>
  <c r="Q53"/>
  <c r="Q67"/>
  <c r="Q65"/>
  <c r="Q69"/>
  <c r="J80"/>
  <c r="J72"/>
  <c r="J82"/>
  <c r="J74"/>
  <c r="J84"/>
  <c r="J76"/>
  <c r="J53"/>
  <c r="J67"/>
  <c r="J66"/>
  <c r="J70"/>
  <c r="J65"/>
  <c r="J69"/>
  <c r="C80"/>
  <c r="C72"/>
  <c r="C82"/>
  <c r="C74"/>
  <c r="C84"/>
  <c r="C76"/>
  <c r="C78"/>
  <c r="C53"/>
  <c r="C67"/>
  <c r="C68"/>
  <c r="C70"/>
  <c r="C65"/>
  <c r="C66"/>
  <c r="C69"/>
  <c r="AL80"/>
  <c r="AL72"/>
  <c r="AL82"/>
  <c r="AL74"/>
  <c r="AL84"/>
  <c r="AL76"/>
  <c r="AL54"/>
  <c r="AL53"/>
  <c r="AE80"/>
  <c r="AE72"/>
  <c r="AE82"/>
  <c r="AE74"/>
  <c r="AE84"/>
  <c r="AE76"/>
  <c r="AE54"/>
  <c r="AE53"/>
  <c r="BG63" i="7"/>
  <c r="E63"/>
  <c r="K63"/>
  <c r="Q63"/>
  <c r="W63"/>
  <c r="AC63"/>
  <c r="AI63"/>
  <c r="AO63"/>
  <c r="AU63"/>
  <c r="BA63"/>
  <c r="BB45"/>
  <c r="BB39"/>
  <c r="AV45"/>
  <c r="AV39"/>
  <c r="AP45"/>
  <c r="AP39"/>
  <c r="AJ55"/>
  <c r="AJ38"/>
  <c r="AJ45"/>
  <c r="AJ39"/>
  <c r="L55"/>
  <c r="L45"/>
  <c r="L38"/>
  <c r="L39"/>
  <c r="E67"/>
  <c r="F55"/>
  <c r="F38"/>
  <c r="F45"/>
  <c r="F39"/>
  <c r="BB28" i="6"/>
  <c r="BB8"/>
  <c r="BH28"/>
  <c r="BH14"/>
  <c r="BH8"/>
  <c r="BH9"/>
  <c r="BB85"/>
  <c r="BB78"/>
  <c r="BB79"/>
  <c r="BB71"/>
  <c r="BB69"/>
  <c r="BB63"/>
  <c r="BB61"/>
  <c r="BB56"/>
  <c r="BB52"/>
  <c r="BB46"/>
  <c r="BB41"/>
  <c r="BB36"/>
  <c r="BB14"/>
  <c r="BB9"/>
  <c r="AP85"/>
  <c r="AP78"/>
  <c r="AP79"/>
  <c r="AP71"/>
  <c r="AP69"/>
  <c r="AP63"/>
  <c r="AP61"/>
  <c r="AP56"/>
  <c r="AP52"/>
  <c r="AP46"/>
  <c r="AP41"/>
  <c r="AP36"/>
  <c r="AP28"/>
  <c r="AP14"/>
  <c r="AP9"/>
  <c r="AV8"/>
  <c r="AJ35"/>
  <c r="AJ20"/>
  <c r="AJ8"/>
  <c r="Q43"/>
  <c r="R41"/>
  <c r="R35"/>
  <c r="R46"/>
  <c r="R36"/>
  <c r="R8"/>
  <c r="R28"/>
  <c r="R20"/>
  <c r="R14"/>
  <c r="R9"/>
  <c r="L20"/>
  <c r="L14"/>
  <c r="L9"/>
  <c r="F78"/>
  <c r="F8"/>
  <c r="BB35"/>
  <c r="AP35"/>
  <c r="AP8"/>
  <c r="BE109" i="4"/>
  <c r="BE108"/>
  <c r="BE107"/>
  <c r="BE106"/>
  <c r="BE105"/>
  <c r="BE104"/>
  <c r="AY109"/>
  <c r="AY108"/>
  <c r="AY107"/>
  <c r="AY106"/>
  <c r="AY105"/>
  <c r="AY104"/>
  <c r="BE92"/>
  <c r="BE99"/>
  <c r="BE89"/>
  <c r="BE87"/>
  <c r="BE86"/>
  <c r="BE90"/>
  <c r="AY92"/>
  <c r="AY98"/>
  <c r="AY87"/>
  <c r="AY86"/>
  <c r="AY89"/>
  <c r="BE70"/>
  <c r="AY70"/>
  <c r="BE58"/>
  <c r="BE65"/>
  <c r="BE47"/>
  <c r="BE56"/>
  <c r="BE42"/>
  <c r="BE43"/>
  <c r="BE40"/>
  <c r="BE39"/>
  <c r="BE45"/>
  <c r="AY58"/>
  <c r="AY64"/>
  <c r="AY56"/>
  <c r="AY53"/>
  <c r="AY52"/>
  <c r="AY49"/>
  <c r="AY48"/>
  <c r="AY47"/>
  <c r="AY55"/>
  <c r="AY40"/>
  <c r="AY39"/>
  <c r="AY42"/>
  <c r="BE33"/>
  <c r="BE34"/>
  <c r="BE27"/>
  <c r="BE25"/>
  <c r="BE24"/>
  <c r="BE29"/>
  <c r="BE22"/>
  <c r="BE20"/>
  <c r="BE19"/>
  <c r="BE18"/>
  <c r="BE17"/>
  <c r="BE21"/>
  <c r="BE12"/>
  <c r="BE15"/>
  <c r="BE10"/>
  <c r="AY25"/>
  <c r="AY24"/>
  <c r="AY33"/>
  <c r="AY17"/>
  <c r="AY22"/>
  <c r="AY13"/>
  <c r="AY12"/>
  <c r="AY14"/>
  <c r="AY10"/>
  <c r="BE82"/>
  <c r="BE81"/>
  <c r="BE80"/>
  <c r="BE79"/>
  <c r="BE78"/>
  <c r="BE77"/>
  <c r="BE76"/>
  <c r="BE75"/>
  <c r="BE74"/>
  <c r="BE73"/>
  <c r="BE72"/>
  <c r="AY82"/>
  <c r="AY81"/>
  <c r="AY80"/>
  <c r="AY79"/>
  <c r="AY78"/>
  <c r="AY77"/>
  <c r="AY76"/>
  <c r="AY75"/>
  <c r="AY74"/>
  <c r="AY73"/>
  <c r="AY72"/>
  <c r="AS82"/>
  <c r="AS81"/>
  <c r="AS80"/>
  <c r="AS79"/>
  <c r="AS78"/>
  <c r="AS77"/>
  <c r="AS76"/>
  <c r="AS75"/>
  <c r="AS74"/>
  <c r="AS73"/>
  <c r="AS72"/>
  <c r="AM82"/>
  <c r="AM81"/>
  <c r="AM80"/>
  <c r="AM79"/>
  <c r="AM78"/>
  <c r="AM77"/>
  <c r="AM76"/>
  <c r="AM75"/>
  <c r="AM74"/>
  <c r="AM73"/>
  <c r="AM72"/>
  <c r="AG82"/>
  <c r="AG81"/>
  <c r="AG80"/>
  <c r="AG79"/>
  <c r="AG78"/>
  <c r="AG77"/>
  <c r="AG76"/>
  <c r="AG75"/>
  <c r="AG74"/>
  <c r="AG73"/>
  <c r="AG72"/>
  <c r="AA82"/>
  <c r="AA81"/>
  <c r="AA80"/>
  <c r="AA79"/>
  <c r="AA78"/>
  <c r="AA77"/>
  <c r="AA76"/>
  <c r="AA75"/>
  <c r="AA74"/>
  <c r="AA73"/>
  <c r="AA72"/>
  <c r="U82"/>
  <c r="U81"/>
  <c r="U80"/>
  <c r="U79"/>
  <c r="U78"/>
  <c r="U77"/>
  <c r="U76"/>
  <c r="U75"/>
  <c r="U74"/>
  <c r="U73"/>
  <c r="U72"/>
  <c r="O82"/>
  <c r="O81"/>
  <c r="O80"/>
  <c r="O79"/>
  <c r="O78"/>
  <c r="O77"/>
  <c r="O76"/>
  <c r="O75"/>
  <c r="O74"/>
  <c r="O73"/>
  <c r="O72"/>
  <c r="I82"/>
  <c r="I81"/>
  <c r="I80"/>
  <c r="I79"/>
  <c r="I78"/>
  <c r="I77"/>
  <c r="I76"/>
  <c r="I75"/>
  <c r="I74"/>
  <c r="I73"/>
  <c r="I72"/>
  <c r="C82"/>
  <c r="C81"/>
  <c r="C80"/>
  <c r="C79"/>
  <c r="C78"/>
  <c r="C77"/>
  <c r="C76"/>
  <c r="C75"/>
  <c r="C74"/>
  <c r="C73"/>
  <c r="C72"/>
  <c r="BE94"/>
  <c r="BE98"/>
  <c r="BE88"/>
  <c r="BE93"/>
  <c r="BE97"/>
  <c r="BE101"/>
  <c r="BE96"/>
  <c r="BE100"/>
  <c r="BE95"/>
  <c r="AY100"/>
  <c r="AY90"/>
  <c r="AY95"/>
  <c r="AY88"/>
  <c r="AY93"/>
  <c r="AY97"/>
  <c r="AY101"/>
  <c r="AY96"/>
  <c r="AY99"/>
  <c r="AY94"/>
  <c r="BE51"/>
  <c r="BE55"/>
  <c r="BE60"/>
  <c r="BE64"/>
  <c r="BE41"/>
  <c r="BE50"/>
  <c r="BE54"/>
  <c r="BE59"/>
  <c r="BE63"/>
  <c r="BE67"/>
  <c r="BE44"/>
  <c r="BE49"/>
  <c r="BE53"/>
  <c r="BE62"/>
  <c r="BE66"/>
  <c r="BE48"/>
  <c r="BE52"/>
  <c r="BE61"/>
  <c r="AY44"/>
  <c r="AY43"/>
  <c r="AY66"/>
  <c r="AY61"/>
  <c r="AY41"/>
  <c r="AY45"/>
  <c r="AY50"/>
  <c r="AY54"/>
  <c r="AY59"/>
  <c r="AY63"/>
  <c r="AY67"/>
  <c r="AY62"/>
  <c r="AY65"/>
  <c r="AY51"/>
  <c r="AY60"/>
  <c r="BE30"/>
  <c r="BE31"/>
  <c r="BE14"/>
  <c r="BE13"/>
  <c r="BE26"/>
  <c r="BE36"/>
  <c r="BE16"/>
  <c r="BE35"/>
  <c r="AY34"/>
  <c r="AY35"/>
  <c r="AY36"/>
  <c r="AY21"/>
  <c r="AY26"/>
  <c r="AY19"/>
  <c r="AY16"/>
  <c r="AY20"/>
  <c r="AY15"/>
  <c r="AY29"/>
  <c r="AY18"/>
  <c r="AY27"/>
  <c r="AY30"/>
  <c r="AY31"/>
  <c r="E80" i="8"/>
  <c r="E79"/>
  <c r="BA68"/>
  <c r="AU68"/>
  <c r="AO68"/>
  <c r="BE88" i="6"/>
  <c r="BE86"/>
  <c r="BE83"/>
  <c r="BE82"/>
  <c r="BE81"/>
  <c r="BE80"/>
  <c r="BE76"/>
  <c r="BE75"/>
  <c r="BE74"/>
  <c r="BE73"/>
  <c r="BE72"/>
  <c r="BE69"/>
  <c r="BE66"/>
  <c r="BE65"/>
  <c r="BE64"/>
  <c r="BE63"/>
  <c r="BE67"/>
  <c r="BE61"/>
  <c r="BE59"/>
  <c r="BE58"/>
  <c r="BE56"/>
  <c r="BE54"/>
  <c r="BE53"/>
  <c r="BE52"/>
  <c r="BE47"/>
  <c r="BE46"/>
  <c r="BE49"/>
  <c r="BE42"/>
  <c r="BE41"/>
  <c r="BE44"/>
  <c r="BE37"/>
  <c r="BE36"/>
  <c r="BE39"/>
  <c r="BE28"/>
  <c r="BE33"/>
  <c r="BE24"/>
  <c r="BE20"/>
  <c r="BE23"/>
  <c r="BE17"/>
  <c r="BE14"/>
  <c r="BE16"/>
  <c r="BE11"/>
  <c r="BE9"/>
  <c r="BE12"/>
  <c r="AY88"/>
  <c r="AY86"/>
  <c r="AY83"/>
  <c r="AY82"/>
  <c r="AY81"/>
  <c r="AY80"/>
  <c r="AY76"/>
  <c r="AY75"/>
  <c r="AY74"/>
  <c r="AY73"/>
  <c r="AY72"/>
  <c r="AY69"/>
  <c r="AY66"/>
  <c r="AY65"/>
  <c r="AY64"/>
  <c r="AY63"/>
  <c r="AY67"/>
  <c r="AY61"/>
  <c r="AY59"/>
  <c r="AY58"/>
  <c r="AY56"/>
  <c r="AY54"/>
  <c r="AY53"/>
  <c r="AY52"/>
  <c r="AY46"/>
  <c r="AY47"/>
  <c r="AY41"/>
  <c r="AY44"/>
  <c r="AY36"/>
  <c r="AY39"/>
  <c r="AY31"/>
  <c r="AY30"/>
  <c r="AY28"/>
  <c r="AY33"/>
  <c r="AY24"/>
  <c r="AY23"/>
  <c r="AY20"/>
  <c r="AY25"/>
  <c r="AY17"/>
  <c r="AY16"/>
  <c r="AY14"/>
  <c r="AY18"/>
  <c r="AY11"/>
  <c r="AY9"/>
  <c r="AY12"/>
  <c r="AS88"/>
  <c r="AS86"/>
  <c r="AS83"/>
  <c r="AS82"/>
  <c r="AS81"/>
  <c r="AS80"/>
  <c r="AS76"/>
  <c r="AS75"/>
  <c r="AS74"/>
  <c r="AS73"/>
  <c r="AS72"/>
  <c r="AS69"/>
  <c r="AS66"/>
  <c r="AS65"/>
  <c r="AS64"/>
  <c r="AS63"/>
  <c r="AS67"/>
  <c r="AS61"/>
  <c r="AS59"/>
  <c r="AS58"/>
  <c r="AS56"/>
  <c r="AS54"/>
  <c r="AS52"/>
  <c r="AS53"/>
  <c r="AS47"/>
  <c r="AS46"/>
  <c r="AS49"/>
  <c r="AS42"/>
  <c r="AS41"/>
  <c r="AS44"/>
  <c r="AS36"/>
  <c r="AS39"/>
  <c r="AS28"/>
  <c r="AS33"/>
  <c r="AS20"/>
  <c r="AS23"/>
  <c r="AS14"/>
  <c r="AS16"/>
  <c r="AS11"/>
  <c r="AS9"/>
  <c r="AS12"/>
  <c r="AM88"/>
  <c r="AM86"/>
  <c r="AM83"/>
  <c r="AM82"/>
  <c r="AM81"/>
  <c r="AM80"/>
  <c r="AM76"/>
  <c r="AM75"/>
  <c r="AM74"/>
  <c r="AM73"/>
  <c r="AM72"/>
  <c r="AM69"/>
  <c r="AM66"/>
  <c r="AM65"/>
  <c r="AM64"/>
  <c r="AM63"/>
  <c r="AM67"/>
  <c r="AM61"/>
  <c r="AM59"/>
  <c r="AM58"/>
  <c r="AM56"/>
  <c r="AM54"/>
  <c r="AM52"/>
  <c r="AM53"/>
  <c r="AM46"/>
  <c r="AM47"/>
  <c r="AM42"/>
  <c r="AM41"/>
  <c r="AM44"/>
  <c r="AM37"/>
  <c r="AM36"/>
  <c r="AM39"/>
  <c r="AM28"/>
  <c r="AM33"/>
  <c r="AM20"/>
  <c r="AM23"/>
  <c r="AM14"/>
  <c r="AM16"/>
  <c r="AM9"/>
  <c r="AM11"/>
  <c r="AG88"/>
  <c r="AG86"/>
  <c r="AG83"/>
  <c r="AG82"/>
  <c r="AG81"/>
  <c r="AG80"/>
  <c r="AG76"/>
  <c r="AG75"/>
  <c r="AG74"/>
  <c r="AG73"/>
  <c r="AG72"/>
  <c r="AG69"/>
  <c r="AG66"/>
  <c r="AG65"/>
  <c r="AG64"/>
  <c r="AG63"/>
  <c r="AG67"/>
  <c r="AG61"/>
  <c r="AG59"/>
  <c r="AG58"/>
  <c r="AG56"/>
  <c r="AG54"/>
  <c r="AG53"/>
  <c r="AG52"/>
  <c r="AG47"/>
  <c r="AG46"/>
  <c r="AG49"/>
  <c r="AG42"/>
  <c r="AG41"/>
  <c r="AG44"/>
  <c r="AG37"/>
  <c r="AG36"/>
  <c r="AG39"/>
  <c r="AG28"/>
  <c r="AG33"/>
  <c r="AG24"/>
  <c r="AG20"/>
  <c r="AG23"/>
  <c r="AG17"/>
  <c r="AG14"/>
  <c r="AG16"/>
  <c r="AG11"/>
  <c r="AG9"/>
  <c r="AG12"/>
  <c r="AA88"/>
  <c r="AA86"/>
  <c r="AA83"/>
  <c r="AA82"/>
  <c r="AA81"/>
  <c r="AA80"/>
  <c r="AA76"/>
  <c r="AA75"/>
  <c r="AA74"/>
  <c r="AA73"/>
  <c r="AA72"/>
  <c r="AA69"/>
  <c r="AA65"/>
  <c r="AA64"/>
  <c r="AA63"/>
  <c r="AA66"/>
  <c r="AA61"/>
  <c r="AA59"/>
  <c r="AA58"/>
  <c r="AA56"/>
  <c r="AA53"/>
  <c r="AA52"/>
  <c r="AA54"/>
  <c r="AA46"/>
  <c r="AA47"/>
  <c r="AA41"/>
  <c r="AA44"/>
  <c r="AA36"/>
  <c r="AA39"/>
  <c r="AA28"/>
  <c r="AA33"/>
  <c r="AA23"/>
  <c r="AA20"/>
  <c r="AA24"/>
  <c r="AA16"/>
  <c r="AA14"/>
  <c r="AA17"/>
  <c r="AA9"/>
  <c r="AA11"/>
  <c r="U88"/>
  <c r="U86"/>
  <c r="U83"/>
  <c r="U82"/>
  <c r="U81"/>
  <c r="U80"/>
  <c r="U76"/>
  <c r="U75"/>
  <c r="U74"/>
  <c r="U73"/>
  <c r="U72"/>
  <c r="U69"/>
  <c r="U66"/>
  <c r="U65"/>
  <c r="U64"/>
  <c r="U63"/>
  <c r="U67"/>
  <c r="U61"/>
  <c r="U59"/>
  <c r="U58"/>
  <c r="U56"/>
  <c r="U54"/>
  <c r="U53"/>
  <c r="U52"/>
  <c r="U47"/>
  <c r="U46"/>
  <c r="U49"/>
  <c r="U42"/>
  <c r="U41"/>
  <c r="U44"/>
  <c r="U37"/>
  <c r="U36"/>
  <c r="U39"/>
  <c r="U28"/>
  <c r="U33"/>
  <c r="U20"/>
  <c r="U23"/>
  <c r="U17"/>
  <c r="U14"/>
  <c r="U16"/>
  <c r="U11"/>
  <c r="U9"/>
  <c r="U12"/>
  <c r="O88"/>
  <c r="O86"/>
  <c r="O83"/>
  <c r="O82"/>
  <c r="O81"/>
  <c r="O80"/>
  <c r="O76"/>
  <c r="O75"/>
  <c r="O74"/>
  <c r="O73"/>
  <c r="O72"/>
  <c r="O69"/>
  <c r="O66"/>
  <c r="O65"/>
  <c r="O64"/>
  <c r="O63"/>
  <c r="O67"/>
  <c r="O61"/>
  <c r="O59"/>
  <c r="O58"/>
  <c r="O56"/>
  <c r="O54"/>
  <c r="O52"/>
  <c r="O53"/>
  <c r="O47"/>
  <c r="O46"/>
  <c r="O49"/>
  <c r="O42"/>
  <c r="O41"/>
  <c r="O44"/>
  <c r="O37"/>
  <c r="O36"/>
  <c r="O39"/>
  <c r="O28"/>
  <c r="O33"/>
  <c r="O24"/>
  <c r="O20"/>
  <c r="O23"/>
  <c r="O17"/>
  <c r="O14"/>
  <c r="O16"/>
  <c r="O11"/>
  <c r="O9"/>
  <c r="O12"/>
  <c r="I88"/>
  <c r="I86"/>
  <c r="I83"/>
  <c r="I82"/>
  <c r="I81"/>
  <c r="I80"/>
  <c r="I76"/>
  <c r="I75"/>
  <c r="I74"/>
  <c r="I73"/>
  <c r="I72"/>
  <c r="I69"/>
  <c r="I63"/>
  <c r="I64"/>
  <c r="I61"/>
  <c r="I56"/>
  <c r="I58" s="1"/>
  <c r="K58" s="1"/>
  <c r="L56" s="1"/>
  <c r="I53"/>
  <c r="I52"/>
  <c r="I54"/>
  <c r="I46"/>
  <c r="I49" s="1"/>
  <c r="K49" s="1"/>
  <c r="I43"/>
  <c r="I41"/>
  <c r="I44"/>
  <c r="I36"/>
  <c r="I38" s="1"/>
  <c r="I32"/>
  <c r="I30"/>
  <c r="I28"/>
  <c r="I33"/>
  <c r="I25"/>
  <c r="I23"/>
  <c r="I20"/>
  <c r="I24"/>
  <c r="I18"/>
  <c r="I16"/>
  <c r="I14"/>
  <c r="I17"/>
  <c r="I12"/>
  <c r="I9"/>
  <c r="I11"/>
  <c r="C88"/>
  <c r="C86"/>
  <c r="C83"/>
  <c r="C82"/>
  <c r="C81"/>
  <c r="C80"/>
  <c r="C76"/>
  <c r="C75"/>
  <c r="C74"/>
  <c r="C73"/>
  <c r="C72"/>
  <c r="C67"/>
  <c r="C66"/>
  <c r="C65"/>
  <c r="C64"/>
  <c r="C59"/>
  <c r="C58"/>
  <c r="C54"/>
  <c r="C53"/>
  <c r="C49"/>
  <c r="C47"/>
  <c r="C44"/>
  <c r="C43"/>
  <c r="C42"/>
  <c r="C39"/>
  <c r="C38"/>
  <c r="C37"/>
  <c r="C63"/>
  <c r="C69"/>
  <c r="C61"/>
  <c r="C56"/>
  <c r="C52"/>
  <c r="C46"/>
  <c r="C41"/>
  <c r="C36"/>
  <c r="C33"/>
  <c r="C32"/>
  <c r="C31"/>
  <c r="C30"/>
  <c r="C25"/>
  <c r="C24"/>
  <c r="C23"/>
  <c r="C18"/>
  <c r="C17"/>
  <c r="C16"/>
  <c r="C12"/>
  <c r="C11"/>
  <c r="C28"/>
  <c r="C20"/>
  <c r="C9"/>
  <c r="C14"/>
  <c r="BG109" i="4"/>
  <c r="BG108"/>
  <c r="BG107"/>
  <c r="BG106"/>
  <c r="BG105"/>
  <c r="BG104"/>
  <c r="BG101"/>
  <c r="BG100"/>
  <c r="BG99"/>
  <c r="BG98"/>
  <c r="BG97"/>
  <c r="BG96"/>
  <c r="BG95"/>
  <c r="BG94"/>
  <c r="BG93"/>
  <c r="BH92"/>
  <c r="BG90"/>
  <c r="BG89"/>
  <c r="BG88"/>
  <c r="BG87"/>
  <c r="BH86"/>
  <c r="BH84"/>
  <c r="BG82"/>
  <c r="BG81"/>
  <c r="BG80"/>
  <c r="BG79"/>
  <c r="BG78"/>
  <c r="BG77"/>
  <c r="BG76"/>
  <c r="BG75"/>
  <c r="BG74"/>
  <c r="BG73"/>
  <c r="BG72"/>
  <c r="BG67"/>
  <c r="BG66"/>
  <c r="BG65"/>
  <c r="BG64"/>
  <c r="BG63"/>
  <c r="BG62"/>
  <c r="BG61"/>
  <c r="BG60"/>
  <c r="BG59"/>
  <c r="BH58"/>
  <c r="BG56"/>
  <c r="BG55"/>
  <c r="BG54"/>
  <c r="BG53"/>
  <c r="BG52"/>
  <c r="BG51"/>
  <c r="BG50"/>
  <c r="BG49"/>
  <c r="BG48"/>
  <c r="BG45"/>
  <c r="BG44"/>
  <c r="BG43"/>
  <c r="BG41"/>
  <c r="BG40"/>
  <c r="BH39"/>
  <c r="BG36"/>
  <c r="BG35"/>
  <c r="BG34"/>
  <c r="BG31"/>
  <c r="BG30"/>
  <c r="BG27"/>
  <c r="BG26"/>
  <c r="BG25"/>
  <c r="BG22"/>
  <c r="BG21"/>
  <c r="BG20"/>
  <c r="BG19"/>
  <c r="BG18"/>
  <c r="BH17"/>
  <c r="BG16"/>
  <c r="BG15"/>
  <c r="BG14"/>
  <c r="BG13"/>
  <c r="BH9"/>
  <c r="BG10"/>
  <c r="BA109"/>
  <c r="BA108"/>
  <c r="BA107"/>
  <c r="BA106"/>
  <c r="BA105"/>
  <c r="BA104"/>
  <c r="BB103"/>
  <c r="BA101"/>
  <c r="BA100"/>
  <c r="BA99"/>
  <c r="BA98"/>
  <c r="BA97"/>
  <c r="BA96"/>
  <c r="BA95"/>
  <c r="BA94"/>
  <c r="BA93"/>
  <c r="BA90"/>
  <c r="BA89"/>
  <c r="BA88"/>
  <c r="BA87"/>
  <c r="BA82"/>
  <c r="BA81"/>
  <c r="BA80"/>
  <c r="BA79"/>
  <c r="BA78"/>
  <c r="BA77"/>
  <c r="BA76"/>
  <c r="BA75"/>
  <c r="BA74"/>
  <c r="BA73"/>
  <c r="BA72"/>
  <c r="BB70"/>
  <c r="BA67"/>
  <c r="BA66"/>
  <c r="BA65"/>
  <c r="BA64"/>
  <c r="BA63"/>
  <c r="BA62"/>
  <c r="BA61"/>
  <c r="BB58"/>
  <c r="BA60"/>
  <c r="BA59"/>
  <c r="BA56"/>
  <c r="BA55"/>
  <c r="BA54"/>
  <c r="BA53"/>
  <c r="BA52"/>
  <c r="BA51"/>
  <c r="BA50"/>
  <c r="BA49"/>
  <c r="BA48"/>
  <c r="BA45"/>
  <c r="BA44"/>
  <c r="BA43"/>
  <c r="BA41"/>
  <c r="BA40"/>
  <c r="BA36"/>
  <c r="BA35"/>
  <c r="BA34"/>
  <c r="BA31"/>
  <c r="BA30"/>
  <c r="BA27"/>
  <c r="BA26"/>
  <c r="BA25"/>
  <c r="BB24"/>
  <c r="BA22"/>
  <c r="BA21"/>
  <c r="BA20"/>
  <c r="BA19"/>
  <c r="BA18"/>
  <c r="BA16"/>
  <c r="BA15"/>
  <c r="BA14"/>
  <c r="BA13"/>
  <c r="BA10"/>
  <c r="AU109"/>
  <c r="AU108"/>
  <c r="AU107"/>
  <c r="AU106"/>
  <c r="AU105"/>
  <c r="AU104"/>
  <c r="AV103"/>
  <c r="AU101"/>
  <c r="AU100"/>
  <c r="AU99"/>
  <c r="AU98"/>
  <c r="AU97"/>
  <c r="AU96"/>
  <c r="AU95"/>
  <c r="AU94"/>
  <c r="AU93"/>
  <c r="AV92"/>
  <c r="AU90"/>
  <c r="AU89"/>
  <c r="AU88"/>
  <c r="AU87"/>
  <c r="AV86"/>
  <c r="AV84"/>
  <c r="AU82"/>
  <c r="AU81"/>
  <c r="AU80"/>
  <c r="AU79"/>
  <c r="AU78"/>
  <c r="AU77"/>
  <c r="AU76"/>
  <c r="AU75"/>
  <c r="AU74"/>
  <c r="AU73"/>
  <c r="AU72"/>
  <c r="AU67"/>
  <c r="AU66"/>
  <c r="AU65"/>
  <c r="AU64"/>
  <c r="AU63"/>
  <c r="AU62"/>
  <c r="AU61"/>
  <c r="AU60"/>
  <c r="AU59"/>
  <c r="AV58"/>
  <c r="AU56"/>
  <c r="AU55"/>
  <c r="AU54"/>
  <c r="AU53"/>
  <c r="AU52"/>
  <c r="AU51"/>
  <c r="AU50"/>
  <c r="AU49"/>
  <c r="AU48"/>
  <c r="AV47"/>
  <c r="AU45"/>
  <c r="AU44"/>
  <c r="AU43"/>
  <c r="AU41"/>
  <c r="AU40"/>
  <c r="AV39"/>
  <c r="AU36"/>
  <c r="AU35"/>
  <c r="AU34"/>
  <c r="AU31"/>
  <c r="AU30"/>
  <c r="AU27"/>
  <c r="AU26"/>
  <c r="AU25"/>
  <c r="AV24"/>
  <c r="AU22"/>
  <c r="AU21"/>
  <c r="AU20"/>
  <c r="AU19"/>
  <c r="AU18"/>
  <c r="AV17"/>
  <c r="AU16"/>
  <c r="AU15"/>
  <c r="AU14"/>
  <c r="AU13"/>
  <c r="AU10"/>
  <c r="AV9"/>
  <c r="AV8"/>
  <c r="AO109"/>
  <c r="AO108"/>
  <c r="AO107"/>
  <c r="AO106"/>
  <c r="AO105"/>
  <c r="AO104"/>
  <c r="AP103"/>
  <c r="AO101"/>
  <c r="AO100"/>
  <c r="AO99"/>
  <c r="AO98"/>
  <c r="AO97"/>
  <c r="AO96"/>
  <c r="AO95"/>
  <c r="AO94"/>
  <c r="AO93"/>
  <c r="AP92"/>
  <c r="AO90"/>
  <c r="AO89"/>
  <c r="AO88"/>
  <c r="AO87"/>
  <c r="AP86"/>
  <c r="AP84"/>
  <c r="AO82"/>
  <c r="AO81"/>
  <c r="AO80"/>
  <c r="AO79"/>
  <c r="AO78"/>
  <c r="AO77"/>
  <c r="AO76"/>
  <c r="AO75"/>
  <c r="AO74"/>
  <c r="AO73"/>
  <c r="AO72"/>
  <c r="AP70"/>
  <c r="AO67"/>
  <c r="AO66"/>
  <c r="AO65"/>
  <c r="AO64"/>
  <c r="AO63"/>
  <c r="AO62"/>
  <c r="AO61"/>
  <c r="AO60"/>
  <c r="AO59"/>
  <c r="AP58"/>
  <c r="AO56"/>
  <c r="AO55"/>
  <c r="AO54"/>
  <c r="AO53"/>
  <c r="AO52"/>
  <c r="AO51"/>
  <c r="AO50"/>
  <c r="AP47"/>
  <c r="AO49"/>
  <c r="AO48"/>
  <c r="AO45"/>
  <c r="AO44"/>
  <c r="AO43"/>
  <c r="AO41"/>
  <c r="AO40"/>
  <c r="AP39"/>
  <c r="AO36"/>
  <c r="AO35"/>
  <c r="AO34"/>
  <c r="AO31"/>
  <c r="AO30"/>
  <c r="AO27"/>
  <c r="AP24"/>
  <c r="AO26"/>
  <c r="AO25"/>
  <c r="AO22"/>
  <c r="AO21"/>
  <c r="AO20"/>
  <c r="AO19"/>
  <c r="AO18"/>
  <c r="AP17"/>
  <c r="AO16"/>
  <c r="AO15"/>
  <c r="AO14"/>
  <c r="AP9"/>
  <c r="AO13"/>
  <c r="AO10"/>
  <c r="AI109"/>
  <c r="AI108"/>
  <c r="AI107"/>
  <c r="AI106"/>
  <c r="AI105"/>
  <c r="AI104"/>
  <c r="AJ103"/>
  <c r="AI101"/>
  <c r="AI100"/>
  <c r="AI99"/>
  <c r="AI98"/>
  <c r="AI97"/>
  <c r="AI96"/>
  <c r="AI95"/>
  <c r="AI94"/>
  <c r="AI93"/>
  <c r="AJ92"/>
  <c r="AI90"/>
  <c r="AI89"/>
  <c r="AI88"/>
  <c r="AI87"/>
  <c r="AJ86"/>
  <c r="AJ84"/>
  <c r="AI82"/>
  <c r="AI81"/>
  <c r="AI80"/>
  <c r="AI79"/>
  <c r="AI78"/>
  <c r="AI77"/>
  <c r="AI76"/>
  <c r="AI75"/>
  <c r="AI74"/>
  <c r="AI73"/>
  <c r="AI72"/>
  <c r="AI67"/>
  <c r="AI66"/>
  <c r="AI65"/>
  <c r="AI64"/>
  <c r="AI63"/>
  <c r="AI62"/>
  <c r="AI61"/>
  <c r="AI60"/>
  <c r="AI59"/>
  <c r="AJ58"/>
  <c r="AI56"/>
  <c r="AI55"/>
  <c r="AI54"/>
  <c r="AI53"/>
  <c r="AI52"/>
  <c r="AI51"/>
  <c r="AI50"/>
  <c r="AJ47"/>
  <c r="AI49"/>
  <c r="AI48"/>
  <c r="AI45"/>
  <c r="AI44"/>
  <c r="AI43"/>
  <c r="AI41"/>
  <c r="AI40"/>
  <c r="AJ39"/>
  <c r="AI36"/>
  <c r="AI35"/>
  <c r="AI34"/>
  <c r="AI31"/>
  <c r="AI30"/>
  <c r="AI27"/>
  <c r="AJ24"/>
  <c r="AI26"/>
  <c r="AI25"/>
  <c r="AI22"/>
  <c r="AI19"/>
  <c r="AI18"/>
  <c r="AJ17"/>
  <c r="AI16"/>
  <c r="AI15"/>
  <c r="AI14"/>
  <c r="AJ9"/>
  <c r="AI13"/>
  <c r="AI10"/>
  <c r="AC109"/>
  <c r="AC108"/>
  <c r="AC107"/>
  <c r="AC106"/>
  <c r="AC105"/>
  <c r="AC104"/>
  <c r="AD103"/>
  <c r="AC101"/>
  <c r="AC100"/>
  <c r="AC99"/>
  <c r="AC98"/>
  <c r="AC97"/>
  <c r="AC96"/>
  <c r="AC95"/>
  <c r="AC94"/>
  <c r="AC93"/>
  <c r="AD92"/>
  <c r="AC90"/>
  <c r="AC89"/>
  <c r="AC88"/>
  <c r="AC87"/>
  <c r="AD86"/>
  <c r="AD84"/>
  <c r="AC82"/>
  <c r="AC81"/>
  <c r="AC80"/>
  <c r="AC79"/>
  <c r="AC78"/>
  <c r="AC77"/>
  <c r="AC76"/>
  <c r="AC75"/>
  <c r="AC74"/>
  <c r="AC73"/>
  <c r="AC72"/>
  <c r="AC67"/>
  <c r="AC66"/>
  <c r="AC65"/>
  <c r="AC64"/>
  <c r="AC63"/>
  <c r="AC62"/>
  <c r="AC61"/>
  <c r="AC60"/>
  <c r="AC59"/>
  <c r="AD58"/>
  <c r="AC56"/>
  <c r="AC55"/>
  <c r="AC54"/>
  <c r="AC53"/>
  <c r="AC52"/>
  <c r="AC51"/>
  <c r="AC50"/>
  <c r="AC49"/>
  <c r="AC48"/>
  <c r="AD47"/>
  <c r="AC45"/>
  <c r="AC44"/>
  <c r="AC43"/>
  <c r="AC41"/>
  <c r="AC40"/>
  <c r="AD39"/>
  <c r="AD38"/>
  <c r="AC36"/>
  <c r="AC35"/>
  <c r="AC34"/>
  <c r="AC31"/>
  <c r="AC30"/>
  <c r="AC27"/>
  <c r="AC26"/>
  <c r="AC25"/>
  <c r="AD24"/>
  <c r="AC22"/>
  <c r="AC21"/>
  <c r="AC20"/>
  <c r="AC19"/>
  <c r="AC18"/>
  <c r="AD17"/>
  <c r="AC16"/>
  <c r="AC15"/>
  <c r="AC14"/>
  <c r="AC13"/>
  <c r="AC10"/>
  <c r="AD9"/>
  <c r="AD8"/>
  <c r="W109"/>
  <c r="W108"/>
  <c r="W107"/>
  <c r="W106"/>
  <c r="W105"/>
  <c r="W104"/>
  <c r="X103"/>
  <c r="W101"/>
  <c r="W100"/>
  <c r="W99"/>
  <c r="W98"/>
  <c r="W97"/>
  <c r="W96"/>
  <c r="W95"/>
  <c r="W94"/>
  <c r="W93"/>
  <c r="X92"/>
  <c r="W90"/>
  <c r="W89"/>
  <c r="W88"/>
  <c r="W87"/>
  <c r="X86"/>
  <c r="X84"/>
  <c r="W82"/>
  <c r="W81"/>
  <c r="W80"/>
  <c r="W79"/>
  <c r="W78"/>
  <c r="W77"/>
  <c r="W76"/>
  <c r="W75"/>
  <c r="W74"/>
  <c r="W73"/>
  <c r="W72"/>
  <c r="X70"/>
  <c r="W67"/>
  <c r="W66"/>
  <c r="W65"/>
  <c r="W64"/>
  <c r="W63"/>
  <c r="W62"/>
  <c r="W61"/>
  <c r="W60"/>
  <c r="W59"/>
  <c r="X58"/>
  <c r="W56"/>
  <c r="W55"/>
  <c r="W54"/>
  <c r="W53"/>
  <c r="W52"/>
  <c r="W51"/>
  <c r="W50"/>
  <c r="X47"/>
  <c r="W49"/>
  <c r="W48"/>
  <c r="W45"/>
  <c r="W44"/>
  <c r="W43"/>
  <c r="W41"/>
  <c r="W40"/>
  <c r="X39"/>
  <c r="W36"/>
  <c r="W35"/>
  <c r="W34"/>
  <c r="W31"/>
  <c r="W30"/>
  <c r="W27"/>
  <c r="X24"/>
  <c r="W26"/>
  <c r="W25"/>
  <c r="W22"/>
  <c r="W21"/>
  <c r="W20"/>
  <c r="W19"/>
  <c r="W18"/>
  <c r="X17"/>
  <c r="W16"/>
  <c r="W15"/>
  <c r="W14"/>
  <c r="X9"/>
  <c r="X8"/>
  <c r="W13"/>
  <c r="W10"/>
  <c r="Q109"/>
  <c r="Q108"/>
  <c r="Q107"/>
  <c r="Q106"/>
  <c r="Q105"/>
  <c r="Q104"/>
  <c r="R103"/>
  <c r="Q101"/>
  <c r="Q100"/>
  <c r="Q99"/>
  <c r="Q98"/>
  <c r="Q97"/>
  <c r="Q96"/>
  <c r="Q95"/>
  <c r="R92"/>
  <c r="Q94"/>
  <c r="Q93"/>
  <c r="Q90"/>
  <c r="Q89"/>
  <c r="Q88"/>
  <c r="Q87"/>
  <c r="R86"/>
  <c r="R84"/>
  <c r="Q82"/>
  <c r="Q81"/>
  <c r="Q80"/>
  <c r="Q79"/>
  <c r="Q78"/>
  <c r="Q77"/>
  <c r="Q76"/>
  <c r="Q75"/>
  <c r="Q74"/>
  <c r="Q73"/>
  <c r="Q72"/>
  <c r="R70"/>
  <c r="R69"/>
  <c r="Q67"/>
  <c r="Q66"/>
  <c r="Q65"/>
  <c r="Q64"/>
  <c r="Q63"/>
  <c r="Q62"/>
  <c r="Q61"/>
  <c r="Q60"/>
  <c r="Q59"/>
  <c r="R58"/>
  <c r="Q56"/>
  <c r="Q55"/>
  <c r="Q54"/>
  <c r="Q53"/>
  <c r="Q52"/>
  <c r="Q51"/>
  <c r="Q50"/>
  <c r="Q49"/>
  <c r="R47"/>
  <c r="Q48"/>
  <c r="Q45"/>
  <c r="Q44"/>
  <c r="Q43"/>
  <c r="Q41"/>
  <c r="Q40"/>
  <c r="R39"/>
  <c r="R38"/>
  <c r="Q36"/>
  <c r="Q35"/>
  <c r="Q34"/>
  <c r="Q31"/>
  <c r="Q30"/>
  <c r="Q27"/>
  <c r="Q26"/>
  <c r="R24"/>
  <c r="Q25"/>
  <c r="Q22"/>
  <c r="Q21"/>
  <c r="Q20"/>
  <c r="Q19"/>
  <c r="Q18"/>
  <c r="R17"/>
  <c r="Q16"/>
  <c r="Q15"/>
  <c r="Q14"/>
  <c r="Q13"/>
  <c r="R9"/>
  <c r="R8"/>
  <c r="Q10"/>
  <c r="K109"/>
  <c r="K108"/>
  <c r="K107"/>
  <c r="K106"/>
  <c r="K105"/>
  <c r="K104"/>
  <c r="L103"/>
  <c r="K101"/>
  <c r="K100"/>
  <c r="K99"/>
  <c r="K98"/>
  <c r="K97"/>
  <c r="K96"/>
  <c r="K95"/>
  <c r="K94"/>
  <c r="K93"/>
  <c r="L92"/>
  <c r="K90"/>
  <c r="K89"/>
  <c r="K88"/>
  <c r="K87"/>
  <c r="K82"/>
  <c r="K81"/>
  <c r="K80"/>
  <c r="K79"/>
  <c r="K78"/>
  <c r="K77"/>
  <c r="K76"/>
  <c r="K75"/>
  <c r="K74"/>
  <c r="K73"/>
  <c r="K72"/>
  <c r="L70"/>
  <c r="K67"/>
  <c r="K66"/>
  <c r="K65"/>
  <c r="K64"/>
  <c r="K63"/>
  <c r="K62"/>
  <c r="K61"/>
  <c r="K60"/>
  <c r="K59"/>
  <c r="L58"/>
  <c r="K56"/>
  <c r="K55"/>
  <c r="K54"/>
  <c r="K53"/>
  <c r="K52"/>
  <c r="K51"/>
  <c r="K50"/>
  <c r="K49"/>
  <c r="K48"/>
  <c r="L47"/>
  <c r="K45"/>
  <c r="K44"/>
  <c r="K43"/>
  <c r="K41"/>
  <c r="K40"/>
  <c r="L39"/>
  <c r="K36"/>
  <c r="K35"/>
  <c r="K34"/>
  <c r="K31"/>
  <c r="K30"/>
  <c r="K27"/>
  <c r="K26"/>
  <c r="K25"/>
  <c r="L24"/>
  <c r="K22"/>
  <c r="K21"/>
  <c r="K20"/>
  <c r="K19"/>
  <c r="K18"/>
  <c r="L17"/>
  <c r="K16"/>
  <c r="K15"/>
  <c r="K14"/>
  <c r="K13"/>
  <c r="K10"/>
  <c r="L9"/>
  <c r="L8"/>
  <c r="E104"/>
  <c r="E105"/>
  <c r="E109"/>
  <c r="E108"/>
  <c r="E107"/>
  <c r="E106"/>
  <c r="AS109"/>
  <c r="AS108"/>
  <c r="AS107"/>
  <c r="AS106"/>
  <c r="AS105"/>
  <c r="AS104"/>
  <c r="AS84"/>
  <c r="AS92"/>
  <c r="AS70"/>
  <c r="AS67"/>
  <c r="AS65"/>
  <c r="AS64"/>
  <c r="AS63"/>
  <c r="AS61"/>
  <c r="AS60"/>
  <c r="AS59"/>
  <c r="AS58"/>
  <c r="AS66"/>
  <c r="AS47"/>
  <c r="AS54"/>
  <c r="AS39"/>
  <c r="AS45"/>
  <c r="AS33"/>
  <c r="AS35"/>
  <c r="AS27"/>
  <c r="AS26"/>
  <c r="AS25"/>
  <c r="AS24"/>
  <c r="AS29"/>
  <c r="AS17"/>
  <c r="AS20"/>
  <c r="AS9"/>
  <c r="AS12"/>
  <c r="AM109"/>
  <c r="AM108"/>
  <c r="AM107"/>
  <c r="AM106"/>
  <c r="AM105"/>
  <c r="AM104"/>
  <c r="AM84"/>
  <c r="AM92"/>
  <c r="AM70"/>
  <c r="AM67"/>
  <c r="AM65"/>
  <c r="AM64"/>
  <c r="AM63"/>
  <c r="AM61"/>
  <c r="AM60"/>
  <c r="AM59"/>
  <c r="AM58"/>
  <c r="AM66"/>
  <c r="AM47"/>
  <c r="AM54"/>
  <c r="AM42"/>
  <c r="AM43"/>
  <c r="AM39"/>
  <c r="AM45"/>
  <c r="AM36"/>
  <c r="AM33"/>
  <c r="AM35"/>
  <c r="AM27"/>
  <c r="AM26"/>
  <c r="AM25"/>
  <c r="AM24"/>
  <c r="AM29"/>
  <c r="AM17"/>
  <c r="AM20"/>
  <c r="AM9"/>
  <c r="AM12"/>
  <c r="AG109"/>
  <c r="AG108"/>
  <c r="AG107"/>
  <c r="AG106"/>
  <c r="AG105"/>
  <c r="AG104"/>
  <c r="AG84"/>
  <c r="AG92"/>
  <c r="AG70"/>
  <c r="AG67"/>
  <c r="AG65"/>
  <c r="AG64"/>
  <c r="AG63"/>
  <c r="AG61"/>
  <c r="AG60"/>
  <c r="AG59"/>
  <c r="AG58"/>
  <c r="AG66"/>
  <c r="AG56"/>
  <c r="AG52"/>
  <c r="AG48"/>
  <c r="AG47"/>
  <c r="AG54"/>
  <c r="AG39"/>
  <c r="AG45"/>
  <c r="AG33"/>
  <c r="AG35"/>
  <c r="AG27"/>
  <c r="AG26"/>
  <c r="AG25"/>
  <c r="AG24"/>
  <c r="AG29"/>
  <c r="AG22"/>
  <c r="AG18"/>
  <c r="AG17"/>
  <c r="AG20"/>
  <c r="AG9"/>
  <c r="AG12"/>
  <c r="AA109"/>
  <c r="AA108"/>
  <c r="AA107"/>
  <c r="AA106"/>
  <c r="AA105"/>
  <c r="AA104"/>
  <c r="AA84"/>
  <c r="AA92"/>
  <c r="AA70"/>
  <c r="AA67"/>
  <c r="AA65"/>
  <c r="AA64"/>
  <c r="AA63"/>
  <c r="AA61"/>
  <c r="AA60"/>
  <c r="AA59"/>
  <c r="AA58"/>
  <c r="AA66"/>
  <c r="AA48"/>
  <c r="AA47"/>
  <c r="AA54"/>
  <c r="AA39"/>
  <c r="AA45"/>
  <c r="AA33"/>
  <c r="AA35"/>
  <c r="AA27"/>
  <c r="AA26"/>
  <c r="AA25"/>
  <c r="AA24"/>
  <c r="AA29"/>
  <c r="AA17"/>
  <c r="AA20"/>
  <c r="AA9"/>
  <c r="AA12"/>
  <c r="U109"/>
  <c r="U108"/>
  <c r="U107"/>
  <c r="U106"/>
  <c r="U105"/>
  <c r="U104"/>
  <c r="U84"/>
  <c r="U92"/>
  <c r="U70"/>
  <c r="U67"/>
  <c r="U65"/>
  <c r="U64"/>
  <c r="U63"/>
  <c r="U61"/>
  <c r="U60"/>
  <c r="U59"/>
  <c r="U58"/>
  <c r="U66"/>
  <c r="U52"/>
  <c r="U48"/>
  <c r="U47"/>
  <c r="U54"/>
  <c r="U39"/>
  <c r="U45"/>
  <c r="U33"/>
  <c r="U35"/>
  <c r="U27"/>
  <c r="U26"/>
  <c r="U25"/>
  <c r="U24"/>
  <c r="U29"/>
  <c r="U17"/>
  <c r="U20"/>
  <c r="U9"/>
  <c r="U12"/>
  <c r="O109"/>
  <c r="O108"/>
  <c r="O107"/>
  <c r="O106"/>
  <c r="O105"/>
  <c r="O104"/>
  <c r="O84"/>
  <c r="O92"/>
  <c r="O70"/>
  <c r="O67"/>
  <c r="O65"/>
  <c r="O64"/>
  <c r="O63"/>
  <c r="O61"/>
  <c r="O60"/>
  <c r="O59"/>
  <c r="O58"/>
  <c r="O66"/>
  <c r="O56"/>
  <c r="O52"/>
  <c r="O48"/>
  <c r="O47"/>
  <c r="O54"/>
  <c r="O39"/>
  <c r="O45"/>
  <c r="O33"/>
  <c r="O35"/>
  <c r="O27"/>
  <c r="O26"/>
  <c r="O25"/>
  <c r="O24"/>
  <c r="O29"/>
  <c r="O18"/>
  <c r="O17"/>
  <c r="O20"/>
  <c r="O9"/>
  <c r="O12"/>
  <c r="I109"/>
  <c r="I108"/>
  <c r="I107"/>
  <c r="I106"/>
  <c r="I105"/>
  <c r="I104"/>
  <c r="I86"/>
  <c r="I84"/>
  <c r="I92"/>
  <c r="I70"/>
  <c r="I58"/>
  <c r="I67"/>
  <c r="I53"/>
  <c r="I49"/>
  <c r="I47"/>
  <c r="I54"/>
  <c r="I40"/>
  <c r="I39"/>
  <c r="I45"/>
  <c r="I24"/>
  <c r="I25"/>
  <c r="I19"/>
  <c r="I17"/>
  <c r="I20"/>
  <c r="I10"/>
  <c r="I9"/>
  <c r="I12"/>
  <c r="C109"/>
  <c r="C108"/>
  <c r="C107"/>
  <c r="C106"/>
  <c r="C105"/>
  <c r="C104"/>
  <c r="C90"/>
  <c r="C89"/>
  <c r="C88"/>
  <c r="C87"/>
  <c r="C101"/>
  <c r="C100"/>
  <c r="C99"/>
  <c r="C98"/>
  <c r="C97"/>
  <c r="C96"/>
  <c r="C95"/>
  <c r="C94"/>
  <c r="C93"/>
  <c r="C92"/>
  <c r="C86"/>
  <c r="C84"/>
  <c r="C70"/>
  <c r="C67"/>
  <c r="C66"/>
  <c r="C65"/>
  <c r="C64"/>
  <c r="C63"/>
  <c r="C62"/>
  <c r="C61"/>
  <c r="C60"/>
  <c r="C59"/>
  <c r="C56"/>
  <c r="C55"/>
  <c r="C54"/>
  <c r="C53"/>
  <c r="C52"/>
  <c r="C51"/>
  <c r="C50"/>
  <c r="C49"/>
  <c r="C48"/>
  <c r="C44"/>
  <c r="C43"/>
  <c r="C45"/>
  <c r="C42"/>
  <c r="C41"/>
  <c r="C40"/>
  <c r="C58"/>
  <c r="C47"/>
  <c r="C39"/>
  <c r="C36"/>
  <c r="C35"/>
  <c r="C34"/>
  <c r="C31"/>
  <c r="C30"/>
  <c r="C33"/>
  <c r="C27"/>
  <c r="C26"/>
  <c r="C25"/>
  <c r="C22"/>
  <c r="C21"/>
  <c r="C20"/>
  <c r="C19"/>
  <c r="C18"/>
  <c r="C16"/>
  <c r="C15"/>
  <c r="C14"/>
  <c r="C13"/>
  <c r="C12"/>
  <c r="C10"/>
  <c r="C24"/>
  <c r="C17"/>
  <c r="C9"/>
  <c r="BG122" i="7"/>
  <c r="BG118"/>
  <c r="BG116"/>
  <c r="BG107"/>
  <c r="BG97"/>
  <c r="BG67"/>
  <c r="BG66"/>
  <c r="BG62"/>
  <c r="BG61"/>
  <c r="BG60"/>
  <c r="BG57"/>
  <c r="BH55"/>
  <c r="BG53"/>
  <c r="BG52"/>
  <c r="BG51"/>
  <c r="BG50"/>
  <c r="BG49"/>
  <c r="BG48"/>
  <c r="BG47"/>
  <c r="BH45"/>
  <c r="BG43"/>
  <c r="BG42"/>
  <c r="BG41"/>
  <c r="BG40"/>
  <c r="BH39"/>
  <c r="BA123"/>
  <c r="BA122"/>
  <c r="BA121"/>
  <c r="BA118"/>
  <c r="BA116"/>
  <c r="BA115"/>
  <c r="BA114"/>
  <c r="BA107"/>
  <c r="BA106"/>
  <c r="BA102"/>
  <c r="BA99"/>
  <c r="BA97"/>
  <c r="BA96"/>
  <c r="BA91"/>
  <c r="BA86"/>
  <c r="BA85"/>
  <c r="BA84"/>
  <c r="BA83"/>
  <c r="BB81" s="1"/>
  <c r="BA79"/>
  <c r="BA78"/>
  <c r="BB77" s="1"/>
  <c r="BA75"/>
  <c r="BA74"/>
  <c r="BA73"/>
  <c r="BB72" s="1"/>
  <c r="BA67"/>
  <c r="BA66"/>
  <c r="BA62"/>
  <c r="BA61"/>
  <c r="BA60"/>
  <c r="BA57"/>
  <c r="BA53"/>
  <c r="BA52"/>
  <c r="BA51"/>
  <c r="BA50"/>
  <c r="BA49"/>
  <c r="BA48"/>
  <c r="BA47"/>
  <c r="BA43"/>
  <c r="BA42"/>
  <c r="BA41"/>
  <c r="BA40"/>
  <c r="BA36"/>
  <c r="BA35"/>
  <c r="BA31"/>
  <c r="BA27"/>
  <c r="BA24"/>
  <c r="BA20"/>
  <c r="BA14"/>
  <c r="BA13"/>
  <c r="BA12"/>
  <c r="AU123"/>
  <c r="AU122"/>
  <c r="AU121"/>
  <c r="AU118"/>
  <c r="AU116"/>
  <c r="AU107"/>
  <c r="AU106"/>
  <c r="AU99"/>
  <c r="AU97"/>
  <c r="AU96"/>
  <c r="AU91"/>
  <c r="AU79"/>
  <c r="AU75"/>
  <c r="AU73"/>
  <c r="AU67"/>
  <c r="AU66"/>
  <c r="AU62"/>
  <c r="AU61"/>
  <c r="AU60"/>
  <c r="AU57"/>
  <c r="AU53"/>
  <c r="AU52"/>
  <c r="AU51"/>
  <c r="AU50"/>
  <c r="AU49"/>
  <c r="AU48"/>
  <c r="AU47"/>
  <c r="AU43"/>
  <c r="AU42"/>
  <c r="AU41"/>
  <c r="AU40"/>
  <c r="AU35"/>
  <c r="AU31"/>
  <c r="AU24"/>
  <c r="AU20"/>
  <c r="AU14"/>
  <c r="AO123"/>
  <c r="AO122"/>
  <c r="AO121"/>
  <c r="AO118"/>
  <c r="AO116"/>
  <c r="AO115"/>
  <c r="AO114"/>
  <c r="AO108"/>
  <c r="AO107"/>
  <c r="AO106"/>
  <c r="AP105" s="1"/>
  <c r="AO102"/>
  <c r="AO99"/>
  <c r="AO97"/>
  <c r="AO96"/>
  <c r="AO91"/>
  <c r="AO86"/>
  <c r="AO85"/>
  <c r="AO84"/>
  <c r="AO79"/>
  <c r="AO78"/>
  <c r="AP77" s="1"/>
  <c r="AO75"/>
  <c r="AO73"/>
  <c r="AO70"/>
  <c r="AP70" s="1"/>
  <c r="AO67"/>
  <c r="AO66"/>
  <c r="AO62"/>
  <c r="AO61"/>
  <c r="AO60"/>
  <c r="AO57"/>
  <c r="AO53"/>
  <c r="AO52"/>
  <c r="AO51"/>
  <c r="AO50"/>
  <c r="AO49"/>
  <c r="AO48"/>
  <c r="AO47"/>
  <c r="AO43"/>
  <c r="AO42"/>
  <c r="AO41"/>
  <c r="AO40"/>
  <c r="AO35"/>
  <c r="AO31"/>
  <c r="AO27"/>
  <c r="AO24"/>
  <c r="AO20"/>
  <c r="AO19"/>
  <c r="AO18"/>
  <c r="AO14"/>
  <c r="AO13"/>
  <c r="AO12"/>
  <c r="AI122"/>
  <c r="AI118"/>
  <c r="AI116"/>
  <c r="AI115"/>
  <c r="AI107"/>
  <c r="AI106"/>
  <c r="AI99"/>
  <c r="AI97"/>
  <c r="AI86"/>
  <c r="AI85"/>
  <c r="AI79"/>
  <c r="AI78"/>
  <c r="AJ77" s="1"/>
  <c r="AI75"/>
  <c r="AI74"/>
  <c r="AI73"/>
  <c r="AJ72" s="1"/>
  <c r="AI67"/>
  <c r="AI66"/>
  <c r="AI62"/>
  <c r="AI61"/>
  <c r="AI60"/>
  <c r="AI57"/>
  <c r="AI53"/>
  <c r="AI52"/>
  <c r="AI51"/>
  <c r="AI50"/>
  <c r="AI49"/>
  <c r="AI48"/>
  <c r="AI47"/>
  <c r="AI43"/>
  <c r="AI42"/>
  <c r="AI41"/>
  <c r="AI40"/>
  <c r="AI36"/>
  <c r="AI35"/>
  <c r="AI31"/>
  <c r="AI24"/>
  <c r="AI20"/>
  <c r="AI19"/>
  <c r="AI14"/>
  <c r="AI13"/>
  <c r="AI12"/>
  <c r="AC123"/>
  <c r="AC122"/>
  <c r="AC121"/>
  <c r="AC118"/>
  <c r="AC116"/>
  <c r="AC115"/>
  <c r="AC114"/>
  <c r="AC108"/>
  <c r="AC107"/>
  <c r="AC106"/>
  <c r="AD105" s="1"/>
  <c r="AC99"/>
  <c r="AC97"/>
  <c r="AC96"/>
  <c r="AC91"/>
  <c r="AC86"/>
  <c r="AC85"/>
  <c r="AC84"/>
  <c r="AC83"/>
  <c r="AD81" s="1"/>
  <c r="AC79"/>
  <c r="AC78"/>
  <c r="AD77" s="1"/>
  <c r="AC75"/>
  <c r="AC73"/>
  <c r="AC70"/>
  <c r="AD70" s="1"/>
  <c r="AC67"/>
  <c r="AC66"/>
  <c r="AC62"/>
  <c r="AC61"/>
  <c r="AC60"/>
  <c r="AC57"/>
  <c r="AC53"/>
  <c r="AC52"/>
  <c r="AC51"/>
  <c r="AC50"/>
  <c r="AC49"/>
  <c r="AC48"/>
  <c r="AC47"/>
  <c r="AD45"/>
  <c r="AC43"/>
  <c r="AC42"/>
  <c r="AC41"/>
  <c r="AC40"/>
  <c r="AD39"/>
  <c r="AC36"/>
  <c r="AC35"/>
  <c r="AC31"/>
  <c r="AC27"/>
  <c r="AC24"/>
  <c r="AC20"/>
  <c r="AC19"/>
  <c r="AC14"/>
  <c r="AC13"/>
  <c r="AC12"/>
  <c r="W123"/>
  <c r="W122"/>
  <c r="W118"/>
  <c r="W116"/>
  <c r="W115"/>
  <c r="W107"/>
  <c r="W106"/>
  <c r="W102"/>
  <c r="W99"/>
  <c r="W97"/>
  <c r="W96"/>
  <c r="W91"/>
  <c r="W86"/>
  <c r="W85"/>
  <c r="W84"/>
  <c r="W83"/>
  <c r="X81" s="1"/>
  <c r="W79"/>
  <c r="W78"/>
  <c r="X77" s="1"/>
  <c r="W75"/>
  <c r="W74"/>
  <c r="W73"/>
  <c r="X72" s="1"/>
  <c r="W67"/>
  <c r="W66"/>
  <c r="W62"/>
  <c r="W61"/>
  <c r="W60"/>
  <c r="W57"/>
  <c r="X55"/>
  <c r="X38"/>
  <c r="W53"/>
  <c r="W52"/>
  <c r="W51"/>
  <c r="W50"/>
  <c r="W49"/>
  <c r="W48"/>
  <c r="W47"/>
  <c r="X45"/>
  <c r="W43"/>
  <c r="W42"/>
  <c r="W41"/>
  <c r="W40"/>
  <c r="X39"/>
  <c r="W36"/>
  <c r="W35"/>
  <c r="W31"/>
  <c r="W27"/>
  <c r="W24"/>
  <c r="W20"/>
  <c r="W19"/>
  <c r="W18"/>
  <c r="W14"/>
  <c r="W13"/>
  <c r="W12"/>
  <c r="Q123"/>
  <c r="Q122"/>
  <c r="Q121"/>
  <c r="Q118"/>
  <c r="Q116"/>
  <c r="Q107"/>
  <c r="Q106"/>
  <c r="Q97"/>
  <c r="Q96"/>
  <c r="Q91"/>
  <c r="Q86"/>
  <c r="Q84"/>
  <c r="Q83"/>
  <c r="Q79"/>
  <c r="Q78"/>
  <c r="R77" s="1"/>
  <c r="Q75"/>
  <c r="Q73"/>
  <c r="Q70"/>
  <c r="R70" s="1"/>
  <c r="Q67"/>
  <c r="Q66"/>
  <c r="Q62"/>
  <c r="Q61"/>
  <c r="Q60"/>
  <c r="R38"/>
  <c r="Q57"/>
  <c r="Q53"/>
  <c r="Q52"/>
  <c r="Q51"/>
  <c r="Q50"/>
  <c r="Q49"/>
  <c r="Q48"/>
  <c r="R45"/>
  <c r="Q47"/>
  <c r="Q43"/>
  <c r="Q42"/>
  <c r="Q41"/>
  <c r="Q40"/>
  <c r="R39"/>
  <c r="Q36"/>
  <c r="Q35"/>
  <c r="Q34"/>
  <c r="R33" s="1"/>
  <c r="Q31"/>
  <c r="Q27"/>
  <c r="Q20"/>
  <c r="Q19"/>
  <c r="Q14"/>
  <c r="Q13"/>
  <c r="Q12"/>
  <c r="K122"/>
  <c r="K118"/>
  <c r="K116"/>
  <c r="K115"/>
  <c r="K107"/>
  <c r="K106"/>
  <c r="K97"/>
  <c r="K91"/>
  <c r="K86"/>
  <c r="K84"/>
  <c r="K83"/>
  <c r="K79"/>
  <c r="K75"/>
  <c r="K74"/>
  <c r="K73"/>
  <c r="L72" s="1"/>
  <c r="K67"/>
  <c r="K66"/>
  <c r="K62"/>
  <c r="K61"/>
  <c r="K60"/>
  <c r="K57"/>
  <c r="K53"/>
  <c r="K52"/>
  <c r="K51"/>
  <c r="K50"/>
  <c r="K49"/>
  <c r="K48"/>
  <c r="K47"/>
  <c r="K43"/>
  <c r="K42"/>
  <c r="K41"/>
  <c r="K40"/>
  <c r="K35"/>
  <c r="K31"/>
  <c r="K24"/>
  <c r="K14"/>
  <c r="I110"/>
  <c r="I116" s="1"/>
  <c r="I105"/>
  <c r="I106" s="1"/>
  <c r="I90"/>
  <c r="I97" s="1"/>
  <c r="I81"/>
  <c r="I86" s="1"/>
  <c r="I77"/>
  <c r="I79" s="1"/>
  <c r="I72"/>
  <c r="I74" s="1"/>
  <c r="I70"/>
  <c r="K70" s="1"/>
  <c r="L70" s="1"/>
  <c r="I59"/>
  <c r="I63"/>
  <c r="I57"/>
  <c r="I55"/>
  <c r="I65"/>
  <c r="I52"/>
  <c r="I51"/>
  <c r="I48"/>
  <c r="I47"/>
  <c r="I45"/>
  <c r="I53"/>
  <c r="I42"/>
  <c r="I41"/>
  <c r="I40"/>
  <c r="I39"/>
  <c r="I43"/>
  <c r="I33"/>
  <c r="I35" s="1"/>
  <c r="I11"/>
  <c r="I30" s="1"/>
  <c r="K30" s="1"/>
  <c r="I9"/>
  <c r="K9" s="1"/>
  <c r="L9" s="1"/>
  <c r="O110"/>
  <c r="O117" s="1"/>
  <c r="Q117" s="1"/>
  <c r="O105"/>
  <c r="O106" s="1"/>
  <c r="O90"/>
  <c r="O100" s="1"/>
  <c r="O81"/>
  <c r="O84" s="1"/>
  <c r="O77"/>
  <c r="O79" s="1"/>
  <c r="O72"/>
  <c r="O74" s="1"/>
  <c r="Q74" s="1"/>
  <c r="O70"/>
  <c r="O59"/>
  <c r="O61"/>
  <c r="O57"/>
  <c r="O55"/>
  <c r="O65"/>
  <c r="O52"/>
  <c r="O51"/>
  <c r="O48"/>
  <c r="O47"/>
  <c r="O45"/>
  <c r="O50"/>
  <c r="O42"/>
  <c r="O41"/>
  <c r="O40"/>
  <c r="O39"/>
  <c r="O43"/>
  <c r="O33"/>
  <c r="O36" s="1"/>
  <c r="O11"/>
  <c r="O31" s="1"/>
  <c r="O9"/>
  <c r="Q9" s="1"/>
  <c r="R9" s="1"/>
  <c r="U110"/>
  <c r="U116" s="1"/>
  <c r="U105"/>
  <c r="U107" s="1"/>
  <c r="U90"/>
  <c r="U97" s="1"/>
  <c r="U81"/>
  <c r="U85" s="1"/>
  <c r="U77"/>
  <c r="U78" s="1"/>
  <c r="U72"/>
  <c r="U75" s="1"/>
  <c r="U70"/>
  <c r="W70" s="1"/>
  <c r="X70" s="1"/>
  <c r="X69" s="1"/>
  <c r="F6" i="1" s="1"/>
  <c r="U59" i="7"/>
  <c r="U62"/>
  <c r="U57"/>
  <c r="U55"/>
  <c r="U65"/>
  <c r="U52"/>
  <c r="U51"/>
  <c r="U48"/>
  <c r="U47"/>
  <c r="U45"/>
  <c r="U53"/>
  <c r="U42"/>
  <c r="U41"/>
  <c r="U40"/>
  <c r="U39"/>
  <c r="U43"/>
  <c r="U33"/>
  <c r="U35" s="1"/>
  <c r="U11"/>
  <c r="U30" s="1"/>
  <c r="W30" s="1"/>
  <c r="U9"/>
  <c r="W9" s="1"/>
  <c r="X9" s="1"/>
  <c r="AA110"/>
  <c r="AA117" s="1"/>
  <c r="AC117" s="1"/>
  <c r="AA105"/>
  <c r="AA106" s="1"/>
  <c r="AA90"/>
  <c r="AA100" s="1"/>
  <c r="AA81"/>
  <c r="AA86" s="1"/>
  <c r="AA77"/>
  <c r="AA78" s="1"/>
  <c r="AA72"/>
  <c r="AA75" s="1"/>
  <c r="AA70"/>
  <c r="AA59"/>
  <c r="AA63"/>
  <c r="AA57"/>
  <c r="AA55"/>
  <c r="AA65"/>
  <c r="AA52"/>
  <c r="AA51"/>
  <c r="AA48"/>
  <c r="AA47"/>
  <c r="AA45"/>
  <c r="AA53"/>
  <c r="AA42"/>
  <c r="AA41"/>
  <c r="AA40"/>
  <c r="AA39"/>
  <c r="AA43"/>
  <c r="AA33"/>
  <c r="AA36" s="1"/>
  <c r="AA11"/>
  <c r="AA31" s="1"/>
  <c r="AA9"/>
  <c r="AC9" s="1"/>
  <c r="AD9" s="1"/>
  <c r="AG110"/>
  <c r="AG116" s="1"/>
  <c r="AG105"/>
  <c r="AG106" s="1"/>
  <c r="AG90"/>
  <c r="AG100" s="1"/>
  <c r="AG81"/>
  <c r="AG85" s="1"/>
  <c r="AG77"/>
  <c r="AG79" s="1"/>
  <c r="AG72"/>
  <c r="AG74" s="1"/>
  <c r="AG70"/>
  <c r="AI70" s="1"/>
  <c r="AJ70" s="1"/>
  <c r="AG59"/>
  <c r="AG62"/>
  <c r="AG57"/>
  <c r="AG55"/>
  <c r="AG65"/>
  <c r="AG52"/>
  <c r="AG51"/>
  <c r="AG48"/>
  <c r="AG47"/>
  <c r="AG45"/>
  <c r="AG53"/>
  <c r="AG42"/>
  <c r="AG41"/>
  <c r="AG40"/>
  <c r="AG39"/>
  <c r="AG43"/>
  <c r="AG33"/>
  <c r="AG36" s="1"/>
  <c r="AG12"/>
  <c r="AG11"/>
  <c r="AG31" s="1"/>
  <c r="AG28"/>
  <c r="AI28" s="1"/>
  <c r="AG9"/>
  <c r="AI9" s="1"/>
  <c r="AJ9" s="1"/>
  <c r="AM110"/>
  <c r="AM117" s="1"/>
  <c r="AO117" s="1"/>
  <c r="AM105"/>
  <c r="AM107" s="1"/>
  <c r="AM90"/>
  <c r="AM97" s="1"/>
  <c r="AM81"/>
  <c r="AM85" s="1"/>
  <c r="AM77"/>
  <c r="AM78" s="1"/>
  <c r="AM72"/>
  <c r="AM75" s="1"/>
  <c r="AM70"/>
  <c r="AM59"/>
  <c r="AM62"/>
  <c r="AM57"/>
  <c r="AM55"/>
  <c r="AM65"/>
  <c r="AM52"/>
  <c r="AM51"/>
  <c r="AM48"/>
  <c r="AM47"/>
  <c r="AM45"/>
  <c r="AM53"/>
  <c r="AM42"/>
  <c r="AM41"/>
  <c r="AM40"/>
  <c r="AM39"/>
  <c r="AM43"/>
  <c r="AM34"/>
  <c r="AO34" s="1"/>
  <c r="AP33" s="1"/>
  <c r="AM33"/>
  <c r="AM36" s="1"/>
  <c r="AO36" s="1"/>
  <c r="AM29"/>
  <c r="AO29" s="1"/>
  <c r="AM14"/>
  <c r="AM12"/>
  <c r="AM11"/>
  <c r="AM31" s="1"/>
  <c r="AM28"/>
  <c r="AO28" s="1"/>
  <c r="AM9"/>
  <c r="AO9" s="1"/>
  <c r="AP9" s="1"/>
  <c r="AS110"/>
  <c r="AS116" s="1"/>
  <c r="AS118"/>
  <c r="AS106"/>
  <c r="AS105"/>
  <c r="AS107" s="1"/>
  <c r="AS108"/>
  <c r="AU108" s="1"/>
  <c r="AS91"/>
  <c r="AS90"/>
  <c r="AS97" s="1"/>
  <c r="AS98"/>
  <c r="AU98" s="1"/>
  <c r="AS81"/>
  <c r="AS86" s="1"/>
  <c r="AU86" s="1"/>
  <c r="AS77"/>
  <c r="AS78" s="1"/>
  <c r="AU78" s="1"/>
  <c r="AV77" s="1"/>
  <c r="AS72"/>
  <c r="AS75" s="1"/>
  <c r="AS70"/>
  <c r="AU70" s="1"/>
  <c r="AV70" s="1"/>
  <c r="AS59"/>
  <c r="AS63"/>
  <c r="AS57"/>
  <c r="AS55"/>
  <c r="AS65"/>
  <c r="AS52"/>
  <c r="AS51"/>
  <c r="AS48"/>
  <c r="AS47"/>
  <c r="AS45"/>
  <c r="AS53"/>
  <c r="AS42"/>
  <c r="AS41"/>
  <c r="AS40"/>
  <c r="AS39"/>
  <c r="AS43"/>
  <c r="AS33"/>
  <c r="AS35" s="1"/>
  <c r="AS11"/>
  <c r="AS30" s="1"/>
  <c r="AU30" s="1"/>
  <c r="AS9"/>
  <c r="AU9" s="1"/>
  <c r="AV9" s="1"/>
  <c r="AY110"/>
  <c r="AY117" s="1"/>
  <c r="BA117" s="1"/>
  <c r="AY105"/>
  <c r="AY106" s="1"/>
  <c r="AY90"/>
  <c r="AY100" s="1"/>
  <c r="AY81"/>
  <c r="AY83" s="1"/>
  <c r="AY77"/>
  <c r="AY78" s="1"/>
  <c r="AY72"/>
  <c r="AY75" s="1"/>
  <c r="AY70"/>
  <c r="BA70" s="1"/>
  <c r="BB70" s="1"/>
  <c r="BB69" s="1"/>
  <c r="K6" i="1" s="1"/>
  <c r="AY59" i="7"/>
  <c r="AY62"/>
  <c r="AY57"/>
  <c r="AY55"/>
  <c r="AY65"/>
  <c r="AY52"/>
  <c r="AY51"/>
  <c r="AY48"/>
  <c r="AY47"/>
  <c r="AY45"/>
  <c r="AY53"/>
  <c r="AY42"/>
  <c r="AY41"/>
  <c r="AY40"/>
  <c r="AY39"/>
  <c r="AY43"/>
  <c r="AY34"/>
  <c r="BA34" s="1"/>
  <c r="BB33" s="1"/>
  <c r="AY33"/>
  <c r="AY36" s="1"/>
  <c r="AY14"/>
  <c r="AY12"/>
  <c r="AY11"/>
  <c r="AY31" s="1"/>
  <c r="AY28"/>
  <c r="BA28" s="1"/>
  <c r="AY9"/>
  <c r="BA9" s="1"/>
  <c r="BB9" s="1"/>
  <c r="BE110"/>
  <c r="BE116" s="1"/>
  <c r="BE105"/>
  <c r="BE107" s="1"/>
  <c r="BE90"/>
  <c r="BE97" s="1"/>
  <c r="BE81"/>
  <c r="BE86" s="1"/>
  <c r="BG86" s="1"/>
  <c r="BE77"/>
  <c r="BE78" s="1"/>
  <c r="BG78" s="1"/>
  <c r="BE72"/>
  <c r="BE75" s="1"/>
  <c r="BG75" s="1"/>
  <c r="BE70"/>
  <c r="BG70" s="1"/>
  <c r="BH70" s="1"/>
  <c r="BE59"/>
  <c r="BE63"/>
  <c r="BE57"/>
  <c r="BE55"/>
  <c r="BE65"/>
  <c r="BE52"/>
  <c r="BE51"/>
  <c r="BE48"/>
  <c r="BE47"/>
  <c r="BE45"/>
  <c r="BE53"/>
  <c r="BE42"/>
  <c r="BE41"/>
  <c r="BE40"/>
  <c r="BE39"/>
  <c r="BE43"/>
  <c r="BE33"/>
  <c r="BE35" s="1"/>
  <c r="BG35" s="1"/>
  <c r="BE11"/>
  <c r="BE30" s="1"/>
  <c r="BG30" s="1"/>
  <c r="BE9"/>
  <c r="BG9" s="1"/>
  <c r="BH9" s="1"/>
  <c r="C110"/>
  <c r="C118" s="1"/>
  <c r="C105"/>
  <c r="C108" s="1"/>
  <c r="E108" s="1"/>
  <c r="C90"/>
  <c r="C99" s="1"/>
  <c r="E99" s="1"/>
  <c r="C86"/>
  <c r="C84"/>
  <c r="C75"/>
  <c r="C73"/>
  <c r="C81"/>
  <c r="C85" s="1"/>
  <c r="C77"/>
  <c r="C78" s="1"/>
  <c r="C72"/>
  <c r="C74" s="1"/>
  <c r="E74" s="1"/>
  <c r="C70"/>
  <c r="C67"/>
  <c r="C66"/>
  <c r="C57"/>
  <c r="C65"/>
  <c r="C59"/>
  <c r="C63"/>
  <c r="C62"/>
  <c r="C61"/>
  <c r="C60"/>
  <c r="C53"/>
  <c r="C52"/>
  <c r="C51"/>
  <c r="C50"/>
  <c r="C49"/>
  <c r="C48"/>
  <c r="C47"/>
  <c r="C9"/>
  <c r="C40"/>
  <c r="C41"/>
  <c r="C42"/>
  <c r="C43"/>
  <c r="E66"/>
  <c r="AJ70" i="4"/>
  <c r="AJ69"/>
  <c r="AJ8"/>
  <c r="AD55" i="7"/>
  <c r="AD38"/>
  <c r="AV55"/>
  <c r="AV38"/>
  <c r="AP55"/>
  <c r="AP38"/>
  <c r="L86" i="4"/>
  <c r="L84"/>
  <c r="BH38" i="7"/>
  <c r="BB55"/>
  <c r="BB38"/>
  <c r="BH103" i="4"/>
  <c r="BB92"/>
  <c r="BB86"/>
  <c r="BB84"/>
  <c r="BB69"/>
  <c r="BH47"/>
  <c r="BH38"/>
  <c r="BB47"/>
  <c r="BB39"/>
  <c r="BH24"/>
  <c r="BH8"/>
  <c r="BB17"/>
  <c r="BB9"/>
  <c r="BB8"/>
  <c r="BH70"/>
  <c r="AV70"/>
  <c r="AV69"/>
  <c r="AD70"/>
  <c r="R111"/>
  <c r="R112"/>
  <c r="BE18" i="6"/>
  <c r="BE25"/>
  <c r="BE32"/>
  <c r="BE38"/>
  <c r="BE43"/>
  <c r="BE31"/>
  <c r="BE30"/>
  <c r="AY32"/>
  <c r="AY38"/>
  <c r="AY43"/>
  <c r="AY49"/>
  <c r="AY37"/>
  <c r="AY42"/>
  <c r="AS18"/>
  <c r="AS25"/>
  <c r="AS32"/>
  <c r="AS38"/>
  <c r="AS43"/>
  <c r="AS17"/>
  <c r="AS24"/>
  <c r="AS31"/>
  <c r="AS37"/>
  <c r="AS30"/>
  <c r="AM12"/>
  <c r="AM18"/>
  <c r="AM25"/>
  <c r="AM32"/>
  <c r="AM38"/>
  <c r="AM43"/>
  <c r="AM49"/>
  <c r="AM17"/>
  <c r="AM24"/>
  <c r="AM31"/>
  <c r="AM30"/>
  <c r="AG18"/>
  <c r="AG25"/>
  <c r="AG32"/>
  <c r="AG38"/>
  <c r="AG43"/>
  <c r="AG31"/>
  <c r="AG30"/>
  <c r="AA12"/>
  <c r="AA18"/>
  <c r="AA25"/>
  <c r="AA32"/>
  <c r="AA38"/>
  <c r="AA43"/>
  <c r="AA49"/>
  <c r="AA67"/>
  <c r="AA31"/>
  <c r="AA37"/>
  <c r="AA42"/>
  <c r="AA30"/>
  <c r="U18"/>
  <c r="U25"/>
  <c r="U32"/>
  <c r="U38"/>
  <c r="U43"/>
  <c r="U24"/>
  <c r="U31"/>
  <c r="U30"/>
  <c r="O18"/>
  <c r="O25"/>
  <c r="O32"/>
  <c r="O38"/>
  <c r="O43"/>
  <c r="O31"/>
  <c r="O30"/>
  <c r="I67"/>
  <c r="I31"/>
  <c r="I37"/>
  <c r="I42"/>
  <c r="I66"/>
  <c r="I59"/>
  <c r="I65"/>
  <c r="BH69" i="4"/>
  <c r="BB38"/>
  <c r="AV38"/>
  <c r="AV111"/>
  <c r="AV112"/>
  <c r="AP8"/>
  <c r="AP38"/>
  <c r="AP69"/>
  <c r="AJ38"/>
  <c r="AD69"/>
  <c r="AD111"/>
  <c r="AD112"/>
  <c r="X38"/>
  <c r="X69"/>
  <c r="L38"/>
  <c r="L69"/>
  <c r="L111"/>
  <c r="L112"/>
  <c r="AS16"/>
  <c r="AS13"/>
  <c r="AS14"/>
  <c r="AS15"/>
  <c r="AS30"/>
  <c r="AS31"/>
  <c r="AS100"/>
  <c r="AS96"/>
  <c r="AS101"/>
  <c r="AS97"/>
  <c r="AS93"/>
  <c r="AS98"/>
  <c r="AS94"/>
  <c r="AS99"/>
  <c r="AS95"/>
  <c r="AS10"/>
  <c r="AS19"/>
  <c r="AS34"/>
  <c r="AS40"/>
  <c r="AS49"/>
  <c r="AS53"/>
  <c r="AS62"/>
  <c r="AS86"/>
  <c r="AS18"/>
  <c r="AS22"/>
  <c r="AS48"/>
  <c r="AS52"/>
  <c r="AS56"/>
  <c r="AS21"/>
  <c r="AS36"/>
  <c r="AS42"/>
  <c r="AS51"/>
  <c r="AS55"/>
  <c r="AS41"/>
  <c r="AS50"/>
  <c r="AM30"/>
  <c r="AM31"/>
  <c r="AM16"/>
  <c r="AM13"/>
  <c r="AM14"/>
  <c r="AM15"/>
  <c r="AM100"/>
  <c r="AM96"/>
  <c r="AM101"/>
  <c r="AM97"/>
  <c r="AM93"/>
  <c r="AM98"/>
  <c r="AM94"/>
  <c r="AM99"/>
  <c r="AM95"/>
  <c r="AM10"/>
  <c r="AM19"/>
  <c r="AM34"/>
  <c r="AM40"/>
  <c r="AM44"/>
  <c r="AM49"/>
  <c r="AM53"/>
  <c r="AM62"/>
  <c r="AM86"/>
  <c r="AM18"/>
  <c r="AM22"/>
  <c r="AM48"/>
  <c r="AM52"/>
  <c r="AM56"/>
  <c r="AM21"/>
  <c r="AM51"/>
  <c r="AM55"/>
  <c r="AM41"/>
  <c r="AM50"/>
  <c r="AG16"/>
  <c r="AG13"/>
  <c r="AG14"/>
  <c r="AG15"/>
  <c r="AG30"/>
  <c r="AG31"/>
  <c r="AG100"/>
  <c r="AG96"/>
  <c r="AG101"/>
  <c r="AG97"/>
  <c r="AG93"/>
  <c r="AG98"/>
  <c r="AG94"/>
  <c r="AG99"/>
  <c r="AG95"/>
  <c r="AG10"/>
  <c r="AG19"/>
  <c r="AG34"/>
  <c r="AG40"/>
  <c r="AG49"/>
  <c r="AG53"/>
  <c r="AG62"/>
  <c r="AG86"/>
  <c r="AG21"/>
  <c r="AG36"/>
  <c r="AG42"/>
  <c r="AG51"/>
  <c r="AG55"/>
  <c r="AG41"/>
  <c r="AG50"/>
  <c r="AA16"/>
  <c r="AA13"/>
  <c r="AA14"/>
  <c r="AA15"/>
  <c r="AA100"/>
  <c r="AA96"/>
  <c r="AA101"/>
  <c r="AA97"/>
  <c r="AA93"/>
  <c r="AA98"/>
  <c r="AA94"/>
  <c r="AA99"/>
  <c r="AA95"/>
  <c r="AA30"/>
  <c r="AA31"/>
  <c r="AA10"/>
  <c r="AA19"/>
  <c r="AA34"/>
  <c r="AA40"/>
  <c r="AA49"/>
  <c r="AA53"/>
  <c r="AA62"/>
  <c r="AA86"/>
  <c r="AA18"/>
  <c r="AA22"/>
  <c r="AA52"/>
  <c r="AA56"/>
  <c r="AA21"/>
  <c r="AA36"/>
  <c r="AA42"/>
  <c r="AA51"/>
  <c r="AA55"/>
  <c r="AA41"/>
  <c r="AA50"/>
  <c r="U30"/>
  <c r="U31"/>
  <c r="U16"/>
  <c r="U13"/>
  <c r="U14"/>
  <c r="U15"/>
  <c r="U100"/>
  <c r="U96"/>
  <c r="U101"/>
  <c r="U97"/>
  <c r="U93"/>
  <c r="U98"/>
  <c r="U94"/>
  <c r="U99"/>
  <c r="U95"/>
  <c r="U10"/>
  <c r="U19"/>
  <c r="U34"/>
  <c r="U40"/>
  <c r="U49"/>
  <c r="U53"/>
  <c r="U62"/>
  <c r="U86"/>
  <c r="U18"/>
  <c r="U22"/>
  <c r="U56"/>
  <c r="U21"/>
  <c r="U36"/>
  <c r="U42"/>
  <c r="U51"/>
  <c r="U55"/>
  <c r="U41"/>
  <c r="U50"/>
  <c r="O16"/>
  <c r="O13"/>
  <c r="O14"/>
  <c r="O15"/>
  <c r="O30"/>
  <c r="O31"/>
  <c r="O100"/>
  <c r="O96"/>
  <c r="O101"/>
  <c r="O97"/>
  <c r="O93"/>
  <c r="O98"/>
  <c r="O94"/>
  <c r="O99"/>
  <c r="O95"/>
  <c r="O10"/>
  <c r="O19"/>
  <c r="O34"/>
  <c r="O40"/>
  <c r="O49"/>
  <c r="O53"/>
  <c r="O62"/>
  <c r="O86"/>
  <c r="O22"/>
  <c r="O21"/>
  <c r="O36"/>
  <c r="O42"/>
  <c r="O51"/>
  <c r="O55"/>
  <c r="O41"/>
  <c r="O50"/>
  <c r="I16"/>
  <c r="I13"/>
  <c r="I14"/>
  <c r="I15"/>
  <c r="I100"/>
  <c r="I96"/>
  <c r="I101"/>
  <c r="I97"/>
  <c r="I93"/>
  <c r="I98"/>
  <c r="I94"/>
  <c r="I99"/>
  <c r="I95"/>
  <c r="I29"/>
  <c r="I62"/>
  <c r="I66"/>
  <c r="I18"/>
  <c r="I22"/>
  <c r="I27"/>
  <c r="I33"/>
  <c r="I48"/>
  <c r="I52"/>
  <c r="I56"/>
  <c r="I61"/>
  <c r="I65"/>
  <c r="I21"/>
  <c r="I26"/>
  <c r="I42"/>
  <c r="I51"/>
  <c r="I55"/>
  <c r="I60"/>
  <c r="I64"/>
  <c r="I41"/>
  <c r="I50"/>
  <c r="I59"/>
  <c r="I63"/>
  <c r="I67" i="7"/>
  <c r="I66"/>
  <c r="I62"/>
  <c r="I85"/>
  <c r="K85" s="1"/>
  <c r="L81" s="1"/>
  <c r="I50"/>
  <c r="I61"/>
  <c r="I84"/>
  <c r="I120"/>
  <c r="I16"/>
  <c r="I22"/>
  <c r="I49"/>
  <c r="I60"/>
  <c r="I83"/>
  <c r="I94"/>
  <c r="K94" s="1"/>
  <c r="O66"/>
  <c r="O67"/>
  <c r="O85"/>
  <c r="Q85" s="1"/>
  <c r="O16"/>
  <c r="O22"/>
  <c r="O49"/>
  <c r="O53"/>
  <c r="O60"/>
  <c r="O83"/>
  <c r="O94"/>
  <c r="Q94" s="1"/>
  <c r="O118"/>
  <c r="O63"/>
  <c r="O86"/>
  <c r="O62"/>
  <c r="U67"/>
  <c r="U66"/>
  <c r="U50"/>
  <c r="U61"/>
  <c r="U84"/>
  <c r="U120"/>
  <c r="U16"/>
  <c r="U22"/>
  <c r="U49"/>
  <c r="U60"/>
  <c r="U83"/>
  <c r="U94"/>
  <c r="W94" s="1"/>
  <c r="U63"/>
  <c r="U86"/>
  <c r="AA66"/>
  <c r="AA67"/>
  <c r="AA62"/>
  <c r="AA85"/>
  <c r="AA50"/>
  <c r="AA61"/>
  <c r="AA84"/>
  <c r="AA120"/>
  <c r="AA16"/>
  <c r="AA22"/>
  <c r="AA49"/>
  <c r="AA60"/>
  <c r="AA83"/>
  <c r="AA94"/>
  <c r="AC94" s="1"/>
  <c r="AG66"/>
  <c r="AG67"/>
  <c r="AG50"/>
  <c r="AG61"/>
  <c r="AG84"/>
  <c r="AI84" s="1"/>
  <c r="AG120"/>
  <c r="AG16"/>
  <c r="AG22"/>
  <c r="AG49"/>
  <c r="AG60"/>
  <c r="AG83"/>
  <c r="AI83" s="1"/>
  <c r="AG94"/>
  <c r="AI94" s="1"/>
  <c r="AG63"/>
  <c r="AG86"/>
  <c r="AM66"/>
  <c r="AM67"/>
  <c r="AM50"/>
  <c r="AM61"/>
  <c r="AM84"/>
  <c r="AM120"/>
  <c r="AM16"/>
  <c r="AM22"/>
  <c r="AM49"/>
  <c r="AM60"/>
  <c r="AM83"/>
  <c r="AO83" s="1"/>
  <c r="AP81" s="1"/>
  <c r="AM94"/>
  <c r="AO94" s="1"/>
  <c r="AM63"/>
  <c r="AM86"/>
  <c r="AS66"/>
  <c r="AS67"/>
  <c r="AS62"/>
  <c r="AS85"/>
  <c r="AU85" s="1"/>
  <c r="AS50"/>
  <c r="AS61"/>
  <c r="AS84"/>
  <c r="AU84" s="1"/>
  <c r="AS120"/>
  <c r="AS16"/>
  <c r="AS22"/>
  <c r="AS49"/>
  <c r="AS60"/>
  <c r="AS83"/>
  <c r="AU83" s="1"/>
  <c r="AV81" s="1"/>
  <c r="AS94"/>
  <c r="AU94" s="1"/>
  <c r="AY66"/>
  <c r="AY67"/>
  <c r="AY63"/>
  <c r="AY86"/>
  <c r="AY85"/>
  <c r="AY50"/>
  <c r="AY61"/>
  <c r="AY84"/>
  <c r="AY120"/>
  <c r="AY16"/>
  <c r="AY22"/>
  <c r="AY49"/>
  <c r="AY60"/>
  <c r="AY94"/>
  <c r="BA94" s="1"/>
  <c r="BE67"/>
  <c r="BE66"/>
  <c r="BE62"/>
  <c r="BE85"/>
  <c r="BG85" s="1"/>
  <c r="BE50"/>
  <c r="BE61"/>
  <c r="BE84"/>
  <c r="BG84" s="1"/>
  <c r="BE120"/>
  <c r="BE16"/>
  <c r="BE22"/>
  <c r="BE49"/>
  <c r="BE60"/>
  <c r="BE83"/>
  <c r="BG83" s="1"/>
  <c r="BE94"/>
  <c r="BG94" s="1"/>
  <c r="BP48" i="5"/>
  <c r="BP47"/>
  <c r="BP46"/>
  <c r="BQ45"/>
  <c r="BN45"/>
  <c r="BN47"/>
  <c r="BP43"/>
  <c r="BP39"/>
  <c r="BP38"/>
  <c r="BN38"/>
  <c r="BN37"/>
  <c r="BN42"/>
  <c r="BP42"/>
  <c r="BP35"/>
  <c r="BQ35"/>
  <c r="BN35"/>
  <c r="BN28"/>
  <c r="BN30"/>
  <c r="BI48"/>
  <c r="BI47"/>
  <c r="BI46"/>
  <c r="BJ45"/>
  <c r="BG45"/>
  <c r="BG47"/>
  <c r="BI43"/>
  <c r="BI42"/>
  <c r="BI41"/>
  <c r="BI40"/>
  <c r="BI39"/>
  <c r="BI38"/>
  <c r="BJ37"/>
  <c r="BG37"/>
  <c r="BG43"/>
  <c r="BI35"/>
  <c r="BJ35"/>
  <c r="BG35"/>
  <c r="BI33"/>
  <c r="BI32"/>
  <c r="BI31"/>
  <c r="BI29"/>
  <c r="BJ28"/>
  <c r="BG28"/>
  <c r="BG30"/>
  <c r="BB48"/>
  <c r="BB47"/>
  <c r="AZ45"/>
  <c r="AZ47"/>
  <c r="AZ40"/>
  <c r="BB40"/>
  <c r="BB38"/>
  <c r="AZ38"/>
  <c r="AZ37"/>
  <c r="AZ43"/>
  <c r="BB43"/>
  <c r="BB35"/>
  <c r="BC35"/>
  <c r="AZ35"/>
  <c r="AZ28"/>
  <c r="AZ30"/>
  <c r="AU48"/>
  <c r="AS45"/>
  <c r="AS47"/>
  <c r="AU47"/>
  <c r="AU39"/>
  <c r="AU38"/>
  <c r="AS37"/>
  <c r="AS43"/>
  <c r="AU43"/>
  <c r="AS35"/>
  <c r="AU35"/>
  <c r="AV35"/>
  <c r="AU33"/>
  <c r="AU29"/>
  <c r="AS28"/>
  <c r="AS30"/>
  <c r="AN48"/>
  <c r="AN47"/>
  <c r="AN46"/>
  <c r="AL46"/>
  <c r="AL45"/>
  <c r="AL47"/>
  <c r="AN39"/>
  <c r="AN38"/>
  <c r="AL37"/>
  <c r="AL42"/>
  <c r="AN42"/>
  <c r="AL35"/>
  <c r="AN35"/>
  <c r="AO35"/>
  <c r="AN33"/>
  <c r="AN32"/>
  <c r="AN31"/>
  <c r="AN29"/>
  <c r="AL29"/>
  <c r="AL28"/>
  <c r="AL30"/>
  <c r="AG48"/>
  <c r="AG47"/>
  <c r="AG46"/>
  <c r="AH45"/>
  <c r="AE45"/>
  <c r="AE47"/>
  <c r="AG43"/>
  <c r="AG42"/>
  <c r="AE40"/>
  <c r="AG40"/>
  <c r="AG38"/>
  <c r="AE38"/>
  <c r="AE37"/>
  <c r="AE43"/>
  <c r="AE35"/>
  <c r="AG35"/>
  <c r="AH35"/>
  <c r="AE28"/>
  <c r="AE30"/>
  <c r="Z48"/>
  <c r="Z47"/>
  <c r="Z46"/>
  <c r="AA45"/>
  <c r="X45"/>
  <c r="X47"/>
  <c r="Z43"/>
  <c r="Z42"/>
  <c r="Z41"/>
  <c r="Z40"/>
  <c r="X40"/>
  <c r="Z39"/>
  <c r="Z38"/>
  <c r="X38"/>
  <c r="AA37"/>
  <c r="X37"/>
  <c r="X43"/>
  <c r="AA35"/>
  <c r="Z35"/>
  <c r="X35"/>
  <c r="Z33"/>
  <c r="Z32"/>
  <c r="Z31"/>
  <c r="Z29"/>
  <c r="AA28"/>
  <c r="X28"/>
  <c r="X30"/>
  <c r="S48"/>
  <c r="S47"/>
  <c r="S46"/>
  <c r="T45"/>
  <c r="Q45"/>
  <c r="Q47"/>
  <c r="S43"/>
  <c r="S42"/>
  <c r="S41"/>
  <c r="S40"/>
  <c r="S39"/>
  <c r="S38"/>
  <c r="Q37"/>
  <c r="Q42"/>
  <c r="T35"/>
  <c r="S35"/>
  <c r="Q35"/>
  <c r="S33"/>
  <c r="S32"/>
  <c r="S29"/>
  <c r="Q29"/>
  <c r="Q28"/>
  <c r="Q30"/>
  <c r="L48"/>
  <c r="L47"/>
  <c r="L46"/>
  <c r="M45"/>
  <c r="J45"/>
  <c r="J47"/>
  <c r="L43"/>
  <c r="L38"/>
  <c r="J37"/>
  <c r="J43"/>
  <c r="J35"/>
  <c r="L35"/>
  <c r="M35"/>
  <c r="L33"/>
  <c r="L32"/>
  <c r="L31"/>
  <c r="L29"/>
  <c r="J28"/>
  <c r="J30"/>
  <c r="E48"/>
  <c r="E47"/>
  <c r="C45"/>
  <c r="C47"/>
  <c r="E43"/>
  <c r="E42"/>
  <c r="E39"/>
  <c r="E38"/>
  <c r="C37"/>
  <c r="C42"/>
  <c r="C35"/>
  <c r="E35"/>
  <c r="F35"/>
  <c r="E33"/>
  <c r="E32"/>
  <c r="E29"/>
  <c r="C28"/>
  <c r="C29"/>
  <c r="J40"/>
  <c r="L40"/>
  <c r="Q48"/>
  <c r="AO45"/>
  <c r="AZ42"/>
  <c r="BB42"/>
  <c r="BG40"/>
  <c r="BG42"/>
  <c r="C46"/>
  <c r="E46"/>
  <c r="F45"/>
  <c r="J38"/>
  <c r="X42"/>
  <c r="AO28"/>
  <c r="AL48"/>
  <c r="AS38"/>
  <c r="AS42"/>
  <c r="AU42"/>
  <c r="BN40"/>
  <c r="BP40"/>
  <c r="BQ37"/>
  <c r="J42"/>
  <c r="L42"/>
  <c r="T37"/>
  <c r="Q46"/>
  <c r="AE42"/>
  <c r="AS40"/>
  <c r="AU40"/>
  <c r="BG38"/>
  <c r="AJ111" i="4"/>
  <c r="AJ112"/>
  <c r="BH111"/>
  <c r="BH112"/>
  <c r="X111"/>
  <c r="X112"/>
  <c r="BB111"/>
  <c r="BB112"/>
  <c r="AP111"/>
  <c r="AP112"/>
  <c r="AS87"/>
  <c r="AS88"/>
  <c r="AS89"/>
  <c r="AS90"/>
  <c r="AS43"/>
  <c r="AS44"/>
  <c r="AM87"/>
  <c r="AM88"/>
  <c r="AM89"/>
  <c r="AM90"/>
  <c r="AG43"/>
  <c r="AG44"/>
  <c r="AG87"/>
  <c r="AG88"/>
  <c r="AG89"/>
  <c r="AG90"/>
  <c r="AA43"/>
  <c r="AA44"/>
  <c r="AA87"/>
  <c r="AA88"/>
  <c r="AA89"/>
  <c r="AA90"/>
  <c r="U87"/>
  <c r="U88"/>
  <c r="U89"/>
  <c r="U90"/>
  <c r="U43"/>
  <c r="U44"/>
  <c r="O43"/>
  <c r="O44"/>
  <c r="O87"/>
  <c r="O88"/>
  <c r="O89"/>
  <c r="O90"/>
  <c r="I35"/>
  <c r="I36"/>
  <c r="I34"/>
  <c r="I43"/>
  <c r="I44"/>
  <c r="I30"/>
  <c r="I31"/>
  <c r="I19" i="7"/>
  <c r="K19" s="1"/>
  <c r="I20"/>
  <c r="K20" s="1"/>
  <c r="I18"/>
  <c r="K18" s="1"/>
  <c r="I23"/>
  <c r="K23" s="1"/>
  <c r="I24"/>
  <c r="I121"/>
  <c r="K121" s="1"/>
  <c r="I122"/>
  <c r="I123"/>
  <c r="K123" s="1"/>
  <c r="O18"/>
  <c r="Q18" s="1"/>
  <c r="O19"/>
  <c r="O20"/>
  <c r="O23"/>
  <c r="Q23" s="1"/>
  <c r="O24"/>
  <c r="Q24" s="1"/>
  <c r="U121"/>
  <c r="W121" s="1"/>
  <c r="U122"/>
  <c r="U123"/>
  <c r="U19"/>
  <c r="U20"/>
  <c r="U18"/>
  <c r="U23"/>
  <c r="W23" s="1"/>
  <c r="U24"/>
  <c r="AA23"/>
  <c r="AC23" s="1"/>
  <c r="AA24"/>
  <c r="AA122"/>
  <c r="AA123"/>
  <c r="AA121"/>
  <c r="AA20"/>
  <c r="AA18"/>
  <c r="AC18" s="1"/>
  <c r="AA19"/>
  <c r="AG24"/>
  <c r="AG23"/>
  <c r="AI23" s="1"/>
  <c r="AG121"/>
  <c r="AI121" s="1"/>
  <c r="AG122"/>
  <c r="AG123"/>
  <c r="AI123" s="1"/>
  <c r="AG20"/>
  <c r="AG18"/>
  <c r="AI18" s="1"/>
  <c r="AG19"/>
  <c r="AM121"/>
  <c r="AM122"/>
  <c r="AM123"/>
  <c r="AM19"/>
  <c r="AM20"/>
  <c r="AM18"/>
  <c r="AM23"/>
  <c r="AO23" s="1"/>
  <c r="AM24"/>
  <c r="AS20"/>
  <c r="AS18"/>
  <c r="AU18" s="1"/>
  <c r="AS19"/>
  <c r="AU19" s="1"/>
  <c r="AS23"/>
  <c r="AU23" s="1"/>
  <c r="AS24"/>
  <c r="AS121"/>
  <c r="AS122"/>
  <c r="AS123"/>
  <c r="AY122"/>
  <c r="AY123"/>
  <c r="AY121"/>
  <c r="AY18"/>
  <c r="BA18" s="1"/>
  <c r="AY19"/>
  <c r="BA19" s="1"/>
  <c r="AY20"/>
  <c r="AY23"/>
  <c r="BA23" s="1"/>
  <c r="AY24"/>
  <c r="BE20"/>
  <c r="BG20" s="1"/>
  <c r="BE18"/>
  <c r="BG18" s="1"/>
  <c r="BE19"/>
  <c r="BG19" s="1"/>
  <c r="BE121"/>
  <c r="BG121" s="1"/>
  <c r="BE122"/>
  <c r="BE123"/>
  <c r="BG123" s="1"/>
  <c r="BE24"/>
  <c r="BG24" s="1"/>
  <c r="BE23"/>
  <c r="BG23" s="1"/>
  <c r="BN33" i="5"/>
  <c r="BP33"/>
  <c r="BN31"/>
  <c r="BP31"/>
  <c r="BN32"/>
  <c r="BP32"/>
  <c r="BN29"/>
  <c r="BP29"/>
  <c r="BN39"/>
  <c r="BN41"/>
  <c r="BP41"/>
  <c r="BN43"/>
  <c r="BN46"/>
  <c r="BN48"/>
  <c r="BG33"/>
  <c r="BG31"/>
  <c r="BG32"/>
  <c r="BG29"/>
  <c r="BG39"/>
  <c r="BG41"/>
  <c r="BG46"/>
  <c r="BG48"/>
  <c r="AZ33"/>
  <c r="BB33"/>
  <c r="AZ31"/>
  <c r="BB31"/>
  <c r="AZ32"/>
  <c r="BB32"/>
  <c r="AZ29"/>
  <c r="BB29"/>
  <c r="AZ39"/>
  <c r="BB39"/>
  <c r="AZ41"/>
  <c r="BB41"/>
  <c r="AZ46"/>
  <c r="BB46"/>
  <c r="BC45"/>
  <c r="AZ48"/>
  <c r="AS33"/>
  <c r="AS31"/>
  <c r="AU31"/>
  <c r="AS32"/>
  <c r="AU32"/>
  <c r="AS29"/>
  <c r="AS39"/>
  <c r="AS41"/>
  <c r="AU41"/>
  <c r="AS46"/>
  <c r="AU46"/>
  <c r="AV45"/>
  <c r="AS48"/>
  <c r="AL33"/>
  <c r="AL31"/>
  <c r="AL32"/>
  <c r="AL39"/>
  <c r="AL41"/>
  <c r="AN41"/>
  <c r="AL43"/>
  <c r="AN43"/>
  <c r="AL38"/>
  <c r="AL40"/>
  <c r="AN40"/>
  <c r="AE33"/>
  <c r="AG33"/>
  <c r="AE31"/>
  <c r="AG31"/>
  <c r="AE32"/>
  <c r="AG32"/>
  <c r="AE29"/>
  <c r="AG29"/>
  <c r="AE39"/>
  <c r="AG39"/>
  <c r="AH37"/>
  <c r="AE41"/>
  <c r="AG41"/>
  <c r="AE46"/>
  <c r="AE48"/>
  <c r="X33"/>
  <c r="X31"/>
  <c r="X32"/>
  <c r="X29"/>
  <c r="X39"/>
  <c r="X41"/>
  <c r="X46"/>
  <c r="X48"/>
  <c r="Q33"/>
  <c r="Q31"/>
  <c r="S31"/>
  <c r="T28"/>
  <c r="Q32"/>
  <c r="Q39"/>
  <c r="Q41"/>
  <c r="Q43"/>
  <c r="Q38"/>
  <c r="Q40"/>
  <c r="C48"/>
  <c r="M28"/>
  <c r="J33"/>
  <c r="J31"/>
  <c r="J32"/>
  <c r="J29"/>
  <c r="J39"/>
  <c r="L39"/>
  <c r="J41"/>
  <c r="L41"/>
  <c r="J46"/>
  <c r="J48"/>
  <c r="C30"/>
  <c r="C39"/>
  <c r="C41"/>
  <c r="E41"/>
  <c r="C43"/>
  <c r="C38"/>
  <c r="C40"/>
  <c r="E40"/>
  <c r="AV37"/>
  <c r="AV28"/>
  <c r="F37"/>
  <c r="AH28"/>
  <c r="AO37"/>
  <c r="BC28"/>
  <c r="BQ28"/>
  <c r="BC37"/>
  <c r="M37"/>
  <c r="C33"/>
  <c r="C31"/>
  <c r="E31"/>
  <c r="F28"/>
  <c r="C32"/>
  <c r="BH39" i="3"/>
  <c r="BH41"/>
  <c r="BH42"/>
  <c r="BH40"/>
  <c r="BB39"/>
  <c r="BB41"/>
  <c r="BB42"/>
  <c r="BB40"/>
  <c r="AV39"/>
  <c r="AV41"/>
  <c r="AV42"/>
  <c r="AV40"/>
  <c r="AP39"/>
  <c r="AP41"/>
  <c r="AP42"/>
  <c r="AP40"/>
  <c r="AJ39"/>
  <c r="AJ41"/>
  <c r="AJ42"/>
  <c r="AJ40"/>
  <c r="AD41"/>
  <c r="AD42"/>
  <c r="AD40"/>
  <c r="AD39"/>
  <c r="X39"/>
  <c r="X41"/>
  <c r="X42"/>
  <c r="X40"/>
  <c r="R39"/>
  <c r="R41"/>
  <c r="R42"/>
  <c r="R40"/>
  <c r="L39"/>
  <c r="L41"/>
  <c r="L42"/>
  <c r="L40"/>
  <c r="F39"/>
  <c r="F41"/>
  <c r="F42"/>
  <c r="F40"/>
  <c r="K25"/>
  <c r="K26"/>
  <c r="K27"/>
  <c r="K28"/>
  <c r="K31"/>
  <c r="K34"/>
  <c r="K35"/>
  <c r="K36"/>
  <c r="K37"/>
  <c r="C24"/>
  <c r="BE70"/>
  <c r="BE73"/>
  <c r="BE72"/>
  <c r="BE71"/>
  <c r="BE64"/>
  <c r="BE68"/>
  <c r="BE67"/>
  <c r="BE66"/>
  <c r="BE65"/>
  <c r="BE59"/>
  <c r="BE61"/>
  <c r="BE60"/>
  <c r="BE53"/>
  <c r="BE55"/>
  <c r="BE54"/>
  <c r="BE43"/>
  <c r="BE51"/>
  <c r="BE50"/>
  <c r="BE49"/>
  <c r="BE48"/>
  <c r="BE47"/>
  <c r="BE46"/>
  <c r="BE45"/>
  <c r="BE42"/>
  <c r="BE41"/>
  <c r="BE40"/>
  <c r="BE30"/>
  <c r="BE33"/>
  <c r="BE37"/>
  <c r="BE36"/>
  <c r="BE35"/>
  <c r="BE34"/>
  <c r="BE31"/>
  <c r="BE24"/>
  <c r="BE28"/>
  <c r="BE27"/>
  <c r="BE26"/>
  <c r="BE25"/>
  <c r="BE20"/>
  <c r="BE22"/>
  <c r="BE21"/>
  <c r="BE9"/>
  <c r="BE18"/>
  <c r="BE17"/>
  <c r="BE16"/>
  <c r="BE15"/>
  <c r="BE14"/>
  <c r="BE13"/>
  <c r="BE12"/>
  <c r="BE11"/>
  <c r="AY70"/>
  <c r="AY73"/>
  <c r="AY72"/>
  <c r="AY71"/>
  <c r="AY64"/>
  <c r="AY68"/>
  <c r="AY67"/>
  <c r="AY66"/>
  <c r="AY65"/>
  <c r="AY59"/>
  <c r="AY61"/>
  <c r="AY60"/>
  <c r="AY53"/>
  <c r="AY55"/>
  <c r="AY54"/>
  <c r="AY43"/>
  <c r="AY51"/>
  <c r="AY50"/>
  <c r="AY49"/>
  <c r="AY48"/>
  <c r="AY47"/>
  <c r="AY46"/>
  <c r="AY45"/>
  <c r="AY42"/>
  <c r="AY41"/>
  <c r="AY40"/>
  <c r="AY30"/>
  <c r="AY33"/>
  <c r="AY37"/>
  <c r="AY36"/>
  <c r="AY35"/>
  <c r="AY34"/>
  <c r="AY31"/>
  <c r="AY24"/>
  <c r="AY28"/>
  <c r="AY27"/>
  <c r="AY26"/>
  <c r="AY25"/>
  <c r="AY20"/>
  <c r="AY22"/>
  <c r="AY21"/>
  <c r="AY9"/>
  <c r="AY18"/>
  <c r="AY17"/>
  <c r="AY16"/>
  <c r="AY15"/>
  <c r="AY14"/>
  <c r="AY13"/>
  <c r="AY12"/>
  <c r="AY11"/>
  <c r="AS70"/>
  <c r="AS73"/>
  <c r="AS72"/>
  <c r="AS71"/>
  <c r="AS64"/>
  <c r="AS68"/>
  <c r="AS67"/>
  <c r="AS66"/>
  <c r="AS65"/>
  <c r="AS59"/>
  <c r="AS61"/>
  <c r="AS60"/>
  <c r="AS53"/>
  <c r="AS55"/>
  <c r="AS54"/>
  <c r="AS43"/>
  <c r="AS51"/>
  <c r="AS50"/>
  <c r="AS49"/>
  <c r="AS48"/>
  <c r="AS47"/>
  <c r="AS46"/>
  <c r="AS45"/>
  <c r="AS42"/>
  <c r="AS41"/>
  <c r="AS40"/>
  <c r="AS30"/>
  <c r="AS33"/>
  <c r="AS37"/>
  <c r="AS36"/>
  <c r="AS35"/>
  <c r="AS34"/>
  <c r="AS31"/>
  <c r="AS24"/>
  <c r="AS28"/>
  <c r="AS27"/>
  <c r="AS26"/>
  <c r="AS25"/>
  <c r="AS20"/>
  <c r="AS22"/>
  <c r="AS21"/>
  <c r="AS9"/>
  <c r="AS18"/>
  <c r="AS17"/>
  <c r="AS16"/>
  <c r="AS15"/>
  <c r="AS14"/>
  <c r="AS13"/>
  <c r="AS12"/>
  <c r="AS11"/>
  <c r="AM70"/>
  <c r="AM73"/>
  <c r="AM72"/>
  <c r="AM71"/>
  <c r="AM64"/>
  <c r="AM68"/>
  <c r="AM67"/>
  <c r="AM66"/>
  <c r="AM65"/>
  <c r="AM59"/>
  <c r="AM61"/>
  <c r="AM60"/>
  <c r="AM53"/>
  <c r="AM55"/>
  <c r="AM54"/>
  <c r="AM43"/>
  <c r="AM51"/>
  <c r="AM50"/>
  <c r="AM49"/>
  <c r="AM48"/>
  <c r="AM47"/>
  <c r="AM46"/>
  <c r="AM45"/>
  <c r="AM42"/>
  <c r="AM41"/>
  <c r="AM40"/>
  <c r="AM30"/>
  <c r="AM33"/>
  <c r="AM37"/>
  <c r="AM36"/>
  <c r="AM35"/>
  <c r="AM34"/>
  <c r="AM31"/>
  <c r="AM24"/>
  <c r="AM28"/>
  <c r="AM27"/>
  <c r="AM26"/>
  <c r="AM25"/>
  <c r="AM20"/>
  <c r="AM22"/>
  <c r="AM21"/>
  <c r="AM9"/>
  <c r="AM18"/>
  <c r="AM17"/>
  <c r="AM16"/>
  <c r="AM15"/>
  <c r="AM14"/>
  <c r="AM13"/>
  <c r="AM12"/>
  <c r="AM11"/>
  <c r="AG70"/>
  <c r="AG73"/>
  <c r="AG72"/>
  <c r="AG71"/>
  <c r="AG64"/>
  <c r="AG68"/>
  <c r="AG67"/>
  <c r="AG66"/>
  <c r="AG65"/>
  <c r="AG59"/>
  <c r="AG61"/>
  <c r="AG60"/>
  <c r="AG53"/>
  <c r="AG55"/>
  <c r="AG54"/>
  <c r="AG43"/>
  <c r="AG51"/>
  <c r="AG50"/>
  <c r="AG49"/>
  <c r="AG48"/>
  <c r="AG47"/>
  <c r="AG46"/>
  <c r="AG45"/>
  <c r="AG42"/>
  <c r="AG41"/>
  <c r="AG40"/>
  <c r="AG30"/>
  <c r="AG33"/>
  <c r="AG37"/>
  <c r="AG36"/>
  <c r="AG35"/>
  <c r="AG34"/>
  <c r="AG31"/>
  <c r="AG24"/>
  <c r="AG28"/>
  <c r="AG27"/>
  <c r="AG26"/>
  <c r="AG25"/>
  <c r="AG20"/>
  <c r="AG22"/>
  <c r="AG21"/>
  <c r="AG9"/>
  <c r="AG18"/>
  <c r="AG17"/>
  <c r="AG16"/>
  <c r="AG15"/>
  <c r="AG14"/>
  <c r="AG13"/>
  <c r="AG12"/>
  <c r="AG11"/>
  <c r="AA70"/>
  <c r="AA73"/>
  <c r="AA72"/>
  <c r="AA71"/>
  <c r="AA64"/>
  <c r="AA68"/>
  <c r="AA67"/>
  <c r="AA66"/>
  <c r="AA65"/>
  <c r="AA59"/>
  <c r="AA61"/>
  <c r="AA60"/>
  <c r="AA53"/>
  <c r="AA55"/>
  <c r="AA54"/>
  <c r="AA43"/>
  <c r="AA51"/>
  <c r="AA50"/>
  <c r="AA49"/>
  <c r="AA48"/>
  <c r="AA47"/>
  <c r="AA46"/>
  <c r="AA45"/>
  <c r="AA42"/>
  <c r="AA41"/>
  <c r="AA40"/>
  <c r="AA30"/>
  <c r="AA33"/>
  <c r="AA37"/>
  <c r="AA36"/>
  <c r="AA35"/>
  <c r="AA34"/>
  <c r="AA31"/>
  <c r="AA24"/>
  <c r="AA28"/>
  <c r="AA27"/>
  <c r="AA26"/>
  <c r="AA25"/>
  <c r="AA20"/>
  <c r="AA22"/>
  <c r="AA21"/>
  <c r="AA9"/>
  <c r="AA18"/>
  <c r="AA17"/>
  <c r="AA16"/>
  <c r="AA15"/>
  <c r="AA14"/>
  <c r="AA13"/>
  <c r="AA12"/>
  <c r="AA11"/>
  <c r="U70"/>
  <c r="U73"/>
  <c r="U72"/>
  <c r="U71"/>
  <c r="U64"/>
  <c r="U68"/>
  <c r="U67"/>
  <c r="U66"/>
  <c r="U65"/>
  <c r="U59"/>
  <c r="U61"/>
  <c r="U60"/>
  <c r="U53"/>
  <c r="U55"/>
  <c r="U54"/>
  <c r="U43"/>
  <c r="U51"/>
  <c r="U50"/>
  <c r="U49"/>
  <c r="U48"/>
  <c r="U47"/>
  <c r="U46"/>
  <c r="U45"/>
  <c r="U42"/>
  <c r="U41"/>
  <c r="U40"/>
  <c r="U30"/>
  <c r="U33"/>
  <c r="U37"/>
  <c r="U36"/>
  <c r="U35"/>
  <c r="U34"/>
  <c r="U31"/>
  <c r="U24"/>
  <c r="U28"/>
  <c r="U27"/>
  <c r="U26"/>
  <c r="U25"/>
  <c r="U20"/>
  <c r="U22"/>
  <c r="U21"/>
  <c r="U9"/>
  <c r="U18"/>
  <c r="U17"/>
  <c r="U16"/>
  <c r="U15"/>
  <c r="U14"/>
  <c r="U13"/>
  <c r="U12"/>
  <c r="U11"/>
  <c r="O70"/>
  <c r="O73"/>
  <c r="O72"/>
  <c r="O71"/>
  <c r="O64"/>
  <c r="O68"/>
  <c r="O67"/>
  <c r="O66"/>
  <c r="O65"/>
  <c r="O59"/>
  <c r="O61"/>
  <c r="O60"/>
  <c r="O53"/>
  <c r="O55"/>
  <c r="O54"/>
  <c r="O43"/>
  <c r="O51"/>
  <c r="O50"/>
  <c r="O49"/>
  <c r="O48"/>
  <c r="O47"/>
  <c r="O46"/>
  <c r="O45"/>
  <c r="O42"/>
  <c r="O41"/>
  <c r="O40"/>
  <c r="O30"/>
  <c r="O33"/>
  <c r="O37"/>
  <c r="O36"/>
  <c r="O35"/>
  <c r="O34"/>
  <c r="O31"/>
  <c r="O24"/>
  <c r="O28"/>
  <c r="O27"/>
  <c r="O26"/>
  <c r="O25"/>
  <c r="O20"/>
  <c r="O22"/>
  <c r="O21"/>
  <c r="O9"/>
  <c r="O18"/>
  <c r="O17"/>
  <c r="O16"/>
  <c r="O15"/>
  <c r="O14"/>
  <c r="O13"/>
  <c r="O12"/>
  <c r="O11"/>
  <c r="I70"/>
  <c r="I73"/>
  <c r="I72"/>
  <c r="I71"/>
  <c r="I64"/>
  <c r="I68"/>
  <c r="I67"/>
  <c r="I66"/>
  <c r="I65"/>
  <c r="I59"/>
  <c r="I61"/>
  <c r="I60"/>
  <c r="I53"/>
  <c r="I55"/>
  <c r="I54"/>
  <c r="I43"/>
  <c r="I51"/>
  <c r="I50"/>
  <c r="I49"/>
  <c r="I48"/>
  <c r="I47"/>
  <c r="I46"/>
  <c r="I45"/>
  <c r="I42"/>
  <c r="I41"/>
  <c r="I40"/>
  <c r="I30"/>
  <c r="I33"/>
  <c r="I37"/>
  <c r="I36"/>
  <c r="I35"/>
  <c r="I34"/>
  <c r="I31"/>
  <c r="I24"/>
  <c r="I28"/>
  <c r="I27"/>
  <c r="I26"/>
  <c r="I25"/>
  <c r="I20"/>
  <c r="I22"/>
  <c r="I21"/>
  <c r="I9"/>
  <c r="I18"/>
  <c r="I17"/>
  <c r="I16"/>
  <c r="I15"/>
  <c r="I14"/>
  <c r="I13"/>
  <c r="I12"/>
  <c r="I11"/>
  <c r="C73"/>
  <c r="C72"/>
  <c r="C71"/>
  <c r="C68"/>
  <c r="C67"/>
  <c r="C66"/>
  <c r="C65"/>
  <c r="C61"/>
  <c r="C60"/>
  <c r="C55"/>
  <c r="C54"/>
  <c r="C51"/>
  <c r="C50"/>
  <c r="C49"/>
  <c r="C48"/>
  <c r="C47"/>
  <c r="C46"/>
  <c r="C45"/>
  <c r="C53"/>
  <c r="C43"/>
  <c r="C42"/>
  <c r="C41"/>
  <c r="C40"/>
  <c r="C28"/>
  <c r="C27"/>
  <c r="C26"/>
  <c r="C25"/>
  <c r="C18"/>
  <c r="C17"/>
  <c r="C16"/>
  <c r="C15"/>
  <c r="C14"/>
  <c r="C13"/>
  <c r="C12"/>
  <c r="C11"/>
  <c r="BG11"/>
  <c r="BG12"/>
  <c r="BG13"/>
  <c r="BG14"/>
  <c r="BG15"/>
  <c r="BG16"/>
  <c r="BG17"/>
  <c r="BG18"/>
  <c r="BH9"/>
  <c r="BG21"/>
  <c r="BG22"/>
  <c r="BH20"/>
  <c r="BH8"/>
  <c r="BG25"/>
  <c r="BG26"/>
  <c r="BG27"/>
  <c r="BG28"/>
  <c r="BH24"/>
  <c r="BG31"/>
  <c r="BG34"/>
  <c r="BG35"/>
  <c r="BG36"/>
  <c r="BG37"/>
  <c r="BH30"/>
  <c r="BH23"/>
  <c r="BG45"/>
  <c r="BG46"/>
  <c r="BG47"/>
  <c r="BG48"/>
  <c r="BG49"/>
  <c r="BG50"/>
  <c r="BG51"/>
  <c r="BH43"/>
  <c r="BG54"/>
  <c r="BG55"/>
  <c r="BH53"/>
  <c r="BG40"/>
  <c r="BG41"/>
  <c r="BG42"/>
  <c r="BG60"/>
  <c r="BG61"/>
  <c r="BH59"/>
  <c r="BG65"/>
  <c r="BG66"/>
  <c r="BG67"/>
  <c r="BG68"/>
  <c r="BH64"/>
  <c r="BG71"/>
  <c r="BG72"/>
  <c r="BG73"/>
  <c r="BH70"/>
  <c r="BH57"/>
  <c r="BH75"/>
  <c r="BH76"/>
  <c r="BA11"/>
  <c r="BA12"/>
  <c r="BA13"/>
  <c r="BA14"/>
  <c r="BA15"/>
  <c r="BA16"/>
  <c r="BA17"/>
  <c r="BA18"/>
  <c r="BB9"/>
  <c r="BA21"/>
  <c r="BA22"/>
  <c r="BB20"/>
  <c r="BB8"/>
  <c r="BA25"/>
  <c r="BA26"/>
  <c r="BA27"/>
  <c r="BA28"/>
  <c r="BB24"/>
  <c r="BA31"/>
  <c r="BB30"/>
  <c r="BB23"/>
  <c r="BA34"/>
  <c r="BA35"/>
  <c r="BA36"/>
  <c r="BA37"/>
  <c r="BA45"/>
  <c r="BA46"/>
  <c r="BA47"/>
  <c r="BA48"/>
  <c r="BA49"/>
  <c r="BA50"/>
  <c r="BA51"/>
  <c r="BB43"/>
  <c r="BA54"/>
  <c r="BA55"/>
  <c r="BB53"/>
  <c r="BA40"/>
  <c r="BA41"/>
  <c r="BA42"/>
  <c r="BA60"/>
  <c r="BA61"/>
  <c r="BB59"/>
  <c r="BA65"/>
  <c r="BA66"/>
  <c r="BA67"/>
  <c r="BA68"/>
  <c r="BB64"/>
  <c r="BA71"/>
  <c r="BA72"/>
  <c r="BA73"/>
  <c r="BB70"/>
  <c r="BB57"/>
  <c r="AU11"/>
  <c r="AU12"/>
  <c r="AU13"/>
  <c r="AU14"/>
  <c r="AU15"/>
  <c r="AU16"/>
  <c r="AU17"/>
  <c r="AU18"/>
  <c r="AV9"/>
  <c r="AU21"/>
  <c r="AU22"/>
  <c r="AV20"/>
  <c r="AV8"/>
  <c r="AU25"/>
  <c r="AU26"/>
  <c r="AU27"/>
  <c r="AU28"/>
  <c r="AV24"/>
  <c r="AU31"/>
  <c r="AU34"/>
  <c r="AU35"/>
  <c r="AU36"/>
  <c r="AU37"/>
  <c r="AV30"/>
  <c r="AV23"/>
  <c r="AU45"/>
  <c r="AU46"/>
  <c r="AU47"/>
  <c r="AU48"/>
  <c r="AU49"/>
  <c r="AU50"/>
  <c r="AU51"/>
  <c r="AV43"/>
  <c r="AU54"/>
  <c r="AU55"/>
  <c r="AV53"/>
  <c r="AU40"/>
  <c r="AU41"/>
  <c r="AU42"/>
  <c r="AU60"/>
  <c r="AU61"/>
  <c r="AV59"/>
  <c r="AU65"/>
  <c r="AU66"/>
  <c r="AU67"/>
  <c r="AU68"/>
  <c r="AV64"/>
  <c r="AU71"/>
  <c r="AU72"/>
  <c r="AU73"/>
  <c r="AV70"/>
  <c r="AV57"/>
  <c r="AV75"/>
  <c r="AV76"/>
  <c r="AO11"/>
  <c r="AO12"/>
  <c r="AO13"/>
  <c r="AO14"/>
  <c r="AO15"/>
  <c r="AO16"/>
  <c r="AO17"/>
  <c r="AO18"/>
  <c r="AP9"/>
  <c r="AO21"/>
  <c r="AO22"/>
  <c r="AP20"/>
  <c r="AP8"/>
  <c r="AO25"/>
  <c r="AO26"/>
  <c r="AO27"/>
  <c r="AO28"/>
  <c r="AP24"/>
  <c r="AO31"/>
  <c r="AO34"/>
  <c r="AO35"/>
  <c r="AO36"/>
  <c r="AO37"/>
  <c r="AP30"/>
  <c r="AP23"/>
  <c r="AO45"/>
  <c r="AO46"/>
  <c r="AO47"/>
  <c r="AO48"/>
  <c r="AO49"/>
  <c r="AO50"/>
  <c r="AO51"/>
  <c r="AP43"/>
  <c r="AO54"/>
  <c r="AO55"/>
  <c r="AP53"/>
  <c r="AO40"/>
  <c r="AO41"/>
  <c r="AO42"/>
  <c r="AO60"/>
  <c r="AO61"/>
  <c r="AP59"/>
  <c r="AO65"/>
  <c r="AO66"/>
  <c r="AO67"/>
  <c r="AO68"/>
  <c r="AP64"/>
  <c r="AO71"/>
  <c r="AO72"/>
  <c r="AO73"/>
  <c r="AP70"/>
  <c r="AP57"/>
  <c r="AP75"/>
  <c r="AP76"/>
  <c r="AI11"/>
  <c r="AI12"/>
  <c r="AI13"/>
  <c r="AI14"/>
  <c r="AI15"/>
  <c r="AI16"/>
  <c r="AI17"/>
  <c r="AI18"/>
  <c r="AJ9"/>
  <c r="AI21"/>
  <c r="AI22"/>
  <c r="AJ20"/>
  <c r="AJ8"/>
  <c r="AI25"/>
  <c r="AI26"/>
  <c r="AI27"/>
  <c r="AI28"/>
  <c r="AJ24"/>
  <c r="AI31"/>
  <c r="AI34"/>
  <c r="AI35"/>
  <c r="AI36"/>
  <c r="AI37"/>
  <c r="AJ30"/>
  <c r="AJ23"/>
  <c r="AI45"/>
  <c r="AI46"/>
  <c r="AI47"/>
  <c r="AI48"/>
  <c r="AI49"/>
  <c r="AI50"/>
  <c r="AI51"/>
  <c r="AJ43"/>
  <c r="AI54"/>
  <c r="AI55"/>
  <c r="AJ53"/>
  <c r="AI40"/>
  <c r="AI41"/>
  <c r="AI42"/>
  <c r="AI60"/>
  <c r="AI61"/>
  <c r="AJ59"/>
  <c r="AI65"/>
  <c r="AI66"/>
  <c r="AI67"/>
  <c r="AI68"/>
  <c r="AJ64"/>
  <c r="AI71"/>
  <c r="AI72"/>
  <c r="AI73"/>
  <c r="AJ70"/>
  <c r="AJ57"/>
  <c r="AJ75"/>
  <c r="AJ76"/>
  <c r="AC11"/>
  <c r="AC12"/>
  <c r="AC13"/>
  <c r="AC14"/>
  <c r="AC15"/>
  <c r="AC16"/>
  <c r="AC17"/>
  <c r="AC18"/>
  <c r="AD9"/>
  <c r="AC21"/>
  <c r="AC22"/>
  <c r="AD20"/>
  <c r="AD8"/>
  <c r="AC25"/>
  <c r="AC26"/>
  <c r="AC27"/>
  <c r="AC28"/>
  <c r="AD24"/>
  <c r="AC31"/>
  <c r="AC34"/>
  <c r="AC35"/>
  <c r="AC36"/>
  <c r="AC37"/>
  <c r="AD30"/>
  <c r="AD23"/>
  <c r="AC45"/>
  <c r="AC46"/>
  <c r="AC47"/>
  <c r="AC48"/>
  <c r="AC49"/>
  <c r="AC50"/>
  <c r="AC51"/>
  <c r="AD43"/>
  <c r="AC54"/>
  <c r="AC55"/>
  <c r="AD53"/>
  <c r="AC40"/>
  <c r="AC41"/>
  <c r="AC42"/>
  <c r="AC60"/>
  <c r="AC61"/>
  <c r="AD59"/>
  <c r="AC65"/>
  <c r="AC66"/>
  <c r="AC67"/>
  <c r="AC68"/>
  <c r="AD64"/>
  <c r="AC71"/>
  <c r="AC72"/>
  <c r="AC73"/>
  <c r="AD70"/>
  <c r="AD57"/>
  <c r="AD75"/>
  <c r="AD76"/>
  <c r="W11"/>
  <c r="W12"/>
  <c r="W13"/>
  <c r="W14"/>
  <c r="W15"/>
  <c r="W16"/>
  <c r="W17"/>
  <c r="W18"/>
  <c r="X9"/>
  <c r="W21"/>
  <c r="W22"/>
  <c r="X20"/>
  <c r="X8"/>
  <c r="W25"/>
  <c r="W26"/>
  <c r="W27"/>
  <c r="W28"/>
  <c r="X24"/>
  <c r="W31"/>
  <c r="W34"/>
  <c r="W35"/>
  <c r="W36"/>
  <c r="W37"/>
  <c r="X30"/>
  <c r="X23"/>
  <c r="W45"/>
  <c r="W46"/>
  <c r="W47"/>
  <c r="W48"/>
  <c r="W49"/>
  <c r="W50"/>
  <c r="W51"/>
  <c r="X43"/>
  <c r="W54"/>
  <c r="W55"/>
  <c r="X53"/>
  <c r="W40"/>
  <c r="W41"/>
  <c r="W42"/>
  <c r="W60"/>
  <c r="W61"/>
  <c r="X59"/>
  <c r="W65"/>
  <c r="W66"/>
  <c r="W67"/>
  <c r="W68"/>
  <c r="X64"/>
  <c r="W71"/>
  <c r="W72"/>
  <c r="W73"/>
  <c r="X70"/>
  <c r="X57"/>
  <c r="X75"/>
  <c r="X76"/>
  <c r="Q11"/>
  <c r="Q12"/>
  <c r="Q13"/>
  <c r="Q14"/>
  <c r="R9"/>
  <c r="Q15"/>
  <c r="Q16"/>
  <c r="Q17"/>
  <c r="Q18"/>
  <c r="Q21"/>
  <c r="Q22"/>
  <c r="R20"/>
  <c r="Q25"/>
  <c r="Q26"/>
  <c r="Q27"/>
  <c r="Q28"/>
  <c r="R24"/>
  <c r="Q31"/>
  <c r="Q34"/>
  <c r="Q35"/>
  <c r="Q36"/>
  <c r="Q37"/>
  <c r="R30"/>
  <c r="R23"/>
  <c r="Q45"/>
  <c r="Q46"/>
  <c r="Q47"/>
  <c r="Q48"/>
  <c r="Q49"/>
  <c r="Q50"/>
  <c r="Q51"/>
  <c r="R43"/>
  <c r="Q54"/>
  <c r="Q55"/>
  <c r="R53"/>
  <c r="Q40"/>
  <c r="Q41"/>
  <c r="Q42"/>
  <c r="Q60"/>
  <c r="Q61"/>
  <c r="R59"/>
  <c r="Q65"/>
  <c r="Q66"/>
  <c r="Q67"/>
  <c r="Q68"/>
  <c r="R64"/>
  <c r="Q71"/>
  <c r="Q72"/>
  <c r="Q73"/>
  <c r="R70"/>
  <c r="R57"/>
  <c r="K11"/>
  <c r="K12"/>
  <c r="K13"/>
  <c r="K14"/>
  <c r="K15"/>
  <c r="K16"/>
  <c r="K17"/>
  <c r="L9"/>
  <c r="L8"/>
  <c r="K18"/>
  <c r="K21"/>
  <c r="K22"/>
  <c r="L20"/>
  <c r="L24"/>
  <c r="L30"/>
  <c r="L23"/>
  <c r="K45"/>
  <c r="K46"/>
  <c r="K47"/>
  <c r="K48"/>
  <c r="K49"/>
  <c r="K50"/>
  <c r="K51"/>
  <c r="L43"/>
  <c r="K54"/>
  <c r="K55"/>
  <c r="L53"/>
  <c r="K40"/>
  <c r="K41"/>
  <c r="K42"/>
  <c r="K60"/>
  <c r="K61"/>
  <c r="L59"/>
  <c r="K65"/>
  <c r="K66"/>
  <c r="K67"/>
  <c r="K68"/>
  <c r="L64"/>
  <c r="K71"/>
  <c r="K72"/>
  <c r="K73"/>
  <c r="L70"/>
  <c r="L57"/>
  <c r="E71"/>
  <c r="E72"/>
  <c r="E73"/>
  <c r="F70"/>
  <c r="E65"/>
  <c r="E66"/>
  <c r="E67"/>
  <c r="E68"/>
  <c r="F64"/>
  <c r="E60"/>
  <c r="E61"/>
  <c r="F59"/>
  <c r="E45"/>
  <c r="E46"/>
  <c r="E47"/>
  <c r="E48"/>
  <c r="E49"/>
  <c r="E50"/>
  <c r="E51"/>
  <c r="F43"/>
  <c r="E54"/>
  <c r="E55"/>
  <c r="F53"/>
  <c r="E25"/>
  <c r="E26"/>
  <c r="E27"/>
  <c r="E28"/>
  <c r="F24"/>
  <c r="E11"/>
  <c r="E12"/>
  <c r="E13"/>
  <c r="E14"/>
  <c r="E15"/>
  <c r="E16"/>
  <c r="E17"/>
  <c r="E18"/>
  <c r="F9"/>
  <c r="F8"/>
  <c r="F20"/>
  <c r="E40"/>
  <c r="E41"/>
  <c r="E42"/>
  <c r="E31"/>
  <c r="E37"/>
  <c r="E36"/>
  <c r="E35"/>
  <c r="E34"/>
  <c r="C21"/>
  <c r="C9"/>
  <c r="C30"/>
  <c r="BP86" i="5"/>
  <c r="BQ86"/>
  <c r="BP84"/>
  <c r="BP82"/>
  <c r="BP80"/>
  <c r="BP78"/>
  <c r="BP76"/>
  <c r="BP74"/>
  <c r="BP72"/>
  <c r="BP71"/>
  <c r="BP70"/>
  <c r="BP69"/>
  <c r="BP68"/>
  <c r="BP67"/>
  <c r="BP64"/>
  <c r="BQ63"/>
  <c r="BP66"/>
  <c r="BP65"/>
  <c r="BP61"/>
  <c r="BP60"/>
  <c r="BP59"/>
  <c r="BP56"/>
  <c r="BP55"/>
  <c r="BP54"/>
  <c r="BP53"/>
  <c r="BI86"/>
  <c r="BJ86"/>
  <c r="BI84"/>
  <c r="BI82"/>
  <c r="BI80"/>
  <c r="BI78"/>
  <c r="BI76"/>
  <c r="BI74"/>
  <c r="BI71"/>
  <c r="BI72"/>
  <c r="BI70"/>
  <c r="BI69"/>
  <c r="BI68"/>
  <c r="BI67"/>
  <c r="BI66"/>
  <c r="BI65"/>
  <c r="BI61"/>
  <c r="BI60"/>
  <c r="BI59"/>
  <c r="BI56"/>
  <c r="BI55"/>
  <c r="BI54"/>
  <c r="BI53"/>
  <c r="BB86"/>
  <c r="BC86"/>
  <c r="BB84"/>
  <c r="BB82"/>
  <c r="BB80"/>
  <c r="BB78"/>
  <c r="BB76"/>
  <c r="BB74"/>
  <c r="BB72"/>
  <c r="BB70"/>
  <c r="BB69"/>
  <c r="BB68"/>
  <c r="BB67"/>
  <c r="BB66"/>
  <c r="BB65"/>
  <c r="BB61"/>
  <c r="BB60"/>
  <c r="BB59"/>
  <c r="BC58"/>
  <c r="BB56"/>
  <c r="BB55"/>
  <c r="BB54"/>
  <c r="BB53"/>
  <c r="BC51"/>
  <c r="AU86"/>
  <c r="AV86"/>
  <c r="AU84"/>
  <c r="AU82"/>
  <c r="AU80"/>
  <c r="AU78"/>
  <c r="AU76"/>
  <c r="AU74"/>
  <c r="AU72"/>
  <c r="AU70"/>
  <c r="AU69"/>
  <c r="AU68"/>
  <c r="AU67"/>
  <c r="AU66"/>
  <c r="AU65"/>
  <c r="AU61"/>
  <c r="AU60"/>
  <c r="AU59"/>
  <c r="AU56"/>
  <c r="AU55"/>
  <c r="AU54"/>
  <c r="AU53"/>
  <c r="AN86"/>
  <c r="AO86"/>
  <c r="AN84"/>
  <c r="AN82"/>
  <c r="AN80"/>
  <c r="AN78"/>
  <c r="AN76"/>
  <c r="AN74"/>
  <c r="AN72"/>
  <c r="AN70"/>
  <c r="AN69"/>
  <c r="AN68"/>
  <c r="AN67"/>
  <c r="AN66"/>
  <c r="AN65"/>
  <c r="AN64"/>
  <c r="AN61"/>
  <c r="AN60"/>
  <c r="AN59"/>
  <c r="AN56"/>
  <c r="AN55"/>
  <c r="AN54"/>
  <c r="AN53"/>
  <c r="AG86"/>
  <c r="AH86"/>
  <c r="AG84"/>
  <c r="AG82"/>
  <c r="AG80"/>
  <c r="AG78"/>
  <c r="AG76"/>
  <c r="AG74"/>
  <c r="AG72"/>
  <c r="AG70"/>
  <c r="AG69"/>
  <c r="AG68"/>
  <c r="AG67"/>
  <c r="AG66"/>
  <c r="AG64"/>
  <c r="AG65"/>
  <c r="AG61"/>
  <c r="AG60"/>
  <c r="AG59"/>
  <c r="AH58"/>
  <c r="AG56"/>
  <c r="AG55"/>
  <c r="AG54"/>
  <c r="AG53"/>
  <c r="AH51"/>
  <c r="Z86"/>
  <c r="AA86"/>
  <c r="Z84"/>
  <c r="Z82"/>
  <c r="Z80"/>
  <c r="Z78"/>
  <c r="Z76"/>
  <c r="Z74"/>
  <c r="Z70"/>
  <c r="Z69"/>
  <c r="Z68"/>
  <c r="Z67"/>
  <c r="Z66"/>
  <c r="Z65"/>
  <c r="Z61"/>
  <c r="Z60"/>
  <c r="Z59"/>
  <c r="AA58"/>
  <c r="Z56"/>
  <c r="Z55"/>
  <c r="Z54"/>
  <c r="Z53"/>
  <c r="AA51"/>
  <c r="S86"/>
  <c r="T86"/>
  <c r="S84"/>
  <c r="S82"/>
  <c r="S80"/>
  <c r="S78"/>
  <c r="S76"/>
  <c r="S74"/>
  <c r="S72"/>
  <c r="S70"/>
  <c r="S69"/>
  <c r="S68"/>
  <c r="S67"/>
  <c r="S66"/>
  <c r="S65"/>
  <c r="S61"/>
  <c r="S60"/>
  <c r="S59"/>
  <c r="S56"/>
  <c r="S55"/>
  <c r="S54"/>
  <c r="S53"/>
  <c r="L86"/>
  <c r="M86"/>
  <c r="L84"/>
  <c r="L82"/>
  <c r="L80"/>
  <c r="L78"/>
  <c r="L76"/>
  <c r="L74"/>
  <c r="L72"/>
  <c r="L70"/>
  <c r="L69"/>
  <c r="L68"/>
  <c r="L67"/>
  <c r="L66"/>
  <c r="L65"/>
  <c r="L61"/>
  <c r="L60"/>
  <c r="L59"/>
  <c r="L56"/>
  <c r="L55"/>
  <c r="L54"/>
  <c r="L53"/>
  <c r="E86"/>
  <c r="F86"/>
  <c r="E84"/>
  <c r="E82"/>
  <c r="E80"/>
  <c r="E78"/>
  <c r="E76"/>
  <c r="E74"/>
  <c r="E72"/>
  <c r="E70"/>
  <c r="E69"/>
  <c r="E68"/>
  <c r="E67"/>
  <c r="E66"/>
  <c r="E65"/>
  <c r="E61"/>
  <c r="E60"/>
  <c r="E59"/>
  <c r="E56"/>
  <c r="E55"/>
  <c r="E54"/>
  <c r="E53"/>
  <c r="E88"/>
  <c r="F88"/>
  <c r="BP95"/>
  <c r="BP94"/>
  <c r="BP93"/>
  <c r="BP91"/>
  <c r="BQ91"/>
  <c r="BP90"/>
  <c r="BQ90"/>
  <c r="BP89"/>
  <c r="BQ89"/>
  <c r="BP88"/>
  <c r="BQ88"/>
  <c r="BI95"/>
  <c r="BI94"/>
  <c r="BI93"/>
  <c r="BI91"/>
  <c r="BJ91"/>
  <c r="BI90"/>
  <c r="BJ90"/>
  <c r="BI89"/>
  <c r="BJ89"/>
  <c r="BI88"/>
  <c r="BJ88"/>
  <c r="BB95"/>
  <c r="BB94"/>
  <c r="BB93"/>
  <c r="BB91"/>
  <c r="BC91"/>
  <c r="BB90"/>
  <c r="BC90"/>
  <c r="BB89"/>
  <c r="BC89"/>
  <c r="BB88"/>
  <c r="BC88"/>
  <c r="AU95"/>
  <c r="AU94"/>
  <c r="AU93"/>
  <c r="AU91"/>
  <c r="AV91"/>
  <c r="AU90"/>
  <c r="AV90"/>
  <c r="AU89"/>
  <c r="AV89"/>
  <c r="AU88"/>
  <c r="AV88"/>
  <c r="AN95"/>
  <c r="AN94"/>
  <c r="AN93"/>
  <c r="AO92"/>
  <c r="AN91"/>
  <c r="AO91"/>
  <c r="AN90"/>
  <c r="AO90"/>
  <c r="AN89"/>
  <c r="AO89"/>
  <c r="AN88"/>
  <c r="AO88"/>
  <c r="AG95"/>
  <c r="AG94"/>
  <c r="AG93"/>
  <c r="AG91"/>
  <c r="AH91"/>
  <c r="AG90"/>
  <c r="AH90"/>
  <c r="AG89"/>
  <c r="AH89"/>
  <c r="AG88"/>
  <c r="AH88"/>
  <c r="Z95"/>
  <c r="Z94"/>
  <c r="Z93"/>
  <c r="Z91"/>
  <c r="AA91"/>
  <c r="Z90"/>
  <c r="AA90"/>
  <c r="Z89"/>
  <c r="AA89"/>
  <c r="Z88"/>
  <c r="AA88"/>
  <c r="S95"/>
  <c r="S94"/>
  <c r="S93"/>
  <c r="S91"/>
  <c r="T91"/>
  <c r="S90"/>
  <c r="T90"/>
  <c r="S89"/>
  <c r="T89"/>
  <c r="S88"/>
  <c r="T88"/>
  <c r="L95"/>
  <c r="L94"/>
  <c r="L93"/>
  <c r="M92"/>
  <c r="L91"/>
  <c r="M91"/>
  <c r="L90"/>
  <c r="M90"/>
  <c r="L89"/>
  <c r="M89" s="1"/>
  <c r="L88"/>
  <c r="M88" s="1"/>
  <c r="M87" s="1"/>
  <c r="E95"/>
  <c r="E94"/>
  <c r="E93"/>
  <c r="E91"/>
  <c r="F91"/>
  <c r="E90"/>
  <c r="F90"/>
  <c r="E89"/>
  <c r="F89"/>
  <c r="M27"/>
  <c r="D50" i="1"/>
  <c r="BP26" i="5"/>
  <c r="BP25"/>
  <c r="BP24"/>
  <c r="BI26"/>
  <c r="BI25"/>
  <c r="BI24"/>
  <c r="BI22"/>
  <c r="BI21"/>
  <c r="BI19"/>
  <c r="BI18"/>
  <c r="BI17"/>
  <c r="BI12"/>
  <c r="BB26"/>
  <c r="BB25"/>
  <c r="BB24"/>
  <c r="BB18"/>
  <c r="BB17"/>
  <c r="AU26"/>
  <c r="AU25"/>
  <c r="AU24"/>
  <c r="AU19"/>
  <c r="AU18"/>
  <c r="AU17"/>
  <c r="AU10"/>
  <c r="AN26"/>
  <c r="AN25"/>
  <c r="AN24"/>
  <c r="AN19"/>
  <c r="AN18"/>
  <c r="AN17"/>
  <c r="AG26"/>
  <c r="AG25"/>
  <c r="AG24"/>
  <c r="AG19"/>
  <c r="AG18"/>
  <c r="AG17"/>
  <c r="Z26"/>
  <c r="Z25"/>
  <c r="Z24"/>
  <c r="Z22"/>
  <c r="Z18"/>
  <c r="Z17"/>
  <c r="S26"/>
  <c r="S25"/>
  <c r="S24"/>
  <c r="S23"/>
  <c r="S22"/>
  <c r="L26"/>
  <c r="L25"/>
  <c r="L24"/>
  <c r="L22"/>
  <c r="L21"/>
  <c r="L19"/>
  <c r="L18"/>
  <c r="L17"/>
  <c r="L12"/>
  <c r="E26"/>
  <c r="E25"/>
  <c r="E23"/>
  <c r="E22"/>
  <c r="E21"/>
  <c r="E19"/>
  <c r="E18"/>
  <c r="E17"/>
  <c r="BA86" i="6"/>
  <c r="BG86"/>
  <c r="AU86"/>
  <c r="AO86"/>
  <c r="AI86"/>
  <c r="AC86"/>
  <c r="AD85"/>
  <c r="W86"/>
  <c r="Q86"/>
  <c r="R85"/>
  <c r="R78"/>
  <c r="E34" i="1"/>
  <c r="K86" i="6"/>
  <c r="E86"/>
  <c r="AU88"/>
  <c r="AU83"/>
  <c r="AU82"/>
  <c r="AU81"/>
  <c r="AU80"/>
  <c r="F57" i="3"/>
  <c r="BG88" i="6"/>
  <c r="BH85"/>
  <c r="BG80"/>
  <c r="BG81"/>
  <c r="BH79"/>
  <c r="BH78"/>
  <c r="L34" i="1"/>
  <c r="BG82" i="6"/>
  <c r="BG83"/>
  <c r="BA88"/>
  <c r="BA80"/>
  <c r="BA81"/>
  <c r="K34" i="1"/>
  <c r="BA82" i="6"/>
  <c r="BA83"/>
  <c r="AV85"/>
  <c r="AV79"/>
  <c r="AV78"/>
  <c r="AV71"/>
  <c r="AV69"/>
  <c r="AV63"/>
  <c r="AV61"/>
  <c r="AV56"/>
  <c r="AV52"/>
  <c r="AV46"/>
  <c r="AV41"/>
  <c r="AV36"/>
  <c r="AV35"/>
  <c r="AV28"/>
  <c r="AV20"/>
  <c r="AV14"/>
  <c r="AV9"/>
  <c r="AO88"/>
  <c r="AO80"/>
  <c r="AO81"/>
  <c r="I34" i="1"/>
  <c r="AO82" i="6"/>
  <c r="AO83"/>
  <c r="AI88"/>
  <c r="AJ85"/>
  <c r="AI80"/>
  <c r="AI81"/>
  <c r="AI82"/>
  <c r="AI83"/>
  <c r="AJ79"/>
  <c r="AJ78"/>
  <c r="H34" i="1"/>
  <c r="AC88" i="6"/>
  <c r="AC80"/>
  <c r="AC81"/>
  <c r="AD79"/>
  <c r="AC82"/>
  <c r="AC83"/>
  <c r="W88"/>
  <c r="X85"/>
  <c r="W80"/>
  <c r="W81"/>
  <c r="W82"/>
  <c r="W83"/>
  <c r="X79"/>
  <c r="Q88"/>
  <c r="Q80"/>
  <c r="Q81"/>
  <c r="Q82"/>
  <c r="Q83"/>
  <c r="R79"/>
  <c r="R61"/>
  <c r="K88"/>
  <c r="L85"/>
  <c r="K80"/>
  <c r="K81"/>
  <c r="K82"/>
  <c r="K83"/>
  <c r="L79"/>
  <c r="E88"/>
  <c r="E80"/>
  <c r="E81"/>
  <c r="F79"/>
  <c r="E82"/>
  <c r="E83"/>
  <c r="BG76"/>
  <c r="BG75"/>
  <c r="BG74"/>
  <c r="BG73"/>
  <c r="BG72"/>
  <c r="BH71"/>
  <c r="L33" i="1"/>
  <c r="BG69" i="6"/>
  <c r="BH69"/>
  <c r="BG67"/>
  <c r="BG66"/>
  <c r="BG65"/>
  <c r="BG64"/>
  <c r="BH63"/>
  <c r="BG61"/>
  <c r="BH61"/>
  <c r="BG59"/>
  <c r="BG58"/>
  <c r="BH56"/>
  <c r="BG54"/>
  <c r="BG53"/>
  <c r="BH52"/>
  <c r="BG49"/>
  <c r="BG47"/>
  <c r="BH46"/>
  <c r="BG44"/>
  <c r="BG43"/>
  <c r="BH41"/>
  <c r="BG42"/>
  <c r="BG39"/>
  <c r="BG38"/>
  <c r="BG37"/>
  <c r="BH36"/>
  <c r="BG33"/>
  <c r="BG32"/>
  <c r="BG31"/>
  <c r="BG30"/>
  <c r="BG20"/>
  <c r="BH20"/>
  <c r="BG18"/>
  <c r="BG17"/>
  <c r="BG16"/>
  <c r="BG12"/>
  <c r="BG11"/>
  <c r="BA76"/>
  <c r="BA75"/>
  <c r="BA74"/>
  <c r="BA73"/>
  <c r="BA72"/>
  <c r="K33" i="1"/>
  <c r="BA69" i="6"/>
  <c r="BA67"/>
  <c r="BA66"/>
  <c r="BA65"/>
  <c r="BA64"/>
  <c r="BA61"/>
  <c r="BA59"/>
  <c r="BA58"/>
  <c r="BA54"/>
  <c r="BA53"/>
  <c r="BA49"/>
  <c r="BA47"/>
  <c r="BA44"/>
  <c r="BA43"/>
  <c r="BA42"/>
  <c r="BA39"/>
  <c r="BA38"/>
  <c r="BA37"/>
  <c r="K32" i="1"/>
  <c r="BA33" i="6"/>
  <c r="BA32"/>
  <c r="BA31"/>
  <c r="BA30"/>
  <c r="BA20"/>
  <c r="BB20"/>
  <c r="BA18"/>
  <c r="BA17"/>
  <c r="BA16"/>
  <c r="BA12"/>
  <c r="BA11"/>
  <c r="AO76"/>
  <c r="AO75"/>
  <c r="AO74"/>
  <c r="AO73"/>
  <c r="AO72"/>
  <c r="I33" i="1"/>
  <c r="AO69" i="6"/>
  <c r="AO67"/>
  <c r="AO66"/>
  <c r="AO65"/>
  <c r="AO64"/>
  <c r="AO61"/>
  <c r="AO59"/>
  <c r="AO58"/>
  <c r="AO54"/>
  <c r="AO53"/>
  <c r="AO49"/>
  <c r="AO47"/>
  <c r="AO44"/>
  <c r="AO43"/>
  <c r="AO42"/>
  <c r="AO39"/>
  <c r="AO38"/>
  <c r="AO37"/>
  <c r="AO33"/>
  <c r="AO32"/>
  <c r="AO31"/>
  <c r="AO30"/>
  <c r="AO20"/>
  <c r="AP20"/>
  <c r="AO18"/>
  <c r="AO17"/>
  <c r="AO16"/>
  <c r="AO12"/>
  <c r="AO11"/>
  <c r="AI76"/>
  <c r="AI75"/>
  <c r="AI74"/>
  <c r="AI73"/>
  <c r="AI72"/>
  <c r="AJ71"/>
  <c r="H33" i="1"/>
  <c r="AI69" i="6"/>
  <c r="AJ69"/>
  <c r="AI67"/>
  <c r="AI66"/>
  <c r="AI65"/>
  <c r="AI64"/>
  <c r="AJ63"/>
  <c r="AI61"/>
  <c r="AJ61"/>
  <c r="AI59"/>
  <c r="AI58"/>
  <c r="AJ56"/>
  <c r="AI54"/>
  <c r="AJ52"/>
  <c r="AI53"/>
  <c r="AI49"/>
  <c r="AI47"/>
  <c r="AJ46"/>
  <c r="AI44"/>
  <c r="AI43"/>
  <c r="AI42"/>
  <c r="AJ41"/>
  <c r="AI39"/>
  <c r="AI38"/>
  <c r="AJ36"/>
  <c r="H32" i="1"/>
  <c r="AI37" i="6"/>
  <c r="AI33"/>
  <c r="AI32"/>
  <c r="AI31"/>
  <c r="AJ28"/>
  <c r="AI30"/>
  <c r="AI20"/>
  <c r="AI18"/>
  <c r="AI17"/>
  <c r="AJ14"/>
  <c r="AI16"/>
  <c r="AI12"/>
  <c r="AI11"/>
  <c r="AJ9"/>
  <c r="AC76"/>
  <c r="AC75"/>
  <c r="AC74"/>
  <c r="AC73"/>
  <c r="AC72"/>
  <c r="AD71"/>
  <c r="G33" i="1"/>
  <c r="AC69" i="6"/>
  <c r="AD69"/>
  <c r="AC67"/>
  <c r="AC66"/>
  <c r="AC65"/>
  <c r="AC64"/>
  <c r="AD63"/>
  <c r="AC61"/>
  <c r="AD61"/>
  <c r="AC59"/>
  <c r="AC58"/>
  <c r="AD56"/>
  <c r="AC54"/>
  <c r="AC53"/>
  <c r="AD52"/>
  <c r="AC49"/>
  <c r="AC47"/>
  <c r="AD46"/>
  <c r="AC44"/>
  <c r="AC43"/>
  <c r="AC42"/>
  <c r="AD41"/>
  <c r="AC39"/>
  <c r="AC38"/>
  <c r="AC37"/>
  <c r="AD36"/>
  <c r="AC33"/>
  <c r="AC32"/>
  <c r="AC31"/>
  <c r="AC30"/>
  <c r="AD28"/>
  <c r="AC20"/>
  <c r="AD20"/>
  <c r="AD8"/>
  <c r="AC18"/>
  <c r="AC17"/>
  <c r="AC16"/>
  <c r="AD14"/>
  <c r="AC12"/>
  <c r="AC11"/>
  <c r="AD9"/>
  <c r="W76"/>
  <c r="W75"/>
  <c r="W74"/>
  <c r="W73"/>
  <c r="W72"/>
  <c r="X71"/>
  <c r="F33" i="1"/>
  <c r="W69" i="6"/>
  <c r="X69"/>
  <c r="W67"/>
  <c r="W66"/>
  <c r="W65"/>
  <c r="X63"/>
  <c r="W64"/>
  <c r="W61"/>
  <c r="X61"/>
  <c r="W59"/>
  <c r="W58"/>
  <c r="X56"/>
  <c r="W54"/>
  <c r="W53"/>
  <c r="X52"/>
  <c r="W49"/>
  <c r="W47"/>
  <c r="X46"/>
  <c r="W44"/>
  <c r="W43"/>
  <c r="W42"/>
  <c r="X41"/>
  <c r="W39"/>
  <c r="W38"/>
  <c r="W37"/>
  <c r="X36"/>
  <c r="W33"/>
  <c r="W32"/>
  <c r="W31"/>
  <c r="W30"/>
  <c r="X28"/>
  <c r="W20"/>
  <c r="X20"/>
  <c r="W18"/>
  <c r="W17"/>
  <c r="W16"/>
  <c r="X14"/>
  <c r="W12"/>
  <c r="W11"/>
  <c r="X9"/>
  <c r="X8"/>
  <c r="Q76"/>
  <c r="Q75"/>
  <c r="Q74"/>
  <c r="Q73"/>
  <c r="Q72"/>
  <c r="R71"/>
  <c r="E33" i="1"/>
  <c r="Q69" i="6"/>
  <c r="R69"/>
  <c r="Q67"/>
  <c r="Q66"/>
  <c r="Q65"/>
  <c r="Q64"/>
  <c r="R63"/>
  <c r="Q61"/>
  <c r="Q59"/>
  <c r="Q58"/>
  <c r="R56"/>
  <c r="Q54"/>
  <c r="R52"/>
  <c r="Q53"/>
  <c r="Q49"/>
  <c r="Q47"/>
  <c r="Q44"/>
  <c r="Q42"/>
  <c r="Q39"/>
  <c r="Q38"/>
  <c r="Q37"/>
  <c r="Q33"/>
  <c r="Q32"/>
  <c r="Q31"/>
  <c r="Q30"/>
  <c r="Q20"/>
  <c r="Q18"/>
  <c r="Q17"/>
  <c r="Q16"/>
  <c r="Q12"/>
  <c r="Q11"/>
  <c r="K76"/>
  <c r="K75"/>
  <c r="K74"/>
  <c r="K73"/>
  <c r="K72"/>
  <c r="L71"/>
  <c r="D33" i="1"/>
  <c r="K69" i="6"/>
  <c r="L69" s="1"/>
  <c r="K67"/>
  <c r="K66"/>
  <c r="K65"/>
  <c r="K64"/>
  <c r="L63" s="1"/>
  <c r="K61"/>
  <c r="L61" s="1"/>
  <c r="K59"/>
  <c r="K54"/>
  <c r="L52"/>
  <c r="K53"/>
  <c r="K44"/>
  <c r="K43"/>
  <c r="K42"/>
  <c r="L41"/>
  <c r="K39"/>
  <c r="K38"/>
  <c r="K37"/>
  <c r="L36" s="1"/>
  <c r="K33"/>
  <c r="K32"/>
  <c r="K31"/>
  <c r="K30"/>
  <c r="L28" s="1"/>
  <c r="L8" s="1"/>
  <c r="K20"/>
  <c r="K18"/>
  <c r="K17"/>
  <c r="K16"/>
  <c r="K12"/>
  <c r="K11"/>
  <c r="E76"/>
  <c r="E75"/>
  <c r="E74"/>
  <c r="F71"/>
  <c r="E73"/>
  <c r="E72"/>
  <c r="E69"/>
  <c r="F69"/>
  <c r="E67"/>
  <c r="E66"/>
  <c r="E65"/>
  <c r="E64"/>
  <c r="E61"/>
  <c r="F61"/>
  <c r="E59"/>
  <c r="E58"/>
  <c r="E54"/>
  <c r="E53"/>
  <c r="E49"/>
  <c r="E47"/>
  <c r="E44"/>
  <c r="E43"/>
  <c r="E42"/>
  <c r="E39"/>
  <c r="E38"/>
  <c r="E37"/>
  <c r="E33"/>
  <c r="E32"/>
  <c r="E31"/>
  <c r="E30"/>
  <c r="E20"/>
  <c r="F20"/>
  <c r="E18"/>
  <c r="E17"/>
  <c r="E16"/>
  <c r="E12"/>
  <c r="E11"/>
  <c r="E101" i="4"/>
  <c r="E100"/>
  <c r="E99"/>
  <c r="E98"/>
  <c r="E97"/>
  <c r="E96"/>
  <c r="E95"/>
  <c r="E94"/>
  <c r="E93"/>
  <c r="E90"/>
  <c r="E89"/>
  <c r="E88"/>
  <c r="E87"/>
  <c r="E82"/>
  <c r="E81"/>
  <c r="E80"/>
  <c r="E79"/>
  <c r="E78"/>
  <c r="E77"/>
  <c r="E76"/>
  <c r="E75"/>
  <c r="E74"/>
  <c r="E73"/>
  <c r="E72"/>
  <c r="E67"/>
  <c r="E66"/>
  <c r="E65"/>
  <c r="E64"/>
  <c r="E63"/>
  <c r="E62"/>
  <c r="E61"/>
  <c r="E60"/>
  <c r="E59"/>
  <c r="E56"/>
  <c r="E55"/>
  <c r="E54"/>
  <c r="E53"/>
  <c r="E52"/>
  <c r="E51"/>
  <c r="E50"/>
  <c r="E49"/>
  <c r="E48"/>
  <c r="E45"/>
  <c r="E44"/>
  <c r="E43"/>
  <c r="E41"/>
  <c r="E40"/>
  <c r="E36"/>
  <c r="E35"/>
  <c r="E34"/>
  <c r="E31"/>
  <c r="E30"/>
  <c r="E27"/>
  <c r="E26"/>
  <c r="E25"/>
  <c r="E22"/>
  <c r="E21"/>
  <c r="E20"/>
  <c r="E19"/>
  <c r="E18"/>
  <c r="E16"/>
  <c r="E15"/>
  <c r="E14"/>
  <c r="E13"/>
  <c r="E10"/>
  <c r="C70" i="3"/>
  <c r="C64"/>
  <c r="C59"/>
  <c r="C31"/>
  <c r="E22"/>
  <c r="C22"/>
  <c r="E21"/>
  <c r="C20"/>
  <c r="C33"/>
  <c r="C36"/>
  <c r="C34"/>
  <c r="C37"/>
  <c r="C35"/>
  <c r="BP83" i="2"/>
  <c r="BP85"/>
  <c r="BP86"/>
  <c r="BP95"/>
  <c r="BP62"/>
  <c r="BP37"/>
  <c r="BP40"/>
  <c r="BP41"/>
  <c r="BP42"/>
  <c r="BP43"/>
  <c r="BP44"/>
  <c r="BP45"/>
  <c r="BP14"/>
  <c r="BP15"/>
  <c r="C11" i="7"/>
  <c r="C13" s="1"/>
  <c r="E13" s="1"/>
  <c r="C45"/>
  <c r="C55"/>
  <c r="E9"/>
  <c r="F9" s="1"/>
  <c r="E14"/>
  <c r="E19"/>
  <c r="E20"/>
  <c r="E27"/>
  <c r="E31"/>
  <c r="C33"/>
  <c r="C35" s="1"/>
  <c r="E35"/>
  <c r="E36"/>
  <c r="C39"/>
  <c r="E41"/>
  <c r="E43"/>
  <c r="E47"/>
  <c r="E48"/>
  <c r="E49"/>
  <c r="E50"/>
  <c r="E51"/>
  <c r="E52"/>
  <c r="E53"/>
  <c r="E57"/>
  <c r="E60"/>
  <c r="E70"/>
  <c r="F70" s="1"/>
  <c r="E73"/>
  <c r="F72" s="1"/>
  <c r="E75"/>
  <c r="E78"/>
  <c r="E79"/>
  <c r="E84"/>
  <c r="E85"/>
  <c r="E86"/>
  <c r="E91"/>
  <c r="E96"/>
  <c r="E107"/>
  <c r="E114"/>
  <c r="E115"/>
  <c r="E116"/>
  <c r="E118"/>
  <c r="E121"/>
  <c r="E122"/>
  <c r="E123"/>
  <c r="BI83" i="2"/>
  <c r="BI93"/>
  <c r="BI95"/>
  <c r="BI40"/>
  <c r="BI43"/>
  <c r="BI44"/>
  <c r="BI45"/>
  <c r="BI49"/>
  <c r="BI10"/>
  <c r="BB83"/>
  <c r="BB93"/>
  <c r="BB95"/>
  <c r="BB62"/>
  <c r="BB40"/>
  <c r="BB44"/>
  <c r="AU80"/>
  <c r="AU81"/>
  <c r="AU82"/>
  <c r="AU83"/>
  <c r="AU85"/>
  <c r="AU86"/>
  <c r="AV79" s="1"/>
  <c r="AU87"/>
  <c r="AU91"/>
  <c r="AU92"/>
  <c r="AU93"/>
  <c r="AU94"/>
  <c r="AU95"/>
  <c r="AU54"/>
  <c r="AU56"/>
  <c r="AU57"/>
  <c r="AU59"/>
  <c r="AU60"/>
  <c r="AU61"/>
  <c r="AU62"/>
  <c r="AU63"/>
  <c r="AU44"/>
  <c r="AU48"/>
  <c r="AU10"/>
  <c r="AU12"/>
  <c r="AU14"/>
  <c r="AU15"/>
  <c r="AN80"/>
  <c r="AN81"/>
  <c r="AN82"/>
  <c r="AN83"/>
  <c r="AN85"/>
  <c r="AN86"/>
  <c r="AN87"/>
  <c r="AN91"/>
  <c r="AN92"/>
  <c r="AN93"/>
  <c r="AN94"/>
  <c r="AN95"/>
  <c r="AN54"/>
  <c r="AN57"/>
  <c r="AN60"/>
  <c r="AN61"/>
  <c r="AN62"/>
  <c r="AN63"/>
  <c r="AN40"/>
  <c r="AN44"/>
  <c r="AN48"/>
  <c r="AN10"/>
  <c r="AN12"/>
  <c r="AN28"/>
  <c r="AN29"/>
  <c r="AG80"/>
  <c r="AG83"/>
  <c r="AG86"/>
  <c r="AG87"/>
  <c r="AG91"/>
  <c r="AG92"/>
  <c r="AG93"/>
  <c r="AG94"/>
  <c r="AH90"/>
  <c r="AG95"/>
  <c r="AG54"/>
  <c r="AG61"/>
  <c r="AG62"/>
  <c r="AG63"/>
  <c r="AG40"/>
  <c r="AG43"/>
  <c r="AG44"/>
  <c r="AG45"/>
  <c r="AG11"/>
  <c r="AG28"/>
  <c r="AG32"/>
  <c r="AH32" s="1"/>
  <c r="Z80"/>
  <c r="Z81"/>
  <c r="Z82"/>
  <c r="Z83"/>
  <c r="Z85"/>
  <c r="Z86"/>
  <c r="Z87"/>
  <c r="Z91"/>
  <c r="Z92"/>
  <c r="Z93"/>
  <c r="Z94"/>
  <c r="Z95"/>
  <c r="Z54"/>
  <c r="Z56"/>
  <c r="Z57"/>
  <c r="Z59"/>
  <c r="Z60"/>
  <c r="Z61"/>
  <c r="Z62"/>
  <c r="Z63"/>
  <c r="Z37"/>
  <c r="Z40"/>
  <c r="Z41"/>
  <c r="Z42"/>
  <c r="Z43"/>
  <c r="Z44"/>
  <c r="Z45"/>
  <c r="Z48"/>
  <c r="Z10"/>
  <c r="Z11"/>
  <c r="Z12"/>
  <c r="Z14"/>
  <c r="Z15"/>
  <c r="Z29"/>
  <c r="Z32"/>
  <c r="AA32" s="1"/>
  <c r="S80"/>
  <c r="S81"/>
  <c r="S82"/>
  <c r="S83"/>
  <c r="S85"/>
  <c r="S86"/>
  <c r="S87"/>
  <c r="S91"/>
  <c r="S92"/>
  <c r="S93"/>
  <c r="S94"/>
  <c r="S95"/>
  <c r="S54"/>
  <c r="S56"/>
  <c r="S57"/>
  <c r="S59"/>
  <c r="S60"/>
  <c r="S61"/>
  <c r="S62"/>
  <c r="S63"/>
  <c r="S37"/>
  <c r="S40"/>
  <c r="S41"/>
  <c r="S42"/>
  <c r="S43"/>
  <c r="S44"/>
  <c r="S45"/>
  <c r="S48"/>
  <c r="S10"/>
  <c r="S14"/>
  <c r="S15"/>
  <c r="S28"/>
  <c r="S29"/>
  <c r="S32"/>
  <c r="T32" s="1"/>
  <c r="L83"/>
  <c r="L95"/>
  <c r="L44"/>
  <c r="L28"/>
  <c r="L29"/>
  <c r="E83"/>
  <c r="E86"/>
  <c r="E95"/>
  <c r="J33" i="1"/>
  <c r="J32"/>
  <c r="J31"/>
  <c r="BG87" i="8"/>
  <c r="BG74"/>
  <c r="BG77"/>
  <c r="BG78"/>
  <c r="BG83"/>
  <c r="BG41"/>
  <c r="BG42"/>
  <c r="BA87"/>
  <c r="BA88"/>
  <c r="BA56"/>
  <c r="BA57"/>
  <c r="BA59"/>
  <c r="BA60"/>
  <c r="BA61"/>
  <c r="BA62"/>
  <c r="BA66"/>
  <c r="BA67"/>
  <c r="BA72"/>
  <c r="BA74"/>
  <c r="BA82"/>
  <c r="BA83"/>
  <c r="BA30"/>
  <c r="BA42"/>
  <c r="AU88"/>
  <c r="AU96"/>
  <c r="AU57"/>
  <c r="AU59"/>
  <c r="AU61"/>
  <c r="AU66"/>
  <c r="AU67"/>
  <c r="AU83"/>
  <c r="AU41"/>
  <c r="AU42"/>
  <c r="AO87"/>
  <c r="AO88"/>
  <c r="AO92"/>
  <c r="AO93"/>
  <c r="AO97"/>
  <c r="AO98"/>
  <c r="AO20"/>
  <c r="AO21"/>
  <c r="AO25"/>
  <c r="AO30"/>
  <c r="AO32"/>
  <c r="AO42"/>
  <c r="AO47"/>
  <c r="AO48"/>
  <c r="AO59"/>
  <c r="AO60"/>
  <c r="AO61"/>
  <c r="AO62"/>
  <c r="AO63"/>
  <c r="AO66"/>
  <c r="AO67"/>
  <c r="AO72"/>
  <c r="AO74"/>
  <c r="AO77"/>
  <c r="AO82"/>
  <c r="AO83"/>
  <c r="AC88"/>
  <c r="AD86" s="1"/>
  <c r="AC60"/>
  <c r="AC61"/>
  <c r="AC62"/>
  <c r="AC83"/>
  <c r="AC30"/>
  <c r="AC36"/>
  <c r="AC42"/>
  <c r="W87"/>
  <c r="X86" s="1"/>
  <c r="X84" s="1"/>
  <c r="W88"/>
  <c r="W96"/>
  <c r="W98"/>
  <c r="W59"/>
  <c r="W60"/>
  <c r="W61"/>
  <c r="W62"/>
  <c r="W74"/>
  <c r="W83"/>
  <c r="W30"/>
  <c r="W36"/>
  <c r="W42"/>
  <c r="W47"/>
  <c r="W48"/>
  <c r="Q88"/>
  <c r="Q96"/>
  <c r="Q98"/>
  <c r="Q54"/>
  <c r="Q57"/>
  <c r="Q59"/>
  <c r="Q60"/>
  <c r="Q61"/>
  <c r="Q66"/>
  <c r="Q67"/>
  <c r="Q83"/>
  <c r="Q30"/>
  <c r="Q41"/>
  <c r="Q42"/>
  <c r="Q20"/>
  <c r="K87"/>
  <c r="K88"/>
  <c r="K96"/>
  <c r="K97"/>
  <c r="E87"/>
  <c r="E88"/>
  <c r="E92"/>
  <c r="E93"/>
  <c r="E96"/>
  <c r="E97"/>
  <c r="E98"/>
  <c r="K56"/>
  <c r="K57"/>
  <c r="K59"/>
  <c r="K60"/>
  <c r="K61"/>
  <c r="K62"/>
  <c r="K72"/>
  <c r="K73"/>
  <c r="K74"/>
  <c r="K76"/>
  <c r="K77"/>
  <c r="K78"/>
  <c r="K82"/>
  <c r="K83"/>
  <c r="K30"/>
  <c r="K42"/>
  <c r="K47"/>
  <c r="K48"/>
  <c r="K49"/>
  <c r="K20"/>
  <c r="J14" i="1"/>
  <c r="I14"/>
  <c r="H14"/>
  <c r="G14"/>
  <c r="F14"/>
  <c r="E14"/>
  <c r="D14"/>
  <c r="BE9" i="8"/>
  <c r="BE10"/>
  <c r="BG10"/>
  <c r="BE14"/>
  <c r="BG14"/>
  <c r="BH14"/>
  <c r="BE15"/>
  <c r="BG15"/>
  <c r="BH15"/>
  <c r="BE16"/>
  <c r="BG16"/>
  <c r="BH16"/>
  <c r="C18"/>
  <c r="BE21"/>
  <c r="BG21"/>
  <c r="BE23"/>
  <c r="BE26"/>
  <c r="BG26"/>
  <c r="C29"/>
  <c r="BE32"/>
  <c r="BG32"/>
  <c r="BE34"/>
  <c r="BE36"/>
  <c r="BG36"/>
  <c r="BE38"/>
  <c r="BE40"/>
  <c r="BG40"/>
  <c r="BH38"/>
  <c r="BE44"/>
  <c r="BG44"/>
  <c r="BH44"/>
  <c r="C46"/>
  <c r="BE47"/>
  <c r="BG47"/>
  <c r="C52"/>
  <c r="BE53"/>
  <c r="C70"/>
  <c r="C81"/>
  <c r="BE82"/>
  <c r="BG82"/>
  <c r="BH81"/>
  <c r="C86"/>
  <c r="BE92"/>
  <c r="BG92"/>
  <c r="C95"/>
  <c r="BE96"/>
  <c r="BG96"/>
  <c r="AY9"/>
  <c r="AY12"/>
  <c r="BA12"/>
  <c r="AY14"/>
  <c r="BA14"/>
  <c r="BB14"/>
  <c r="AY15"/>
  <c r="BA15"/>
  <c r="BB15"/>
  <c r="AY16"/>
  <c r="BA16"/>
  <c r="BB16"/>
  <c r="AY23"/>
  <c r="AY25"/>
  <c r="BA25"/>
  <c r="AY32"/>
  <c r="BA32"/>
  <c r="AY34"/>
  <c r="AY35"/>
  <c r="BA35"/>
  <c r="AY38"/>
  <c r="AY40"/>
  <c r="BA40"/>
  <c r="AY44"/>
  <c r="BA44"/>
  <c r="BB44"/>
  <c r="AS9"/>
  <c r="AS10"/>
  <c r="AU10"/>
  <c r="AS14"/>
  <c r="AU14"/>
  <c r="AV14"/>
  <c r="AS15"/>
  <c r="AU15"/>
  <c r="AV15"/>
  <c r="AS16"/>
  <c r="AU16"/>
  <c r="AV16"/>
  <c r="AS23"/>
  <c r="AS25"/>
  <c r="AU25"/>
  <c r="AS30"/>
  <c r="AU30"/>
  <c r="AS31"/>
  <c r="AU31"/>
  <c r="AS32"/>
  <c r="AU32"/>
  <c r="AS34"/>
  <c r="AS36"/>
  <c r="AU36"/>
  <c r="AS38"/>
  <c r="AS40"/>
  <c r="AU40"/>
  <c r="AV38"/>
  <c r="AS44"/>
  <c r="AU44"/>
  <c r="AV44"/>
  <c r="AS49"/>
  <c r="AU49"/>
  <c r="AS82"/>
  <c r="AU82"/>
  <c r="AV81"/>
  <c r="AM9"/>
  <c r="AM10"/>
  <c r="AO10"/>
  <c r="AM14"/>
  <c r="AO14"/>
  <c r="AP14"/>
  <c r="AM15"/>
  <c r="AO15"/>
  <c r="AP15"/>
  <c r="AM16"/>
  <c r="AO16"/>
  <c r="AP16"/>
  <c r="AM23"/>
  <c r="AM26"/>
  <c r="AO26"/>
  <c r="AM31"/>
  <c r="AO31"/>
  <c r="AM34"/>
  <c r="AM35"/>
  <c r="AO35"/>
  <c r="AM38"/>
  <c r="AM41"/>
  <c r="AO41"/>
  <c r="AM44"/>
  <c r="AO44"/>
  <c r="AP44"/>
  <c r="AG9"/>
  <c r="AG11"/>
  <c r="AI11"/>
  <c r="AG14"/>
  <c r="AI14"/>
  <c r="AJ14"/>
  <c r="AG15"/>
  <c r="AI15"/>
  <c r="AJ15"/>
  <c r="AG16"/>
  <c r="AI16"/>
  <c r="AJ16"/>
  <c r="AG20"/>
  <c r="AI20"/>
  <c r="AG23"/>
  <c r="AG26"/>
  <c r="AI26"/>
  <c r="AI30"/>
  <c r="AG31"/>
  <c r="AI31"/>
  <c r="AI32"/>
  <c r="AG33"/>
  <c r="AI33"/>
  <c r="AG34"/>
  <c r="AG35"/>
  <c r="AI35"/>
  <c r="AG38"/>
  <c r="AG40"/>
  <c r="AI40"/>
  <c r="AI41"/>
  <c r="AI42"/>
  <c r="AG44"/>
  <c r="AI44"/>
  <c r="AJ44"/>
  <c r="AG48"/>
  <c r="AI48"/>
  <c r="AG53"/>
  <c r="AG56"/>
  <c r="AI56"/>
  <c r="AI61"/>
  <c r="AI62"/>
  <c r="AG63"/>
  <c r="AI63"/>
  <c r="AI66"/>
  <c r="AI67"/>
  <c r="AI68"/>
  <c r="AI77"/>
  <c r="AI78"/>
  <c r="AI80"/>
  <c r="AG82"/>
  <c r="AI82"/>
  <c r="AI83"/>
  <c r="AI87"/>
  <c r="AI88"/>
  <c r="AG92"/>
  <c r="AI92"/>
  <c r="AI93"/>
  <c r="AI96"/>
  <c r="AI97"/>
  <c r="AI98"/>
  <c r="AA9"/>
  <c r="AA12"/>
  <c r="AC12"/>
  <c r="AA14"/>
  <c r="AC14"/>
  <c r="AD14"/>
  <c r="AA15"/>
  <c r="AC15"/>
  <c r="AD15"/>
  <c r="AA16"/>
  <c r="AC16"/>
  <c r="AD16"/>
  <c r="AA19"/>
  <c r="AC19"/>
  <c r="AA20"/>
  <c r="AC20"/>
  <c r="AA21"/>
  <c r="AC21"/>
  <c r="AA23"/>
  <c r="AA25"/>
  <c r="AC25"/>
  <c r="AA31"/>
  <c r="AC31"/>
  <c r="AA32"/>
  <c r="AC32"/>
  <c r="AA33"/>
  <c r="AC33"/>
  <c r="AA34"/>
  <c r="AA35"/>
  <c r="AC35"/>
  <c r="AD34"/>
  <c r="AA38"/>
  <c r="AA40"/>
  <c r="AC40"/>
  <c r="AA44"/>
  <c r="AC44"/>
  <c r="AD44"/>
  <c r="AA48"/>
  <c r="AC48"/>
  <c r="AA53"/>
  <c r="AA56"/>
  <c r="AC56"/>
  <c r="AA63"/>
  <c r="AC63"/>
  <c r="C65"/>
  <c r="C66"/>
  <c r="AA82"/>
  <c r="AC82"/>
  <c r="AD81"/>
  <c r="AA87"/>
  <c r="AC87"/>
  <c r="AA92"/>
  <c r="AC92"/>
  <c r="AA93"/>
  <c r="AC93"/>
  <c r="AA96"/>
  <c r="AC96"/>
  <c r="AA97"/>
  <c r="AC97"/>
  <c r="AA98"/>
  <c r="AC98"/>
  <c r="U14"/>
  <c r="W14"/>
  <c r="X14"/>
  <c r="U15"/>
  <c r="W15"/>
  <c r="X15"/>
  <c r="U16"/>
  <c r="W16"/>
  <c r="X16"/>
  <c r="U19"/>
  <c r="W19"/>
  <c r="U20"/>
  <c r="W20"/>
  <c r="U23"/>
  <c r="U26"/>
  <c r="W26"/>
  <c r="U31"/>
  <c r="W31"/>
  <c r="U32"/>
  <c r="W32"/>
  <c r="U33"/>
  <c r="W33"/>
  <c r="U34"/>
  <c r="U35"/>
  <c r="W35"/>
  <c r="X34"/>
  <c r="U38"/>
  <c r="U40"/>
  <c r="W40"/>
  <c r="U44"/>
  <c r="W44"/>
  <c r="X44"/>
  <c r="U49"/>
  <c r="W49"/>
  <c r="U63"/>
  <c r="W63"/>
  <c r="U82"/>
  <c r="W82"/>
  <c r="X81"/>
  <c r="O9"/>
  <c r="O10"/>
  <c r="Q10"/>
  <c r="O14"/>
  <c r="Q14"/>
  <c r="R14"/>
  <c r="O15"/>
  <c r="Q15"/>
  <c r="R15"/>
  <c r="O16"/>
  <c r="Q16"/>
  <c r="R16"/>
  <c r="O19"/>
  <c r="Q19"/>
  <c r="O21"/>
  <c r="Q21"/>
  <c r="O23"/>
  <c r="O25"/>
  <c r="Q25"/>
  <c r="O31"/>
  <c r="Q31"/>
  <c r="O32"/>
  <c r="Q32"/>
  <c r="O33"/>
  <c r="Q33"/>
  <c r="O34"/>
  <c r="O36"/>
  <c r="Q36"/>
  <c r="O38"/>
  <c r="O40"/>
  <c r="Q40"/>
  <c r="R38"/>
  <c r="O48"/>
  <c r="Q48"/>
  <c r="O62"/>
  <c r="Q62"/>
  <c r="O75"/>
  <c r="O92"/>
  <c r="Q92"/>
  <c r="O93"/>
  <c r="Q93"/>
  <c r="O97"/>
  <c r="Q97"/>
  <c r="R95"/>
  <c r="I9"/>
  <c r="I12"/>
  <c r="K12"/>
  <c r="I14"/>
  <c r="K14"/>
  <c r="L14"/>
  <c r="I15"/>
  <c r="K15"/>
  <c r="L15"/>
  <c r="I16"/>
  <c r="K16"/>
  <c r="L16"/>
  <c r="I21"/>
  <c r="K21"/>
  <c r="I23"/>
  <c r="I26"/>
  <c r="K26"/>
  <c r="I31"/>
  <c r="K31"/>
  <c r="I32"/>
  <c r="K32"/>
  <c r="I33"/>
  <c r="K33"/>
  <c r="I34"/>
  <c r="I36"/>
  <c r="K36"/>
  <c r="I41"/>
  <c r="K41"/>
  <c r="I44"/>
  <c r="K44"/>
  <c r="L44"/>
  <c r="I63"/>
  <c r="K63"/>
  <c r="I65"/>
  <c r="I68"/>
  <c r="I70"/>
  <c r="I71"/>
  <c r="K71"/>
  <c r="L69"/>
  <c r="I92"/>
  <c r="K92"/>
  <c r="I93"/>
  <c r="K93"/>
  <c r="I98"/>
  <c r="K98"/>
  <c r="C9"/>
  <c r="C11"/>
  <c r="E11"/>
  <c r="C14"/>
  <c r="E14"/>
  <c r="F14"/>
  <c r="C15"/>
  <c r="E15"/>
  <c r="F15"/>
  <c r="C16"/>
  <c r="E16"/>
  <c r="F16"/>
  <c r="C19"/>
  <c r="E19"/>
  <c r="E20"/>
  <c r="C21"/>
  <c r="E21"/>
  <c r="C23"/>
  <c r="C26"/>
  <c r="E26"/>
  <c r="E30"/>
  <c r="C31"/>
  <c r="E31"/>
  <c r="C32"/>
  <c r="E32"/>
  <c r="C33"/>
  <c r="E33"/>
  <c r="E35"/>
  <c r="E36"/>
  <c r="E41"/>
  <c r="E42"/>
  <c r="C42"/>
  <c r="C44"/>
  <c r="E44"/>
  <c r="F44"/>
  <c r="E48"/>
  <c r="C49"/>
  <c r="E49"/>
  <c r="E56"/>
  <c r="E57"/>
  <c r="E59"/>
  <c r="E60"/>
  <c r="E61"/>
  <c r="E62"/>
  <c r="E63"/>
  <c r="E66"/>
  <c r="E67"/>
  <c r="E71"/>
  <c r="E72"/>
  <c r="E73"/>
  <c r="E74"/>
  <c r="E76"/>
  <c r="E77"/>
  <c r="E78"/>
  <c r="E82"/>
  <c r="E83"/>
  <c r="AM98"/>
  <c r="AG98"/>
  <c r="U98"/>
  <c r="O98"/>
  <c r="C98"/>
  <c r="AM97"/>
  <c r="AG97"/>
  <c r="U97"/>
  <c r="W97"/>
  <c r="I97"/>
  <c r="C97"/>
  <c r="AS96"/>
  <c r="AG96"/>
  <c r="U96"/>
  <c r="O96"/>
  <c r="C96"/>
  <c r="BE95"/>
  <c r="AY95"/>
  <c r="AS95"/>
  <c r="AM95"/>
  <c r="AG95"/>
  <c r="AA95"/>
  <c r="U95"/>
  <c r="O95"/>
  <c r="I95"/>
  <c r="AM93"/>
  <c r="AG93"/>
  <c r="U93"/>
  <c r="W93"/>
  <c r="C93"/>
  <c r="AM92"/>
  <c r="U92"/>
  <c r="W92"/>
  <c r="X91"/>
  <c r="C92"/>
  <c r="BE91"/>
  <c r="AY91"/>
  <c r="AS91"/>
  <c r="AM91"/>
  <c r="AG91"/>
  <c r="AA91"/>
  <c r="U91"/>
  <c r="O91"/>
  <c r="I91"/>
  <c r="C91"/>
  <c r="AY88"/>
  <c r="AS88"/>
  <c r="AM88"/>
  <c r="AG88"/>
  <c r="AA88"/>
  <c r="U88"/>
  <c r="O88"/>
  <c r="I88"/>
  <c r="C88"/>
  <c r="BE87"/>
  <c r="AY87"/>
  <c r="AM87"/>
  <c r="AG87"/>
  <c r="U87"/>
  <c r="O87"/>
  <c r="Q87"/>
  <c r="R86"/>
  <c r="I87"/>
  <c r="C87"/>
  <c r="BE86"/>
  <c r="AY86"/>
  <c r="AS86"/>
  <c r="AM86"/>
  <c r="AG86"/>
  <c r="AA86"/>
  <c r="U86"/>
  <c r="O86"/>
  <c r="I86"/>
  <c r="BE83"/>
  <c r="AY83"/>
  <c r="AS83"/>
  <c r="AM83"/>
  <c r="AG83"/>
  <c r="AA83"/>
  <c r="U83"/>
  <c r="O83"/>
  <c r="I83"/>
  <c r="C83"/>
  <c r="AY82"/>
  <c r="AM82"/>
  <c r="O82"/>
  <c r="Q82"/>
  <c r="R81"/>
  <c r="I82"/>
  <c r="C82"/>
  <c r="BE81"/>
  <c r="AY81"/>
  <c r="AS81"/>
  <c r="AM81"/>
  <c r="AG81"/>
  <c r="AA81"/>
  <c r="U81"/>
  <c r="O81"/>
  <c r="I81"/>
  <c r="AY75"/>
  <c r="AS75"/>
  <c r="AM75"/>
  <c r="AG75"/>
  <c r="AA75"/>
  <c r="U75"/>
  <c r="I73"/>
  <c r="BE70"/>
  <c r="AY70"/>
  <c r="AS70"/>
  <c r="AM70"/>
  <c r="AG70"/>
  <c r="AA70"/>
  <c r="U70"/>
  <c r="O70"/>
  <c r="BE69"/>
  <c r="AY69"/>
  <c r="AS69"/>
  <c r="AM69"/>
  <c r="AG69"/>
  <c r="AA69"/>
  <c r="U69"/>
  <c r="O69"/>
  <c r="I69"/>
  <c r="C68"/>
  <c r="AM68"/>
  <c r="Q68"/>
  <c r="O65"/>
  <c r="C67"/>
  <c r="BE65"/>
  <c r="AY65"/>
  <c r="AS65"/>
  <c r="AM65"/>
  <c r="AG65"/>
  <c r="AA65"/>
  <c r="U65"/>
  <c r="AM63"/>
  <c r="O63"/>
  <c r="Q63"/>
  <c r="C63"/>
  <c r="BE62"/>
  <c r="BG62"/>
  <c r="AY62"/>
  <c r="AS62"/>
  <c r="AU62"/>
  <c r="AM62"/>
  <c r="AG62"/>
  <c r="AA62"/>
  <c r="U62"/>
  <c r="I62"/>
  <c r="C62"/>
  <c r="BE58"/>
  <c r="AY58"/>
  <c r="AS58"/>
  <c r="AM58"/>
  <c r="AG58"/>
  <c r="AA58"/>
  <c r="U58"/>
  <c r="O58"/>
  <c r="I58"/>
  <c r="AM53"/>
  <c r="AM56"/>
  <c r="U53"/>
  <c r="O53"/>
  <c r="I53"/>
  <c r="BE52"/>
  <c r="AY52"/>
  <c r="AS52"/>
  <c r="AM52"/>
  <c r="AG52"/>
  <c r="AA52"/>
  <c r="U52"/>
  <c r="O52"/>
  <c r="I52"/>
  <c r="I49"/>
  <c r="AY48"/>
  <c r="BA48"/>
  <c r="AM48"/>
  <c r="U48"/>
  <c r="I48"/>
  <c r="AM47"/>
  <c r="U47"/>
  <c r="I47"/>
  <c r="BE46"/>
  <c r="AY46"/>
  <c r="AS46"/>
  <c r="AM46"/>
  <c r="AG46"/>
  <c r="AA46"/>
  <c r="U46"/>
  <c r="O46"/>
  <c r="I46"/>
  <c r="O44"/>
  <c r="Q44"/>
  <c r="R44"/>
  <c r="BE42"/>
  <c r="AY42"/>
  <c r="AS42"/>
  <c r="AM42"/>
  <c r="AG42"/>
  <c r="AA42"/>
  <c r="U42"/>
  <c r="O42"/>
  <c r="I42"/>
  <c r="BE41"/>
  <c r="AS41"/>
  <c r="AG41"/>
  <c r="O41"/>
  <c r="C41"/>
  <c r="C38"/>
  <c r="C40"/>
  <c r="E40"/>
  <c r="AY36"/>
  <c r="BA36"/>
  <c r="AA36"/>
  <c r="U36"/>
  <c r="C34"/>
  <c r="C36"/>
  <c r="AM32"/>
  <c r="AG32"/>
  <c r="AY30"/>
  <c r="AM30"/>
  <c r="AG30"/>
  <c r="AA30"/>
  <c r="U30"/>
  <c r="O30"/>
  <c r="I30"/>
  <c r="C30"/>
  <c r="BE29"/>
  <c r="AY29"/>
  <c r="AS29"/>
  <c r="AM29"/>
  <c r="AG29"/>
  <c r="AA29"/>
  <c r="U29"/>
  <c r="O29"/>
  <c r="I29"/>
  <c r="O26"/>
  <c r="Q26"/>
  <c r="AM25"/>
  <c r="AM21"/>
  <c r="U21"/>
  <c r="W21"/>
  <c r="AM20"/>
  <c r="O20"/>
  <c r="I20"/>
  <c r="C20"/>
  <c r="I19"/>
  <c r="K19"/>
  <c r="L18"/>
  <c r="BE18"/>
  <c r="AY18"/>
  <c r="AS18"/>
  <c r="AM18"/>
  <c r="AG18"/>
  <c r="AA18"/>
  <c r="U18"/>
  <c r="O18"/>
  <c r="I18"/>
  <c r="U9"/>
  <c r="U11"/>
  <c r="W11"/>
  <c r="L61" i="1"/>
  <c r="K61"/>
  <c r="J61"/>
  <c r="I59"/>
  <c r="I61"/>
  <c r="H61"/>
  <c r="G61"/>
  <c r="F61"/>
  <c r="E61"/>
  <c r="D61"/>
  <c r="F9" i="4"/>
  <c r="F17"/>
  <c r="F39"/>
  <c r="F47"/>
  <c r="F58"/>
  <c r="F70"/>
  <c r="F86"/>
  <c r="F92"/>
  <c r="L14" i="1"/>
  <c r="K15"/>
  <c r="I16"/>
  <c r="F16"/>
  <c r="E15"/>
  <c r="C79" i="2"/>
  <c r="AE87" s="1"/>
  <c r="C90"/>
  <c r="BN92" s="1"/>
  <c r="BP92" s="1"/>
  <c r="C53"/>
  <c r="BN54"/>
  <c r="BP54" s="1"/>
  <c r="C65"/>
  <c r="C67" s="1"/>
  <c r="BN47"/>
  <c r="BN48" s="1"/>
  <c r="BP48" s="1"/>
  <c r="BN9"/>
  <c r="BN10" s="1"/>
  <c r="BP10" s="1"/>
  <c r="BN16"/>
  <c r="BN17" s="1"/>
  <c r="BP17" s="1"/>
  <c r="BN20"/>
  <c r="BN22" s="1"/>
  <c r="BP22" s="1"/>
  <c r="BN26"/>
  <c r="BN29" s="1"/>
  <c r="BP29" s="1"/>
  <c r="BN32"/>
  <c r="BP32" s="1"/>
  <c r="BQ32" s="1"/>
  <c r="BG65"/>
  <c r="BG72" s="1"/>
  <c r="BI72" s="1"/>
  <c r="C35"/>
  <c r="AE39" s="1"/>
  <c r="BG47"/>
  <c r="BG48" s="1"/>
  <c r="BI48" s="1"/>
  <c r="BJ47" s="1"/>
  <c r="BG9"/>
  <c r="BG12" s="1"/>
  <c r="BI12" s="1"/>
  <c r="C9"/>
  <c r="C11" s="1"/>
  <c r="E11" s="1"/>
  <c r="BG16"/>
  <c r="BG17" s="1"/>
  <c r="BI17" s="1"/>
  <c r="BG20"/>
  <c r="BG22" s="1"/>
  <c r="BI22" s="1"/>
  <c r="BG26"/>
  <c r="BG28" s="1"/>
  <c r="BI28" s="1"/>
  <c r="BG32"/>
  <c r="BI32" s="1"/>
  <c r="BJ32" s="1"/>
  <c r="AZ65"/>
  <c r="AZ72" s="1"/>
  <c r="BB72" s="1"/>
  <c r="AZ47"/>
  <c r="AZ48" s="1"/>
  <c r="BB48" s="1"/>
  <c r="AZ9"/>
  <c r="AZ11" s="1"/>
  <c r="BB11" s="1"/>
  <c r="AZ16"/>
  <c r="AZ18" s="1"/>
  <c r="BB18" s="1"/>
  <c r="AZ20"/>
  <c r="AZ23" s="1"/>
  <c r="BB23" s="1"/>
  <c r="AZ26"/>
  <c r="AZ28" s="1"/>
  <c r="BB28" s="1"/>
  <c r="AZ32"/>
  <c r="BB32" s="1"/>
  <c r="BC32" s="1"/>
  <c r="AS65"/>
  <c r="AS72" s="1"/>
  <c r="AU72" s="1"/>
  <c r="AS47"/>
  <c r="AS49" s="1"/>
  <c r="AU49" s="1"/>
  <c r="AV47" s="1"/>
  <c r="AS9"/>
  <c r="AS11" s="1"/>
  <c r="AU11" s="1"/>
  <c r="AV9" s="1"/>
  <c r="AS16"/>
  <c r="AS18" s="1"/>
  <c r="AU18" s="1"/>
  <c r="AS20"/>
  <c r="AS22" s="1"/>
  <c r="AU22" s="1"/>
  <c r="AS26"/>
  <c r="AS28" s="1"/>
  <c r="AU28" s="1"/>
  <c r="AL65"/>
  <c r="AL74" s="1"/>
  <c r="AN74" s="1"/>
  <c r="AL47"/>
  <c r="AL49" s="1"/>
  <c r="AN49" s="1"/>
  <c r="AO47" s="1"/>
  <c r="AL9"/>
  <c r="AL11" s="1"/>
  <c r="AN11" s="1"/>
  <c r="AL16"/>
  <c r="AL18" s="1"/>
  <c r="AN18" s="1"/>
  <c r="AL20"/>
  <c r="AL24" s="1"/>
  <c r="AN24" s="1"/>
  <c r="AL32"/>
  <c r="AN32" s="1"/>
  <c r="AO32" s="1"/>
  <c r="AE65"/>
  <c r="AE74"/>
  <c r="AG74" s="1"/>
  <c r="AE47"/>
  <c r="AE49" s="1"/>
  <c r="AG49" s="1"/>
  <c r="AE9"/>
  <c r="AE12" s="1"/>
  <c r="AG12" s="1"/>
  <c r="AE16"/>
  <c r="AE17" s="1"/>
  <c r="AG17" s="1"/>
  <c r="AE20"/>
  <c r="AE23" s="1"/>
  <c r="AG23" s="1"/>
  <c r="AE26"/>
  <c r="AE29" s="1"/>
  <c r="AG29" s="1"/>
  <c r="AH26" s="1"/>
  <c r="X47"/>
  <c r="X49" s="1"/>
  <c r="Z49" s="1"/>
  <c r="AA47" s="1"/>
  <c r="X16"/>
  <c r="X18" s="1"/>
  <c r="Z18" s="1"/>
  <c r="X20"/>
  <c r="X22" s="1"/>
  <c r="Z22" s="1"/>
  <c r="X26"/>
  <c r="X28" s="1"/>
  <c r="Z28" s="1"/>
  <c r="AA26" s="1"/>
  <c r="Q65"/>
  <c r="Q74" s="1"/>
  <c r="S74" s="1"/>
  <c r="Q47"/>
  <c r="Q49" s="1"/>
  <c r="S49" s="1"/>
  <c r="T47" s="1"/>
  <c r="Q9"/>
  <c r="Q12" s="1"/>
  <c r="S12" s="1"/>
  <c r="Q16"/>
  <c r="Q18" s="1"/>
  <c r="S18" s="1"/>
  <c r="Q20"/>
  <c r="Q22" s="1"/>
  <c r="S22" s="1"/>
  <c r="J54"/>
  <c r="L54" s="1"/>
  <c r="J62"/>
  <c r="L62" s="1"/>
  <c r="J65"/>
  <c r="J67" s="1"/>
  <c r="J47"/>
  <c r="J49" s="1"/>
  <c r="L49" s="1"/>
  <c r="J9"/>
  <c r="J12" s="1"/>
  <c r="L12" s="1"/>
  <c r="J16"/>
  <c r="J17" s="1"/>
  <c r="L17" s="1"/>
  <c r="J20"/>
  <c r="J22" s="1"/>
  <c r="L22" s="1"/>
  <c r="J32"/>
  <c r="L32" s="1"/>
  <c r="M32" s="1"/>
  <c r="C82"/>
  <c r="E82" s="1"/>
  <c r="C91"/>
  <c r="E91" s="1"/>
  <c r="C94"/>
  <c r="E94" s="1"/>
  <c r="C54"/>
  <c r="E54" s="1"/>
  <c r="C62"/>
  <c r="E62" s="1"/>
  <c r="C63"/>
  <c r="E63" s="1"/>
  <c r="C72"/>
  <c r="E72" s="1"/>
  <c r="C74"/>
  <c r="E74" s="1"/>
  <c r="E40"/>
  <c r="E44"/>
  <c r="C47"/>
  <c r="C49" s="1"/>
  <c r="E49"/>
  <c r="C16"/>
  <c r="C18" s="1"/>
  <c r="E18" s="1"/>
  <c r="C20"/>
  <c r="C23" s="1"/>
  <c r="E23" s="1"/>
  <c r="E28"/>
  <c r="E29"/>
  <c r="F26" s="1"/>
  <c r="C32"/>
  <c r="E32" s="1"/>
  <c r="F32" s="1"/>
  <c r="BN95"/>
  <c r="BG95"/>
  <c r="AZ95"/>
  <c r="AS95"/>
  <c r="AL95"/>
  <c r="AE95"/>
  <c r="X95"/>
  <c r="Q95"/>
  <c r="J95"/>
  <c r="C95"/>
  <c r="AS94"/>
  <c r="AL94"/>
  <c r="AE94"/>
  <c r="X94"/>
  <c r="Q94"/>
  <c r="BG93"/>
  <c r="AZ93"/>
  <c r="AS93"/>
  <c r="AL93"/>
  <c r="AE93"/>
  <c r="X93"/>
  <c r="Q93"/>
  <c r="AS92"/>
  <c r="AL92"/>
  <c r="AE92"/>
  <c r="X92"/>
  <c r="Q92"/>
  <c r="AS91"/>
  <c r="AL91"/>
  <c r="AE91"/>
  <c r="X91"/>
  <c r="Q91"/>
  <c r="BN90"/>
  <c r="BG90"/>
  <c r="AZ90"/>
  <c r="AS90"/>
  <c r="AL90"/>
  <c r="AE90"/>
  <c r="X90"/>
  <c r="Q90"/>
  <c r="J90"/>
  <c r="X87"/>
  <c r="AZ84"/>
  <c r="X84"/>
  <c r="BG83"/>
  <c r="AE83"/>
  <c r="C83"/>
  <c r="Q82"/>
  <c r="Q81"/>
  <c r="X80"/>
  <c r="BN79"/>
  <c r="BG79"/>
  <c r="AZ79"/>
  <c r="AS79"/>
  <c r="AL79"/>
  <c r="AE79"/>
  <c r="X79"/>
  <c r="Q79"/>
  <c r="J79"/>
  <c r="BN65"/>
  <c r="BN74" s="1"/>
  <c r="BP74" s="1"/>
  <c r="X65"/>
  <c r="X74" s="1"/>
  <c r="Z74" s="1"/>
  <c r="BG67"/>
  <c r="AZ67"/>
  <c r="AS67"/>
  <c r="AL67"/>
  <c r="AE67"/>
  <c r="BN63"/>
  <c r="BP63" s="1"/>
  <c r="AS63"/>
  <c r="AL63"/>
  <c r="AE63"/>
  <c r="X63"/>
  <c r="Q63"/>
  <c r="BN62"/>
  <c r="AZ62"/>
  <c r="AS62"/>
  <c r="AL62"/>
  <c r="AE62"/>
  <c r="X62"/>
  <c r="Q62"/>
  <c r="AS61"/>
  <c r="AL61"/>
  <c r="AE61"/>
  <c r="X61"/>
  <c r="Q61"/>
  <c r="BN58"/>
  <c r="BG58"/>
  <c r="AZ58"/>
  <c r="AS58"/>
  <c r="AL58"/>
  <c r="AE58"/>
  <c r="X58"/>
  <c r="Q58"/>
  <c r="J58"/>
  <c r="BN55"/>
  <c r="BG55"/>
  <c r="AZ55"/>
  <c r="AS55"/>
  <c r="AL55"/>
  <c r="AE55"/>
  <c r="X55"/>
  <c r="Q55"/>
  <c r="J55"/>
  <c r="AS54"/>
  <c r="AL54"/>
  <c r="AE54"/>
  <c r="X54"/>
  <c r="Q54"/>
  <c r="BN53"/>
  <c r="BG53"/>
  <c r="AZ53"/>
  <c r="AS53"/>
  <c r="AL53"/>
  <c r="AE53"/>
  <c r="X53"/>
  <c r="Q53"/>
  <c r="J53"/>
  <c r="BG49"/>
  <c r="AS48"/>
  <c r="AL48"/>
  <c r="L45"/>
  <c r="E45"/>
  <c r="BG39"/>
  <c r="X39"/>
  <c r="Q37"/>
  <c r="BN35"/>
  <c r="BG35"/>
  <c r="AZ35"/>
  <c r="AS35"/>
  <c r="AL35"/>
  <c r="AE35"/>
  <c r="X35"/>
  <c r="Q35"/>
  <c r="J35"/>
  <c r="AS32"/>
  <c r="AU32" s="1"/>
  <c r="AV32" s="1"/>
  <c r="AE32"/>
  <c r="X32"/>
  <c r="Q32"/>
  <c r="AL26"/>
  <c r="AL28" s="1"/>
  <c r="X29"/>
  <c r="Q26"/>
  <c r="Q29" s="1"/>
  <c r="J26"/>
  <c r="J28" s="1"/>
  <c r="C26"/>
  <c r="C29" s="1"/>
  <c r="BN13"/>
  <c r="BG13"/>
  <c r="AZ13"/>
  <c r="AL13"/>
  <c r="AE13"/>
  <c r="X9"/>
  <c r="X12" s="1"/>
  <c r="AS12"/>
  <c r="AL12"/>
  <c r="AE11"/>
  <c r="BG10"/>
  <c r="AS10"/>
  <c r="AL10"/>
  <c r="Q10"/>
  <c r="L35" i="1"/>
  <c r="K35"/>
  <c r="J35"/>
  <c r="I35"/>
  <c r="H35"/>
  <c r="G35"/>
  <c r="F35"/>
  <c r="E35"/>
  <c r="D35"/>
  <c r="C35"/>
  <c r="C16"/>
  <c r="C15"/>
  <c r="C13"/>
  <c r="F103" i="4"/>
  <c r="C61" i="1"/>
  <c r="F84" i="4"/>
  <c r="F69"/>
  <c r="C60" i="1"/>
  <c r="F38" i="4"/>
  <c r="C59" i="1"/>
  <c r="L59"/>
  <c r="K60"/>
  <c r="K59"/>
  <c r="H59"/>
  <c r="F59"/>
  <c r="F60"/>
  <c r="G60"/>
  <c r="E60"/>
  <c r="I60"/>
  <c r="L60"/>
  <c r="G59"/>
  <c r="J59"/>
  <c r="E59"/>
  <c r="E62" i="7"/>
  <c r="E61"/>
  <c r="E40"/>
  <c r="E42"/>
  <c r="F77"/>
  <c r="E5" i="1"/>
  <c r="Q67" i="2"/>
  <c r="J91"/>
  <c r="L91"/>
  <c r="C93"/>
  <c r="E93"/>
  <c r="J92"/>
  <c r="L92"/>
  <c r="AZ94"/>
  <c r="BB94"/>
  <c r="J93"/>
  <c r="L93"/>
  <c r="C92"/>
  <c r="E92"/>
  <c r="J94"/>
  <c r="L94" s="1"/>
  <c r="AZ92"/>
  <c r="BB92" s="1"/>
  <c r="BG94"/>
  <c r="BI94" s="1"/>
  <c r="BG91"/>
  <c r="BI91" s="1"/>
  <c r="AZ91"/>
  <c r="BB91" s="1"/>
  <c r="BG92"/>
  <c r="BI92" s="1"/>
  <c r="W66" i="8"/>
  <c r="AS97"/>
  <c r="AU97"/>
  <c r="AY26"/>
  <c r="BA26"/>
  <c r="BE35"/>
  <c r="BG35"/>
  <c r="AG19"/>
  <c r="AI19"/>
  <c r="AS87"/>
  <c r="AU87"/>
  <c r="AV86"/>
  <c r="AY93"/>
  <c r="BA93"/>
  <c r="I72"/>
  <c r="AG21"/>
  <c r="AI21"/>
  <c r="C53"/>
  <c r="AS92"/>
  <c r="AU92"/>
  <c r="AS20"/>
  <c r="AU20"/>
  <c r="AS93"/>
  <c r="AU93"/>
  <c r="AY92"/>
  <c r="BA92"/>
  <c r="AY19"/>
  <c r="BA19"/>
  <c r="I25"/>
  <c r="K25"/>
  <c r="O12"/>
  <c r="Q12"/>
  <c r="I74"/>
  <c r="AA57"/>
  <c r="AC57"/>
  <c r="AS47"/>
  <c r="AU47"/>
  <c r="AS21"/>
  <c r="AU21"/>
  <c r="AY21"/>
  <c r="BA21"/>
  <c r="AM36"/>
  <c r="AO36"/>
  <c r="BE71"/>
  <c r="BG71"/>
  <c r="BE72"/>
  <c r="BG72"/>
  <c r="AY73"/>
  <c r="BA73"/>
  <c r="AS74"/>
  <c r="AU74"/>
  <c r="AM71"/>
  <c r="AO71"/>
  <c r="AG71"/>
  <c r="AI71"/>
  <c r="AA72"/>
  <c r="AC72"/>
  <c r="U73"/>
  <c r="W73"/>
  <c r="O72"/>
  <c r="Q72"/>
  <c r="BE74"/>
  <c r="O74"/>
  <c r="Q74"/>
  <c r="C73"/>
  <c r="C72"/>
  <c r="AY71"/>
  <c r="BA71"/>
  <c r="AS73"/>
  <c r="AU73"/>
  <c r="AG73"/>
  <c r="AI73"/>
  <c r="AA71"/>
  <c r="AC71"/>
  <c r="U72"/>
  <c r="W72"/>
  <c r="O71"/>
  <c r="Q71"/>
  <c r="U74"/>
  <c r="AS72"/>
  <c r="AU72"/>
  <c r="AG72"/>
  <c r="AI72"/>
  <c r="AA74"/>
  <c r="AC74"/>
  <c r="U71"/>
  <c r="W71"/>
  <c r="AM74"/>
  <c r="C74"/>
  <c r="AM72"/>
  <c r="AS71"/>
  <c r="AU71"/>
  <c r="AM73"/>
  <c r="AO73"/>
  <c r="AG74"/>
  <c r="AI74"/>
  <c r="AA73"/>
  <c r="AC73"/>
  <c r="O73"/>
  <c r="Q73"/>
  <c r="AY74"/>
  <c r="AY72"/>
  <c r="C71"/>
  <c r="W68"/>
  <c r="U25"/>
  <c r="W25"/>
  <c r="X23"/>
  <c r="AA54"/>
  <c r="AC54"/>
  <c r="AG57"/>
  <c r="AI57"/>
  <c r="AM33"/>
  <c r="AO33"/>
  <c r="AM19"/>
  <c r="AO19"/>
  <c r="AP18"/>
  <c r="AS33"/>
  <c r="AU33"/>
  <c r="AS26"/>
  <c r="AU26"/>
  <c r="AS19"/>
  <c r="AU19"/>
  <c r="C75"/>
  <c r="AY47"/>
  <c r="BA47"/>
  <c r="AY33"/>
  <c r="BA33"/>
  <c r="BE75"/>
  <c r="BE25"/>
  <c r="BG25"/>
  <c r="AA55"/>
  <c r="AC55"/>
  <c r="AM55"/>
  <c r="O35"/>
  <c r="Q35"/>
  <c r="R34"/>
  <c r="O11"/>
  <c r="Q11"/>
  <c r="AS35"/>
  <c r="AU35"/>
  <c r="AY31"/>
  <c r="BA31"/>
  <c r="AY20"/>
  <c r="BA20"/>
  <c r="BE48"/>
  <c r="BG48"/>
  <c r="BE31"/>
  <c r="BG31"/>
  <c r="BE19"/>
  <c r="BG19"/>
  <c r="BE33"/>
  <c r="BG33"/>
  <c r="AM57"/>
  <c r="U68"/>
  <c r="AA11"/>
  <c r="AC11"/>
  <c r="AY98"/>
  <c r="BA98"/>
  <c r="AY63"/>
  <c r="BA63"/>
  <c r="BE97"/>
  <c r="BG97"/>
  <c r="C58"/>
  <c r="BE59"/>
  <c r="BG59"/>
  <c r="BE20"/>
  <c r="BG20"/>
  <c r="W67"/>
  <c r="AG55"/>
  <c r="AI55"/>
  <c r="AS98"/>
  <c r="AU98"/>
  <c r="AS63"/>
  <c r="AU63"/>
  <c r="AS53"/>
  <c r="AY96"/>
  <c r="BA96"/>
  <c r="AY53"/>
  <c r="AY54"/>
  <c r="BA54"/>
  <c r="BE63"/>
  <c r="BG63"/>
  <c r="Q48" i="2"/>
  <c r="J61"/>
  <c r="L61" s="1"/>
  <c r="BG61"/>
  <c r="BI61" s="1"/>
  <c r="BN67"/>
  <c r="C10"/>
  <c r="E10" s="1"/>
  <c r="BG82"/>
  <c r="BI82" s="1"/>
  <c r="C12"/>
  <c r="E12" s="1"/>
  <c r="J81"/>
  <c r="L81" s="1"/>
  <c r="C84"/>
  <c r="BN86" s="1"/>
  <c r="J29"/>
  <c r="X24"/>
  <c r="Z24" s="1"/>
  <c r="AZ54"/>
  <c r="BB54" s="1"/>
  <c r="AZ63"/>
  <c r="BB63" s="1"/>
  <c r="X23"/>
  <c r="Z23" s="1"/>
  <c r="T53"/>
  <c r="Q23"/>
  <c r="S23" s="1"/>
  <c r="AE18"/>
  <c r="AG18" s="1"/>
  <c r="AZ12"/>
  <c r="BB12" s="1"/>
  <c r="AZ74"/>
  <c r="BB74" s="1"/>
  <c r="Q24"/>
  <c r="S24" s="1"/>
  <c r="C13"/>
  <c r="BN14" s="1"/>
  <c r="BN18"/>
  <c r="BP18" s="1"/>
  <c r="BN72"/>
  <c r="BP72" s="1"/>
  <c r="J18"/>
  <c r="L18" s="1"/>
  <c r="AS29"/>
  <c r="AU29" s="1"/>
  <c r="AS74"/>
  <c r="AU74" s="1"/>
  <c r="Q28"/>
  <c r="BG29"/>
  <c r="BI29" s="1"/>
  <c r="BN49"/>
  <c r="BP49" s="1"/>
  <c r="BN94"/>
  <c r="BP94" s="1"/>
  <c r="AL72"/>
  <c r="AN72" s="1"/>
  <c r="AS23"/>
  <c r="AU23" s="1"/>
  <c r="AZ17"/>
  <c r="BB17" s="1"/>
  <c r="Q13"/>
  <c r="AS13"/>
  <c r="C28"/>
  <c r="AL39"/>
  <c r="X48"/>
  <c r="C48"/>
  <c r="E48" s="1"/>
  <c r="F47" s="1"/>
  <c r="J63"/>
  <c r="L63" s="1"/>
  <c r="AS24"/>
  <c r="AU24" s="1"/>
  <c r="AS17"/>
  <c r="AU17" s="1"/>
  <c r="BG23"/>
  <c r="BI23" s="1"/>
  <c r="BG62"/>
  <c r="BI62" s="1"/>
  <c r="BG54"/>
  <c r="BI54"/>
  <c r="BN11"/>
  <c r="BP11"/>
  <c r="C55"/>
  <c r="BN56"/>
  <c r="BP56" s="1"/>
  <c r="T26"/>
  <c r="AO26"/>
  <c r="AE24"/>
  <c r="AG24" s="1"/>
  <c r="X10"/>
  <c r="X11"/>
  <c r="J13"/>
  <c r="C61"/>
  <c r="E61"/>
  <c r="J80"/>
  <c r="L80"/>
  <c r="AZ29"/>
  <c r="BB29"/>
  <c r="AZ49"/>
  <c r="BB49"/>
  <c r="AZ61"/>
  <c r="BB61"/>
  <c r="AZ80"/>
  <c r="BB80"/>
  <c r="BG24"/>
  <c r="BI24"/>
  <c r="BG74"/>
  <c r="BI74"/>
  <c r="BG63"/>
  <c r="BI63"/>
  <c r="BG81"/>
  <c r="BI81"/>
  <c r="BN12"/>
  <c r="BP12"/>
  <c r="BN61"/>
  <c r="BP61"/>
  <c r="BN93"/>
  <c r="BP93"/>
  <c r="M26"/>
  <c r="X13"/>
  <c r="C17"/>
  <c r="E17" s="1"/>
  <c r="F16" s="1"/>
  <c r="J10"/>
  <c r="L10" s="1"/>
  <c r="Q17"/>
  <c r="S17" s="1"/>
  <c r="T16" s="1"/>
  <c r="Q72"/>
  <c r="S72" s="1"/>
  <c r="X17"/>
  <c r="Z17" s="1"/>
  <c r="AE72"/>
  <c r="AG72" s="1"/>
  <c r="AL22"/>
  <c r="AN22" s="1"/>
  <c r="BG11"/>
  <c r="BI11" s="1"/>
  <c r="J11"/>
  <c r="L11" s="1"/>
  <c r="J48"/>
  <c r="L48" s="1"/>
  <c r="Q11"/>
  <c r="S11" s="1"/>
  <c r="AE22"/>
  <c r="AG22" s="1"/>
  <c r="AE10"/>
  <c r="AG10" s="1"/>
  <c r="AL23"/>
  <c r="AN23" s="1"/>
  <c r="AZ10"/>
  <c r="BB10" s="1"/>
  <c r="BN28"/>
  <c r="BP28" s="1"/>
  <c r="BN91"/>
  <c r="BP91" s="1"/>
  <c r="C58"/>
  <c r="AG68" i="8"/>
  <c r="AA26"/>
  <c r="AC26"/>
  <c r="BE11"/>
  <c r="BG11"/>
  <c r="I40"/>
  <c r="K40"/>
  <c r="AM40"/>
  <c r="AO40"/>
  <c r="AY41"/>
  <c r="BA41"/>
  <c r="U10"/>
  <c r="W10"/>
  <c r="U12"/>
  <c r="W12"/>
  <c r="O68"/>
  <c r="AA68"/>
  <c r="AC68"/>
  <c r="C25"/>
  <c r="E25"/>
  <c r="AA10"/>
  <c r="AC10"/>
  <c r="AG25"/>
  <c r="AI25"/>
  <c r="C56"/>
  <c r="AO56"/>
  <c r="C54"/>
  <c r="E54"/>
  <c r="C76"/>
  <c r="AY10"/>
  <c r="BA10"/>
  <c r="BE98"/>
  <c r="BG98"/>
  <c r="BE93"/>
  <c r="BG93"/>
  <c r="BE73"/>
  <c r="BG73"/>
  <c r="BE49"/>
  <c r="BG49"/>
  <c r="BE30"/>
  <c r="BG30"/>
  <c r="BE12"/>
  <c r="BG12"/>
  <c r="AA41"/>
  <c r="AC41"/>
  <c r="AY11"/>
  <c r="BA11"/>
  <c r="C57"/>
  <c r="AO57"/>
  <c r="G13" i="1"/>
  <c r="K13"/>
  <c r="G16"/>
  <c r="L13"/>
  <c r="D15"/>
  <c r="F15"/>
  <c r="I15"/>
  <c r="J16"/>
  <c r="J15"/>
  <c r="L16"/>
  <c r="L15"/>
  <c r="F13"/>
  <c r="F17" s="1"/>
  <c r="E16"/>
  <c r="G15"/>
  <c r="H16"/>
  <c r="H15"/>
  <c r="D16"/>
  <c r="K16"/>
  <c r="H60"/>
  <c r="J60"/>
  <c r="C55" i="8"/>
  <c r="E55"/>
  <c r="O56"/>
  <c r="Q56"/>
  <c r="I55"/>
  <c r="K55"/>
  <c r="O57"/>
  <c r="O54"/>
  <c r="U56"/>
  <c r="W56"/>
  <c r="O55"/>
  <c r="Q55"/>
  <c r="I54"/>
  <c r="K54"/>
  <c r="U57"/>
  <c r="W57"/>
  <c r="U54"/>
  <c r="W54"/>
  <c r="U55"/>
  <c r="W55"/>
  <c r="I56"/>
  <c r="I57"/>
  <c r="C77"/>
  <c r="C79"/>
  <c r="AC79"/>
  <c r="W78"/>
  <c r="W77"/>
  <c r="W76"/>
  <c r="W80"/>
  <c r="C80"/>
  <c r="AC80"/>
  <c r="C78"/>
  <c r="W79"/>
  <c r="AY55"/>
  <c r="BA55"/>
  <c r="AS55"/>
  <c r="AU55"/>
  <c r="AS56"/>
  <c r="AU56"/>
  <c r="AS54"/>
  <c r="AU54"/>
  <c r="AS57"/>
  <c r="O61"/>
  <c r="I60"/>
  <c r="AA59"/>
  <c r="AC59"/>
  <c r="AY60"/>
  <c r="I59"/>
  <c r="AY61"/>
  <c r="U60"/>
  <c r="O59"/>
  <c r="I61"/>
  <c r="C60"/>
  <c r="AS85" i="2"/>
  <c r="BN85"/>
  <c r="J85"/>
  <c r="L85" s="1"/>
  <c r="AL85"/>
  <c r="AL86"/>
  <c r="AE14"/>
  <c r="AG14" s="1"/>
  <c r="X15"/>
  <c r="AL14"/>
  <c r="AN14" s="1"/>
  <c r="BN57"/>
  <c r="BP57" s="1"/>
  <c r="AL56"/>
  <c r="AN56" s="1"/>
  <c r="X56"/>
  <c r="BG57"/>
  <c r="BI57" s="1"/>
  <c r="AE57"/>
  <c r="AG57" s="1"/>
  <c r="BG56"/>
  <c r="BI56" s="1"/>
  <c r="AE56"/>
  <c r="AG56" s="1"/>
  <c r="J57"/>
  <c r="L57" s="1"/>
  <c r="Q57"/>
  <c r="C56"/>
  <c r="E56" s="1"/>
  <c r="AL57"/>
  <c r="AS57"/>
  <c r="AZ57"/>
  <c r="BB57" s="1"/>
  <c r="J56"/>
  <c r="L56" s="1"/>
  <c r="C57"/>
  <c r="E57" s="1"/>
  <c r="X57"/>
  <c r="Q56"/>
  <c r="AZ56"/>
  <c r="BB56" s="1"/>
  <c r="AS56"/>
  <c r="BN59"/>
  <c r="BP59" s="1"/>
  <c r="BG60"/>
  <c r="BI60" s="1"/>
  <c r="AZ59"/>
  <c r="BB59" s="1"/>
  <c r="AL59"/>
  <c r="AN59" s="1"/>
  <c r="AE59"/>
  <c r="AG59" s="1"/>
  <c r="C60"/>
  <c r="E60" s="1"/>
  <c r="Q60"/>
  <c r="BG59"/>
  <c r="BI59" s="1"/>
  <c r="J60"/>
  <c r="L60" s="1"/>
  <c r="C59"/>
  <c r="E59" s="1"/>
  <c r="X60"/>
  <c r="Q59"/>
  <c r="J59"/>
  <c r="L59" s="1"/>
  <c r="AL60"/>
  <c r="X59"/>
  <c r="BN60"/>
  <c r="BP60" s="1"/>
  <c r="AZ60"/>
  <c r="BB60" s="1"/>
  <c r="AE60"/>
  <c r="AG60" s="1"/>
  <c r="AS60"/>
  <c r="AS59"/>
  <c r="AO54" i="8"/>
  <c r="H13" i="1"/>
  <c r="I13"/>
  <c r="I18" s="1"/>
  <c r="I20" s="1"/>
  <c r="J13"/>
  <c r="J17" s="1"/>
  <c r="AO55" i="8"/>
  <c r="AN23" i="5"/>
  <c r="AA87"/>
  <c r="AA92"/>
  <c r="BC87"/>
  <c r="BC92"/>
  <c r="T58"/>
  <c r="AN71"/>
  <c r="AV58"/>
  <c r="S64"/>
  <c r="AU64"/>
  <c r="AO87"/>
  <c r="BQ92"/>
  <c r="BQ87"/>
  <c r="F51"/>
  <c r="F58"/>
  <c r="AO58"/>
  <c r="BB75" i="3"/>
  <c r="BB76"/>
  <c r="K14" i="1"/>
  <c r="R8" i="3"/>
  <c r="C33" i="1"/>
  <c r="F30" i="3"/>
  <c r="F23"/>
  <c r="F75"/>
  <c r="F76"/>
  <c r="C14" i="1"/>
  <c r="C18" s="1"/>
  <c r="C20" s="1"/>
  <c r="AA60" i="8"/>
  <c r="AY59"/>
  <c r="BE61"/>
  <c r="BG61"/>
  <c r="U61"/>
  <c r="AM60"/>
  <c r="AY57"/>
  <c r="AM96"/>
  <c r="AO96"/>
  <c r="AP95" s="1"/>
  <c r="AP84" s="1"/>
  <c r="AY56"/>
  <c r="AG59"/>
  <c r="AI59"/>
  <c r="AA61"/>
  <c r="O60"/>
  <c r="C59"/>
  <c r="BE60"/>
  <c r="BG60"/>
  <c r="F95"/>
  <c r="F86"/>
  <c r="L86"/>
  <c r="AP81"/>
  <c r="AP86"/>
  <c r="AJ23"/>
  <c r="AD91"/>
  <c r="AP52"/>
  <c r="AJ38"/>
  <c r="BE56"/>
  <c r="BG56"/>
  <c r="BE54"/>
  <c r="BG54"/>
  <c r="BE55"/>
  <c r="BG55"/>
  <c r="BE57"/>
  <c r="BG57"/>
  <c r="AJ95"/>
  <c r="AY97"/>
  <c r="BA97"/>
  <c r="BE88"/>
  <c r="BG88"/>
  <c r="F38"/>
  <c r="AJ91"/>
  <c r="AJ81"/>
  <c r="BB34"/>
  <c r="BB38"/>
  <c r="R23"/>
  <c r="L38"/>
  <c r="AV23"/>
  <c r="BH95"/>
  <c r="X52"/>
  <c r="F52"/>
  <c r="BB9"/>
  <c r="AV34"/>
  <c r="X65"/>
  <c r="F69"/>
  <c r="F34"/>
  <c r="F18"/>
  <c r="R18"/>
  <c r="X18"/>
  <c r="AD38"/>
  <c r="BB52"/>
  <c r="BB95"/>
  <c r="AD23"/>
  <c r="AY49"/>
  <c r="BA49"/>
  <c r="BB46"/>
  <c r="AV29"/>
  <c r="BB18"/>
  <c r="R29"/>
  <c r="AD95"/>
  <c r="AD18"/>
  <c r="BH46"/>
  <c r="BH9"/>
  <c r="L52"/>
  <c r="BH23"/>
  <c r="X69"/>
  <c r="AV91"/>
  <c r="AD9"/>
  <c r="AJ18"/>
  <c r="R52"/>
  <c r="R9"/>
  <c r="BH91"/>
  <c r="AP38"/>
  <c r="AG12"/>
  <c r="AI12"/>
  <c r="AG36"/>
  <c r="AI36"/>
  <c r="AJ34"/>
  <c r="F23"/>
  <c r="AG54"/>
  <c r="AI54"/>
  <c r="AM54"/>
  <c r="AD52"/>
  <c r="C10"/>
  <c r="E10"/>
  <c r="C12"/>
  <c r="E12"/>
  <c r="L23"/>
  <c r="BB91"/>
  <c r="AV18"/>
  <c r="C35"/>
  <c r="BH34"/>
  <c r="F81"/>
  <c r="L91"/>
  <c r="O49"/>
  <c r="Q49"/>
  <c r="O47"/>
  <c r="Q47"/>
  <c r="AA49"/>
  <c r="AC49"/>
  <c r="AA47"/>
  <c r="AC47"/>
  <c r="AJ86"/>
  <c r="AJ84"/>
  <c r="H25" i="1"/>
  <c r="F91" i="8"/>
  <c r="L95"/>
  <c r="AP91"/>
  <c r="BB81"/>
  <c r="BB86"/>
  <c r="L46"/>
  <c r="L81"/>
  <c r="X46"/>
  <c r="AD29"/>
  <c r="AP65"/>
  <c r="AV95"/>
  <c r="BH86"/>
  <c r="AS68"/>
  <c r="AY67"/>
  <c r="BE66"/>
  <c r="BG66"/>
  <c r="AY68"/>
  <c r="BE67"/>
  <c r="BG67"/>
  <c r="AS66"/>
  <c r="BE68"/>
  <c r="AS67"/>
  <c r="AY66"/>
  <c r="AM66"/>
  <c r="AA67"/>
  <c r="AC67"/>
  <c r="AG66"/>
  <c r="U66"/>
  <c r="AG67"/>
  <c r="U67"/>
  <c r="AM67"/>
  <c r="AA66"/>
  <c r="AC66"/>
  <c r="I66"/>
  <c r="K66"/>
  <c r="I67"/>
  <c r="K67"/>
  <c r="AP34"/>
  <c r="AS11"/>
  <c r="AU11"/>
  <c r="AG10"/>
  <c r="AI10"/>
  <c r="AM12"/>
  <c r="AO12"/>
  <c r="I35"/>
  <c r="K35"/>
  <c r="L34"/>
  <c r="I10"/>
  <c r="K10"/>
  <c r="F29"/>
  <c r="I11"/>
  <c r="K11"/>
  <c r="U41"/>
  <c r="W41"/>
  <c r="X38"/>
  <c r="AM11"/>
  <c r="AO11"/>
  <c r="AS12"/>
  <c r="AU12"/>
  <c r="BB23"/>
  <c r="BB8"/>
  <c r="K22" i="1"/>
  <c r="X29" i="8"/>
  <c r="X95"/>
  <c r="AP23"/>
  <c r="BB29"/>
  <c r="BE78"/>
  <c r="AY79"/>
  <c r="BA79"/>
  <c r="AS80"/>
  <c r="AU80"/>
  <c r="AS76"/>
  <c r="AU76"/>
  <c r="AM77"/>
  <c r="AG78"/>
  <c r="AA79"/>
  <c r="U80"/>
  <c r="U76"/>
  <c r="O77"/>
  <c r="Q77"/>
  <c r="BE77"/>
  <c r="AY78"/>
  <c r="BA78"/>
  <c r="AS79"/>
  <c r="AU79"/>
  <c r="AM80"/>
  <c r="AO80"/>
  <c r="AM76"/>
  <c r="AO76"/>
  <c r="AG77"/>
  <c r="AA78"/>
  <c r="AC78"/>
  <c r="U79"/>
  <c r="O80"/>
  <c r="Q80"/>
  <c r="O76"/>
  <c r="Q76"/>
  <c r="BE79"/>
  <c r="BG79"/>
  <c r="AY80"/>
  <c r="BA80"/>
  <c r="AY76"/>
  <c r="BA76"/>
  <c r="AS77"/>
  <c r="AU77"/>
  <c r="AM78"/>
  <c r="AO78"/>
  <c r="AG79"/>
  <c r="AI79"/>
  <c r="AA80"/>
  <c r="AA76"/>
  <c r="AC76"/>
  <c r="U77"/>
  <c r="O78"/>
  <c r="Q78"/>
  <c r="BE80"/>
  <c r="BG80"/>
  <c r="BE76"/>
  <c r="BG76"/>
  <c r="AY77"/>
  <c r="BA77"/>
  <c r="AS78"/>
  <c r="AU78"/>
  <c r="AM79"/>
  <c r="AO79"/>
  <c r="AG80"/>
  <c r="AG76"/>
  <c r="AI76"/>
  <c r="AA77"/>
  <c r="AC77"/>
  <c r="U78"/>
  <c r="O79"/>
  <c r="Q79"/>
  <c r="BH29"/>
  <c r="X9"/>
  <c r="X8"/>
  <c r="F22" i="1"/>
  <c r="BH18" i="8"/>
  <c r="U59"/>
  <c r="AG61"/>
  <c r="AS60"/>
  <c r="AU60"/>
  <c r="AV52"/>
  <c r="C61"/>
  <c r="AG60"/>
  <c r="AI60"/>
  <c r="AS59"/>
  <c r="AS61"/>
  <c r="AM59"/>
  <c r="AM61"/>
  <c r="O66"/>
  <c r="C48"/>
  <c r="AM49"/>
  <c r="AO49"/>
  <c r="AP46"/>
  <c r="O67"/>
  <c r="F65"/>
  <c r="F51"/>
  <c r="C24" i="1"/>
  <c r="C47" i="8"/>
  <c r="E47"/>
  <c r="F46"/>
  <c r="F28"/>
  <c r="C23" i="1"/>
  <c r="AG49" i="8"/>
  <c r="AI49"/>
  <c r="AG47"/>
  <c r="AI47"/>
  <c r="AJ29"/>
  <c r="AS48"/>
  <c r="AU48"/>
  <c r="AV46"/>
  <c r="L29"/>
  <c r="R65"/>
  <c r="AP29"/>
  <c r="AO90" i="2"/>
  <c r="AO79"/>
  <c r="AV53"/>
  <c r="AV90"/>
  <c r="BQ35"/>
  <c r="T35"/>
  <c r="T90"/>
  <c r="T77" s="1"/>
  <c r="E43" i="1" s="1"/>
  <c r="T79" i="2"/>
  <c r="AA9"/>
  <c r="AA35"/>
  <c r="AA53"/>
  <c r="AA90"/>
  <c r="AA79"/>
  <c r="AA77" s="1"/>
  <c r="F43" i="1" s="1"/>
  <c r="J15" i="2"/>
  <c r="L15" s="1"/>
  <c r="AS15"/>
  <c r="J14"/>
  <c r="L14" s="1"/>
  <c r="Q15"/>
  <c r="X14"/>
  <c r="C86"/>
  <c r="X86"/>
  <c r="C14"/>
  <c r="E14" s="1"/>
  <c r="AZ85"/>
  <c r="BB85" s="1"/>
  <c r="C24"/>
  <c r="E24" s="1"/>
  <c r="AL17"/>
  <c r="AN17" s="1"/>
  <c r="AO16" s="1"/>
  <c r="BN80"/>
  <c r="BP80" s="1"/>
  <c r="BG87"/>
  <c r="BI87" s="1"/>
  <c r="J24"/>
  <c r="L24" s="1"/>
  <c r="BN39"/>
  <c r="AZ15"/>
  <c r="BB15" s="1"/>
  <c r="AE86"/>
  <c r="BG18"/>
  <c r="BI18"/>
  <c r="AE82"/>
  <c r="AG82" s="1"/>
  <c r="AE81"/>
  <c r="AG81" s="1"/>
  <c r="AE37"/>
  <c r="AG37" s="1"/>
  <c r="AS37"/>
  <c r="AU37" s="1"/>
  <c r="J87"/>
  <c r="L87" s="1"/>
  <c r="J82"/>
  <c r="L82" s="1"/>
  <c r="AE28"/>
  <c r="AL29"/>
  <c r="Q39"/>
  <c r="AZ39"/>
  <c r="X72"/>
  <c r="Z72" s="1"/>
  <c r="Q80"/>
  <c r="AS80"/>
  <c r="AS81"/>
  <c r="AS82"/>
  <c r="X83"/>
  <c r="AZ83"/>
  <c r="Q84"/>
  <c r="AS84"/>
  <c r="Q87"/>
  <c r="AS87"/>
  <c r="C22"/>
  <c r="E22" s="1"/>
  <c r="J23"/>
  <c r="L23"/>
  <c r="J74"/>
  <c r="L74" s="1"/>
  <c r="AE48"/>
  <c r="AG48" s="1"/>
  <c r="AH47" s="1"/>
  <c r="AZ22"/>
  <c r="BB22"/>
  <c r="C39"/>
  <c r="BN23"/>
  <c r="BP23" s="1"/>
  <c r="BN82"/>
  <c r="BP82" s="1"/>
  <c r="AZ14"/>
  <c r="BB14" s="1"/>
  <c r="AS14"/>
  <c r="Q14"/>
  <c r="C15"/>
  <c r="E15"/>
  <c r="BN15"/>
  <c r="BG15"/>
  <c r="BI15" s="1"/>
  <c r="Q86"/>
  <c r="BG86"/>
  <c r="BI86" s="1"/>
  <c r="C85"/>
  <c r="E85" s="1"/>
  <c r="AZ86"/>
  <c r="BB86" s="1"/>
  <c r="AE85"/>
  <c r="AG85" s="1"/>
  <c r="BG85"/>
  <c r="BI85" s="1"/>
  <c r="J72"/>
  <c r="L72" s="1"/>
  <c r="BN87"/>
  <c r="BP87" s="1"/>
  <c r="BN24"/>
  <c r="BP24" s="1"/>
  <c r="AL37"/>
  <c r="AN37" s="1"/>
  <c r="C87"/>
  <c r="E87" s="1"/>
  <c r="AZ82"/>
  <c r="BB82" s="1"/>
  <c r="BN37"/>
  <c r="AS39"/>
  <c r="C80"/>
  <c r="E80" s="1"/>
  <c r="AL80"/>
  <c r="AL81"/>
  <c r="AL82"/>
  <c r="Q83"/>
  <c r="AS83"/>
  <c r="J84"/>
  <c r="AL84"/>
  <c r="BN84"/>
  <c r="AL87"/>
  <c r="C81"/>
  <c r="E81"/>
  <c r="BG14"/>
  <c r="BI14"/>
  <c r="AE15"/>
  <c r="AG15" s="1"/>
  <c r="AL15"/>
  <c r="AN15" s="1"/>
  <c r="X85"/>
  <c r="AS86"/>
  <c r="Q85"/>
  <c r="J86"/>
  <c r="L86" s="1"/>
  <c r="BN81"/>
  <c r="BP81" s="1"/>
  <c r="BG80"/>
  <c r="BI80" s="1"/>
  <c r="J37"/>
  <c r="L37" s="1"/>
  <c r="C37"/>
  <c r="E37" s="1"/>
  <c r="X67"/>
  <c r="J39"/>
  <c r="AZ24"/>
  <c r="BB24" s="1"/>
  <c r="BG37"/>
  <c r="BI37" s="1"/>
  <c r="AZ81"/>
  <c r="BB81" s="1"/>
  <c r="AZ37"/>
  <c r="BB37" s="1"/>
  <c r="AZ87"/>
  <c r="BB87" s="1"/>
  <c r="X37"/>
  <c r="AE80"/>
  <c r="X81"/>
  <c r="X82"/>
  <c r="J83"/>
  <c r="AL83"/>
  <c r="BN83"/>
  <c r="AE84"/>
  <c r="BG84"/>
  <c r="R75" i="3"/>
  <c r="R76"/>
  <c r="E13" i="1"/>
  <c r="E17" s="1"/>
  <c r="D13"/>
  <c r="D17" s="1"/>
  <c r="L75" i="3"/>
  <c r="L76"/>
  <c r="AV65" i="8"/>
  <c r="BB65"/>
  <c r="AJ65"/>
  <c r="AD65"/>
  <c r="BQ51" i="5"/>
  <c r="BQ58"/>
  <c r="BQ49"/>
  <c r="L51" i="1"/>
  <c r="BJ51" i="5"/>
  <c r="BJ58"/>
  <c r="AV51"/>
  <c r="AO51"/>
  <c r="AO49"/>
  <c r="H51" i="1"/>
  <c r="AO63" i="5"/>
  <c r="T51"/>
  <c r="M51"/>
  <c r="M58"/>
  <c r="BB23"/>
  <c r="AG23"/>
  <c r="L17" i="1"/>
  <c r="D18"/>
  <c r="D20" s="1"/>
  <c r="BH35" i="6"/>
  <c r="L32" i="1"/>
  <c r="L36" s="1"/>
  <c r="L38" s="1"/>
  <c r="BH90" i="6"/>
  <c r="BH91"/>
  <c r="L31" i="1"/>
  <c r="AV90" i="6"/>
  <c r="AV91"/>
  <c r="J34" i="1"/>
  <c r="J36" s="1"/>
  <c r="J38" s="1"/>
  <c r="I32"/>
  <c r="AD78" i="6"/>
  <c r="G34" i="1"/>
  <c r="G31"/>
  <c r="AD90" i="6"/>
  <c r="AD91"/>
  <c r="AD35"/>
  <c r="G32" i="1"/>
  <c r="X35" i="6"/>
  <c r="F32" i="1"/>
  <c r="X78" i="6"/>
  <c r="F34" i="1"/>
  <c r="F31"/>
  <c r="E32"/>
  <c r="L78" i="6"/>
  <c r="D34" i="1"/>
  <c r="F85" i="6"/>
  <c r="C34" i="1"/>
  <c r="F63" i="6"/>
  <c r="F56"/>
  <c r="F52"/>
  <c r="F46"/>
  <c r="F41"/>
  <c r="F36"/>
  <c r="F35"/>
  <c r="C32" i="1"/>
  <c r="F28" i="6"/>
  <c r="F14"/>
  <c r="F9"/>
  <c r="L58" i="1"/>
  <c r="L63" s="1"/>
  <c r="K58"/>
  <c r="K63" s="1"/>
  <c r="J58"/>
  <c r="I58"/>
  <c r="I63" s="1"/>
  <c r="H58"/>
  <c r="H63" s="1"/>
  <c r="G58"/>
  <c r="G62" s="1"/>
  <c r="F58"/>
  <c r="E58"/>
  <c r="E63" s="1"/>
  <c r="E65" s="1"/>
  <c r="D59"/>
  <c r="D60"/>
  <c r="F24" i="4"/>
  <c r="F8"/>
  <c r="C58" i="1"/>
  <c r="C62" s="1"/>
  <c r="I17"/>
  <c r="F5"/>
  <c r="J5"/>
  <c r="K5"/>
  <c r="G5"/>
  <c r="I5"/>
  <c r="H17"/>
  <c r="K18"/>
  <c r="H5"/>
  <c r="Z23" i="5"/>
  <c r="BI23"/>
  <c r="F92"/>
  <c r="F87"/>
  <c r="AH92"/>
  <c r="AH87"/>
  <c r="BJ92"/>
  <c r="BJ87"/>
  <c r="E64"/>
  <c r="E71"/>
  <c r="Z71"/>
  <c r="L23"/>
  <c r="AA27"/>
  <c r="F50" i="1"/>
  <c r="BC27" i="5"/>
  <c r="J50" i="1"/>
  <c r="BB71" i="5"/>
  <c r="AU23"/>
  <c r="AO27"/>
  <c r="H50" i="1"/>
  <c r="BQ27" i="5"/>
  <c r="L50" i="1"/>
  <c r="L54" s="1"/>
  <c r="L56" s="1"/>
  <c r="T92" i="5"/>
  <c r="T87"/>
  <c r="AV92"/>
  <c r="AV87"/>
  <c r="L64"/>
  <c r="AG71"/>
  <c r="AH63"/>
  <c r="AH49"/>
  <c r="BI64"/>
  <c r="BJ63"/>
  <c r="BP23"/>
  <c r="T27"/>
  <c r="E50" i="1"/>
  <c r="AH27" i="5"/>
  <c r="G50" i="1"/>
  <c r="AV27" i="5"/>
  <c r="I50" i="1"/>
  <c r="BJ27" i="5"/>
  <c r="K50" i="1"/>
  <c r="L71" i="5"/>
  <c r="S71"/>
  <c r="Z64"/>
  <c r="AU71"/>
  <c r="AV63"/>
  <c r="AV49"/>
  <c r="I51" i="1"/>
  <c r="BB64" i="5"/>
  <c r="F27"/>
  <c r="C50" i="1"/>
  <c r="F52"/>
  <c r="J52"/>
  <c r="BJ49" i="5"/>
  <c r="K51" i="1"/>
  <c r="BB28" i="8"/>
  <c r="K23" i="1"/>
  <c r="BH84" i="8"/>
  <c r="L25" i="1"/>
  <c r="F84" i="8"/>
  <c r="C25" i="1"/>
  <c r="R46" i="8"/>
  <c r="X51"/>
  <c r="F24" i="1"/>
  <c r="BH52" i="8"/>
  <c r="AJ69"/>
  <c r="AP9"/>
  <c r="AP8"/>
  <c r="I22" i="1"/>
  <c r="AD46" i="8"/>
  <c r="AD28"/>
  <c r="G23" i="1"/>
  <c r="AD8" i="8"/>
  <c r="G22" i="1"/>
  <c r="AD69" i="8"/>
  <c r="L84"/>
  <c r="D25" i="1"/>
  <c r="R8" i="8"/>
  <c r="E22" i="1"/>
  <c r="AJ9" i="8"/>
  <c r="AJ8"/>
  <c r="H22" i="1"/>
  <c r="AV84" i="8"/>
  <c r="J25" i="1"/>
  <c r="BH69" i="8"/>
  <c r="BB69"/>
  <c r="BB51"/>
  <c r="AP69"/>
  <c r="AP51"/>
  <c r="I24" i="1"/>
  <c r="AV9" i="8"/>
  <c r="AV8"/>
  <c r="J22" i="1"/>
  <c r="J27" s="1"/>
  <c r="J29" s="1"/>
  <c r="AV69" i="8"/>
  <c r="AV51"/>
  <c r="J24" i="1"/>
  <c r="R69" i="8"/>
  <c r="R51"/>
  <c r="E24" i="1"/>
  <c r="BH65" i="8"/>
  <c r="AJ52"/>
  <c r="AJ51"/>
  <c r="H24" i="1"/>
  <c r="AD51" i="8"/>
  <c r="G24" i="1"/>
  <c r="L28" i="8"/>
  <c r="D23" i="1"/>
  <c r="BB84" i="8"/>
  <c r="K25" i="1"/>
  <c r="K26" s="1"/>
  <c r="F9" i="8"/>
  <c r="F8"/>
  <c r="X28"/>
  <c r="F23" i="1"/>
  <c r="AJ46" i="8"/>
  <c r="AJ28"/>
  <c r="BH28"/>
  <c r="L23" i="1"/>
  <c r="L65" i="8"/>
  <c r="L51"/>
  <c r="D24" i="1"/>
  <c r="AP28" i="8"/>
  <c r="I23" i="1"/>
  <c r="AV28" i="8"/>
  <c r="J23" i="1"/>
  <c r="L9" i="8"/>
  <c r="L8"/>
  <c r="D22" i="1"/>
  <c r="BH8" i="8"/>
  <c r="L22" i="1"/>
  <c r="L27" s="1"/>
  <c r="L29" s="1"/>
  <c r="R28" i="8"/>
  <c r="E23" i="1"/>
  <c r="AZ44" i="2"/>
  <c r="BN41"/>
  <c r="J45"/>
  <c r="X43"/>
  <c r="AZ41"/>
  <c r="BB41"/>
  <c r="AS45"/>
  <c r="AU45"/>
  <c r="J41"/>
  <c r="L41"/>
  <c r="AL44"/>
  <c r="Q41"/>
  <c r="AS44"/>
  <c r="X41"/>
  <c r="AL42"/>
  <c r="AN42"/>
  <c r="J42"/>
  <c r="L42"/>
  <c r="AL43"/>
  <c r="AN43"/>
  <c r="BG41"/>
  <c r="BI41"/>
  <c r="AS42"/>
  <c r="AU42"/>
  <c r="AE41"/>
  <c r="AG41"/>
  <c r="X45"/>
  <c r="Q43"/>
  <c r="AZ42"/>
  <c r="BB42"/>
  <c r="AL41"/>
  <c r="AN41"/>
  <c r="C41"/>
  <c r="E41"/>
  <c r="AE45"/>
  <c r="C44"/>
  <c r="AE40"/>
  <c r="BN44"/>
  <c r="X42"/>
  <c r="BG42"/>
  <c r="BI42" s="1"/>
  <c r="AS43"/>
  <c r="AU43" s="1"/>
  <c r="AE42"/>
  <c r="AG42" s="1"/>
  <c r="C42"/>
  <c r="E42" s="1"/>
  <c r="C45"/>
  <c r="BN42"/>
  <c r="AZ43"/>
  <c r="BB43" s="1"/>
  <c r="X44"/>
  <c r="BG40"/>
  <c r="C43"/>
  <c r="E43" s="1"/>
  <c r="Q42"/>
  <c r="AL40"/>
  <c r="J40"/>
  <c r="L40" s="1"/>
  <c r="Q44"/>
  <c r="BN43"/>
  <c r="X40"/>
  <c r="AE44"/>
  <c r="BN40"/>
  <c r="AS40"/>
  <c r="AU40" s="1"/>
  <c r="AL45"/>
  <c r="AN45" s="1"/>
  <c r="BG45"/>
  <c r="AE43"/>
  <c r="C40"/>
  <c r="Q45"/>
  <c r="BG43"/>
  <c r="Q40"/>
  <c r="J43"/>
  <c r="L43" s="1"/>
  <c r="AS41"/>
  <c r="AU41" s="1"/>
  <c r="BG44"/>
  <c r="J44"/>
  <c r="AZ45"/>
  <c r="BB45" s="1"/>
  <c r="BN45"/>
  <c r="AZ40"/>
  <c r="BC63" i="5"/>
  <c r="BC49"/>
  <c r="J51" i="1"/>
  <c r="G51"/>
  <c r="AA63" i="5"/>
  <c r="T63"/>
  <c r="T49"/>
  <c r="E51" i="1" s="1"/>
  <c r="M63" i="5"/>
  <c r="M49"/>
  <c r="D51" i="1" s="1"/>
  <c r="F63" i="5"/>
  <c r="K31" i="1"/>
  <c r="K36" s="1"/>
  <c r="K38" s="1"/>
  <c r="BB90" i="6"/>
  <c r="BB91"/>
  <c r="I31" i="1"/>
  <c r="I36" s="1"/>
  <c r="I38" s="1"/>
  <c r="AP90" i="6"/>
  <c r="AP91"/>
  <c r="AJ90"/>
  <c r="AJ91"/>
  <c r="H31" i="1"/>
  <c r="F36"/>
  <c r="F38" s="1"/>
  <c r="X90" i="6"/>
  <c r="X91"/>
  <c r="R90"/>
  <c r="R91"/>
  <c r="E31" i="1"/>
  <c r="E36" s="1"/>
  <c r="E38" s="1"/>
  <c r="H62"/>
  <c r="F111" i="4"/>
  <c r="F112"/>
  <c r="D58" i="1"/>
  <c r="D63" s="1"/>
  <c r="C5"/>
  <c r="D5"/>
  <c r="L5"/>
  <c r="AA49" i="5"/>
  <c r="F51" i="1" s="1"/>
  <c r="F49" i="5"/>
  <c r="C51" i="1"/>
  <c r="K52"/>
  <c r="E52"/>
  <c r="C52"/>
  <c r="I52"/>
  <c r="H52"/>
  <c r="L52"/>
  <c r="G52"/>
  <c r="L100" i="8"/>
  <c r="L101"/>
  <c r="BH51"/>
  <c r="BH100"/>
  <c r="BH101"/>
  <c r="K24" i="1"/>
  <c r="BB100" i="8"/>
  <c r="BB101"/>
  <c r="AV100"/>
  <c r="AV101"/>
  <c r="H23" i="1"/>
  <c r="H27" s="1"/>
  <c r="H29" s="1"/>
  <c r="AJ100" i="8"/>
  <c r="AJ101"/>
  <c r="C22" i="1"/>
  <c r="C27" s="1"/>
  <c r="C29" s="1"/>
  <c r="F100" i="8"/>
  <c r="F101"/>
  <c r="D26" i="1"/>
  <c r="C31"/>
  <c r="C36" s="1"/>
  <c r="C38" s="1"/>
  <c r="F90" i="6"/>
  <c r="F91"/>
  <c r="L24" i="1"/>
  <c r="E9" i="5"/>
  <c r="L9"/>
  <c r="S9"/>
  <c r="Z9"/>
  <c r="AG9"/>
  <c r="AN9"/>
  <c r="AU9"/>
  <c r="BB9"/>
  <c r="BI9"/>
  <c r="BP9"/>
  <c r="L10"/>
  <c r="S10"/>
  <c r="Z10"/>
  <c r="AG10"/>
  <c r="AN10"/>
  <c r="BB10"/>
  <c r="BI10"/>
  <c r="BP10"/>
  <c r="E11"/>
  <c r="L11"/>
  <c r="S11"/>
  <c r="Z11"/>
  <c r="AG11"/>
  <c r="AN11"/>
  <c r="AU11"/>
  <c r="BB11"/>
  <c r="BI11"/>
  <c r="BP11"/>
  <c r="E12"/>
  <c r="S12"/>
  <c r="Z12"/>
  <c r="AG12"/>
  <c r="AN12"/>
  <c r="AU12"/>
  <c r="BB12"/>
  <c r="BP12"/>
  <c r="E13"/>
  <c r="L13"/>
  <c r="S13"/>
  <c r="Z13"/>
  <c r="AG13"/>
  <c r="AN13"/>
  <c r="AU13"/>
  <c r="BB13"/>
  <c r="BI13"/>
  <c r="BP13"/>
  <c r="E14"/>
  <c r="L14"/>
  <c r="S14"/>
  <c r="Z14"/>
  <c r="AG14"/>
  <c r="AN14"/>
  <c r="AU14"/>
  <c r="BB14"/>
  <c r="BI14"/>
  <c r="BP14"/>
  <c r="BP18"/>
  <c r="S17"/>
  <c r="BP17"/>
  <c r="S18"/>
  <c r="S19"/>
  <c r="Z19"/>
  <c r="BP19"/>
  <c r="S21"/>
  <c r="Z21"/>
  <c r="AG21"/>
  <c r="AN21"/>
  <c r="AU21"/>
  <c r="BB21"/>
  <c r="BP21"/>
  <c r="AG22"/>
  <c r="AN22"/>
  <c r="AU22"/>
  <c r="BB22"/>
  <c r="BP22"/>
  <c r="F8"/>
  <c r="C49" i="1"/>
  <c r="BJ8" i="5"/>
  <c r="K49" i="1"/>
  <c r="K54" s="1"/>
  <c r="K56" s="1"/>
  <c r="AV8" i="5"/>
  <c r="AH8"/>
  <c r="G49" i="1"/>
  <c r="T8" i="5"/>
  <c r="AV96"/>
  <c r="AV97"/>
  <c r="I49" i="1"/>
  <c r="AH96" i="5"/>
  <c r="AH97"/>
  <c r="F96"/>
  <c r="F97"/>
  <c r="BQ8"/>
  <c r="AO8"/>
  <c r="AA8"/>
  <c r="M8"/>
  <c r="T96"/>
  <c r="T97" s="1"/>
  <c r="E49" i="1"/>
  <c r="BB19" i="5"/>
  <c r="BC8"/>
  <c r="BJ96"/>
  <c r="BJ97"/>
  <c r="BC96"/>
  <c r="BC97"/>
  <c r="J49" i="1"/>
  <c r="J53" s="1"/>
  <c r="BQ96" i="5"/>
  <c r="BQ97"/>
  <c r="L49" i="1"/>
  <c r="I54"/>
  <c r="I56" s="1"/>
  <c r="D49"/>
  <c r="AO96" i="5"/>
  <c r="AO97"/>
  <c r="H49" i="1"/>
  <c r="H53" s="1"/>
  <c r="AA96" i="5"/>
  <c r="AA97" s="1"/>
  <c r="F49" i="1"/>
  <c r="K53"/>
  <c r="J54"/>
  <c r="J56" s="1"/>
  <c r="L53" l="1"/>
  <c r="I53"/>
  <c r="G53"/>
  <c r="D27"/>
  <c r="D29" s="1"/>
  <c r="D62"/>
  <c r="G36"/>
  <c r="G38" s="1"/>
  <c r="I25"/>
  <c r="I27" s="1"/>
  <c r="I29" s="1"/>
  <c r="AP100" i="8"/>
  <c r="AP101" s="1"/>
  <c r="AD84"/>
  <c r="AD100" s="1"/>
  <c r="AD101" s="1"/>
  <c r="G25" i="1"/>
  <c r="G27" s="1"/>
  <c r="G29" s="1"/>
  <c r="H26"/>
  <c r="K27"/>
  <c r="K29" s="1"/>
  <c r="C26"/>
  <c r="C53"/>
  <c r="L26"/>
  <c r="H18"/>
  <c r="F18"/>
  <c r="K17"/>
  <c r="E62"/>
  <c r="I62"/>
  <c r="F62"/>
  <c r="L62"/>
  <c r="C17"/>
  <c r="E18"/>
  <c r="L18"/>
  <c r="L20" s="1"/>
  <c r="G63"/>
  <c r="J63"/>
  <c r="J64" s="1"/>
  <c r="G17"/>
  <c r="H36"/>
  <c r="H38" s="1"/>
  <c r="R91" i="8"/>
  <c r="R84" s="1"/>
  <c r="E25" i="1" s="1"/>
  <c r="E26" s="1"/>
  <c r="D65"/>
  <c r="H65"/>
  <c r="K65"/>
  <c r="H20"/>
  <c r="F20"/>
  <c r="E20"/>
  <c r="G65"/>
  <c r="J65"/>
  <c r="H54"/>
  <c r="H56" s="1"/>
  <c r="G54"/>
  <c r="G56" s="1"/>
  <c r="C54"/>
  <c r="C56" s="1"/>
  <c r="I65"/>
  <c r="F63"/>
  <c r="K20"/>
  <c r="J18"/>
  <c r="G18"/>
  <c r="L65"/>
  <c r="J62"/>
  <c r="J26"/>
  <c r="C63"/>
  <c r="K64" s="1"/>
  <c r="K62"/>
  <c r="F53"/>
  <c r="F54"/>
  <c r="F56" s="1"/>
  <c r="E54"/>
  <c r="E56" s="1"/>
  <c r="E53"/>
  <c r="M96" i="5"/>
  <c r="M97" s="1"/>
  <c r="D52" i="1"/>
  <c r="BE98" i="7"/>
  <c r="BG98" s="1"/>
  <c r="BE91"/>
  <c r="BG91" s="1"/>
  <c r="BE93"/>
  <c r="BG93" s="1"/>
  <c r="BE96"/>
  <c r="BG96" s="1"/>
  <c r="BE99"/>
  <c r="BG99" s="1"/>
  <c r="BE100"/>
  <c r="BE108"/>
  <c r="BG108" s="1"/>
  <c r="BE106"/>
  <c r="BG106" s="1"/>
  <c r="BE118"/>
  <c r="BE117"/>
  <c r="BG117" s="1"/>
  <c r="BE92"/>
  <c r="BG92" s="1"/>
  <c r="BE95"/>
  <c r="BG95" s="1"/>
  <c r="BE111"/>
  <c r="AY101"/>
  <c r="BA101" s="1"/>
  <c r="AY102"/>
  <c r="AY92"/>
  <c r="BA92" s="1"/>
  <c r="BB90" s="1"/>
  <c r="AY95"/>
  <c r="BA95" s="1"/>
  <c r="AY97"/>
  <c r="AY107"/>
  <c r="AY111"/>
  <c r="AY116"/>
  <c r="AY98"/>
  <c r="BA98" s="1"/>
  <c r="AY91"/>
  <c r="AY93"/>
  <c r="BA93" s="1"/>
  <c r="AY96"/>
  <c r="AY99"/>
  <c r="AY108"/>
  <c r="BA108" s="1"/>
  <c r="BB105" s="1"/>
  <c r="AY118"/>
  <c r="AV105"/>
  <c r="AS93"/>
  <c r="AU93" s="1"/>
  <c r="AS96"/>
  <c r="AS99"/>
  <c r="AS100"/>
  <c r="AS117"/>
  <c r="AU117" s="1"/>
  <c r="AS92"/>
  <c r="AU92" s="1"/>
  <c r="AS95"/>
  <c r="AU95" s="1"/>
  <c r="AS111"/>
  <c r="AM98"/>
  <c r="AO98" s="1"/>
  <c r="AM91"/>
  <c r="AM93"/>
  <c r="AO93" s="1"/>
  <c r="AM96"/>
  <c r="AM99"/>
  <c r="AM100"/>
  <c r="AM108"/>
  <c r="AM106"/>
  <c r="AM118"/>
  <c r="AM116"/>
  <c r="AM92"/>
  <c r="AO92" s="1"/>
  <c r="AM95"/>
  <c r="AO95" s="1"/>
  <c r="AM111"/>
  <c r="AG101"/>
  <c r="AI101" s="1"/>
  <c r="AG102"/>
  <c r="AI102" s="1"/>
  <c r="AG92"/>
  <c r="AI92" s="1"/>
  <c r="AG95"/>
  <c r="AI95" s="1"/>
  <c r="AG97"/>
  <c r="AG107"/>
  <c r="AG111"/>
  <c r="AG117"/>
  <c r="AI117" s="1"/>
  <c r="AG98"/>
  <c r="AI98" s="1"/>
  <c r="AG91"/>
  <c r="AI91" s="1"/>
  <c r="AG93"/>
  <c r="AI93" s="1"/>
  <c r="AG96"/>
  <c r="AI96" s="1"/>
  <c r="AG99"/>
  <c r="AG108"/>
  <c r="AI108" s="1"/>
  <c r="AJ105" s="1"/>
  <c r="AG118"/>
  <c r="AA101"/>
  <c r="AC101" s="1"/>
  <c r="AA102"/>
  <c r="AC102" s="1"/>
  <c r="AA92"/>
  <c r="AC92" s="1"/>
  <c r="AA95"/>
  <c r="AC95" s="1"/>
  <c r="AA97"/>
  <c r="AA107"/>
  <c r="AA111"/>
  <c r="AA116"/>
  <c r="AA98"/>
  <c r="AC98" s="1"/>
  <c r="AA91"/>
  <c r="AA93"/>
  <c r="AC93" s="1"/>
  <c r="AD90" s="1"/>
  <c r="AA96"/>
  <c r="AA99"/>
  <c r="AA108"/>
  <c r="AA118"/>
  <c r="U98"/>
  <c r="W98" s="1"/>
  <c r="U91"/>
  <c r="U93"/>
  <c r="W93" s="1"/>
  <c r="U96"/>
  <c r="U99"/>
  <c r="U100"/>
  <c r="U108"/>
  <c r="W108" s="1"/>
  <c r="X105" s="1"/>
  <c r="U106"/>
  <c r="U118"/>
  <c r="U117"/>
  <c r="W117" s="1"/>
  <c r="U92"/>
  <c r="W92" s="1"/>
  <c r="U95"/>
  <c r="W95" s="1"/>
  <c r="U111"/>
  <c r="O101"/>
  <c r="Q101" s="1"/>
  <c r="O102"/>
  <c r="Q102" s="1"/>
  <c r="O92"/>
  <c r="Q92" s="1"/>
  <c r="R90" s="1"/>
  <c r="O95"/>
  <c r="Q95" s="1"/>
  <c r="O97"/>
  <c r="O107"/>
  <c r="O111"/>
  <c r="O116"/>
  <c r="O98"/>
  <c r="Q98" s="1"/>
  <c r="O91"/>
  <c r="O93"/>
  <c r="Q93" s="1"/>
  <c r="O96"/>
  <c r="O99"/>
  <c r="Q99" s="1"/>
  <c r="O108"/>
  <c r="Q108" s="1"/>
  <c r="R105" s="1"/>
  <c r="O120"/>
  <c r="I98"/>
  <c r="K98" s="1"/>
  <c r="I91"/>
  <c r="I93"/>
  <c r="K93" s="1"/>
  <c r="I96"/>
  <c r="K96" s="1"/>
  <c r="I99"/>
  <c r="K99" s="1"/>
  <c r="I100"/>
  <c r="I107"/>
  <c r="I111"/>
  <c r="I117"/>
  <c r="K117" s="1"/>
  <c r="I92"/>
  <c r="K92" s="1"/>
  <c r="I95"/>
  <c r="K95" s="1"/>
  <c r="I108"/>
  <c r="K108" s="1"/>
  <c r="L105" s="1"/>
  <c r="I118"/>
  <c r="C92"/>
  <c r="E92" s="1"/>
  <c r="C94"/>
  <c r="E94" s="1"/>
  <c r="C96"/>
  <c r="C98"/>
  <c r="E98" s="1"/>
  <c r="C100"/>
  <c r="C107"/>
  <c r="C111"/>
  <c r="C117"/>
  <c r="E117" s="1"/>
  <c r="C120"/>
  <c r="C91"/>
  <c r="C93"/>
  <c r="E93" s="1"/>
  <c r="C95"/>
  <c r="E95" s="1"/>
  <c r="C97"/>
  <c r="E97" s="1"/>
  <c r="C106"/>
  <c r="E106" s="1"/>
  <c r="F105" s="1"/>
  <c r="C116"/>
  <c r="BH81"/>
  <c r="BE74"/>
  <c r="BG74" s="1"/>
  <c r="BE79"/>
  <c r="BG79" s="1"/>
  <c r="BH77" s="1"/>
  <c r="BE73"/>
  <c r="BG73" s="1"/>
  <c r="BH72" s="1"/>
  <c r="AY74"/>
  <c r="AY79"/>
  <c r="AY73"/>
  <c r="AS74"/>
  <c r="AU74" s="1"/>
  <c r="AV72" s="1"/>
  <c r="AV69" s="1"/>
  <c r="J6" i="1" s="1"/>
  <c r="AS79" i="7"/>
  <c r="AS73"/>
  <c r="AM74"/>
  <c r="AO74" s="1"/>
  <c r="AP72" s="1"/>
  <c r="AP69" s="1"/>
  <c r="I6" i="1" s="1"/>
  <c r="AM79" i="7"/>
  <c r="AM73"/>
  <c r="AJ69"/>
  <c r="H6" i="1" s="1"/>
  <c r="AJ81" i="7"/>
  <c r="AG73"/>
  <c r="AG75"/>
  <c r="AG78"/>
  <c r="AA74"/>
  <c r="AC74" s="1"/>
  <c r="AD72" s="1"/>
  <c r="AD69" s="1"/>
  <c r="G6" i="1" s="1"/>
  <c r="AA79" i="7"/>
  <c r="AA73"/>
  <c r="U74"/>
  <c r="U79"/>
  <c r="U73"/>
  <c r="R72"/>
  <c r="R81"/>
  <c r="R69"/>
  <c r="E6" i="1" s="1"/>
  <c r="O73" i="7"/>
  <c r="O75"/>
  <c r="O78"/>
  <c r="I73"/>
  <c r="I75"/>
  <c r="I78"/>
  <c r="K78" s="1"/>
  <c r="L77" s="1"/>
  <c r="L69" s="1"/>
  <c r="D6" i="1" s="1"/>
  <c r="C79" i="7"/>
  <c r="C83"/>
  <c r="E83" s="1"/>
  <c r="F81" s="1"/>
  <c r="F69" s="1"/>
  <c r="C6" i="1" s="1"/>
  <c r="C34" i="7"/>
  <c r="E34" s="1"/>
  <c r="F33" s="1"/>
  <c r="C36"/>
  <c r="C27"/>
  <c r="C29"/>
  <c r="E29" s="1"/>
  <c r="C22"/>
  <c r="C12"/>
  <c r="E12" s="1"/>
  <c r="C14"/>
  <c r="BE28"/>
  <c r="BG28" s="1"/>
  <c r="BE12"/>
  <c r="BG12" s="1"/>
  <c r="BE14"/>
  <c r="BG14" s="1"/>
  <c r="BE29"/>
  <c r="BG29" s="1"/>
  <c r="BE31"/>
  <c r="BG31" s="1"/>
  <c r="BE34"/>
  <c r="BG34" s="1"/>
  <c r="BE36"/>
  <c r="BG36" s="1"/>
  <c r="AY13"/>
  <c r="AY27"/>
  <c r="AY30"/>
  <c r="BA30" s="1"/>
  <c r="AY35"/>
  <c r="AS28"/>
  <c r="AU28" s="1"/>
  <c r="AS12"/>
  <c r="AU12" s="1"/>
  <c r="AS14"/>
  <c r="AS29"/>
  <c r="AU29" s="1"/>
  <c r="AS31"/>
  <c r="AS34"/>
  <c r="AU34" s="1"/>
  <c r="AV33" s="1"/>
  <c r="AS36"/>
  <c r="AU36" s="1"/>
  <c r="AM13"/>
  <c r="AM27"/>
  <c r="AM30"/>
  <c r="AO30" s="1"/>
  <c r="AP11" s="1"/>
  <c r="AP8" s="1"/>
  <c r="AM35"/>
  <c r="AG13"/>
  <c r="AG27"/>
  <c r="AI27" s="1"/>
  <c r="AJ11" s="1"/>
  <c r="AJ8" s="1"/>
  <c r="AG30"/>
  <c r="AI30" s="1"/>
  <c r="AG35"/>
  <c r="AA13"/>
  <c r="AA27"/>
  <c r="AA30"/>
  <c r="AC30" s="1"/>
  <c r="AA35"/>
  <c r="U28"/>
  <c r="W28" s="1"/>
  <c r="X11" s="1"/>
  <c r="X8" s="1"/>
  <c r="U12"/>
  <c r="U14"/>
  <c r="U29"/>
  <c r="W29" s="1"/>
  <c r="U31"/>
  <c r="U34"/>
  <c r="W34" s="1"/>
  <c r="X33" s="1"/>
  <c r="U36"/>
  <c r="O13"/>
  <c r="O27"/>
  <c r="O30"/>
  <c r="Q30" s="1"/>
  <c r="O35"/>
  <c r="I28"/>
  <c r="K28" s="1"/>
  <c r="I12"/>
  <c r="K12" s="1"/>
  <c r="I14"/>
  <c r="I29"/>
  <c r="K29" s="1"/>
  <c r="I31"/>
  <c r="I34"/>
  <c r="K34" s="1"/>
  <c r="L33" s="1"/>
  <c r="I36"/>
  <c r="K36" s="1"/>
  <c r="C31"/>
  <c r="C28"/>
  <c r="E28" s="1"/>
  <c r="C30"/>
  <c r="E30" s="1"/>
  <c r="C16"/>
  <c r="BE13"/>
  <c r="BG13" s="1"/>
  <c r="BE27"/>
  <c r="BG27" s="1"/>
  <c r="AY29"/>
  <c r="BA29" s="1"/>
  <c r="BB11" s="1"/>
  <c r="BB8" s="1"/>
  <c r="AS13"/>
  <c r="AU13" s="1"/>
  <c r="AS27"/>
  <c r="AU27" s="1"/>
  <c r="AG14"/>
  <c r="AG29"/>
  <c r="AI29" s="1"/>
  <c r="AG34"/>
  <c r="AI34" s="1"/>
  <c r="AJ33" s="1"/>
  <c r="AA28"/>
  <c r="AC28" s="1"/>
  <c r="AD11" s="1"/>
  <c r="AD8" s="1"/>
  <c r="AA12"/>
  <c r="AA14"/>
  <c r="AA29"/>
  <c r="AC29" s="1"/>
  <c r="AA34"/>
  <c r="AC34" s="1"/>
  <c r="AD33" s="1"/>
  <c r="U13"/>
  <c r="U27"/>
  <c r="O28"/>
  <c r="Q28" s="1"/>
  <c r="R11" s="1"/>
  <c r="R8" s="1"/>
  <c r="O12"/>
  <c r="O14"/>
  <c r="O29"/>
  <c r="Q29" s="1"/>
  <c r="O34"/>
  <c r="I13"/>
  <c r="K13" s="1"/>
  <c r="I27"/>
  <c r="K27" s="1"/>
  <c r="D31" i="1"/>
  <c r="I39" i="6"/>
  <c r="I47"/>
  <c r="K47" s="1"/>
  <c r="L46" s="1"/>
  <c r="L35" s="1"/>
  <c r="BJ35" i="2"/>
  <c r="BJ34" s="1"/>
  <c r="K41" i="1" s="1"/>
  <c r="BC90" i="2"/>
  <c r="F90"/>
  <c r="T34"/>
  <c r="E41" i="1" s="1"/>
  <c r="AL70" i="2"/>
  <c r="AN70" s="1"/>
  <c r="X70"/>
  <c r="Z70" s="1"/>
  <c r="AL68"/>
  <c r="AN68" s="1"/>
  <c r="AO65" s="1"/>
  <c r="BN70"/>
  <c r="BP70" s="1"/>
  <c r="AZ68"/>
  <c r="BB68" s="1"/>
  <c r="BG68"/>
  <c r="BI68" s="1"/>
  <c r="J68"/>
  <c r="L68" s="1"/>
  <c r="AZ70"/>
  <c r="BB70" s="1"/>
  <c r="C68"/>
  <c r="E68" s="1"/>
  <c r="J70"/>
  <c r="L70" s="1"/>
  <c r="BG70"/>
  <c r="BI70" s="1"/>
  <c r="AS68"/>
  <c r="AU68" s="1"/>
  <c r="Q68"/>
  <c r="S68" s="1"/>
  <c r="X68"/>
  <c r="Z68" s="1"/>
  <c r="C70"/>
  <c r="E70" s="1"/>
  <c r="AE68"/>
  <c r="AG68" s="1"/>
  <c r="AS70"/>
  <c r="AU70" s="1"/>
  <c r="AE70"/>
  <c r="AG70" s="1"/>
  <c r="Q70"/>
  <c r="S70" s="1"/>
  <c r="BN68"/>
  <c r="BP68" s="1"/>
  <c r="BQ65" s="1"/>
  <c r="T9"/>
  <c r="AO20"/>
  <c r="AV65"/>
  <c r="AV51" s="1"/>
  <c r="I42" i="1" s="1"/>
  <c r="BQ26" i="2"/>
  <c r="BJ79"/>
  <c r="BJ77" s="1"/>
  <c r="BJ90"/>
  <c r="M20"/>
  <c r="F79"/>
  <c r="F77" s="1"/>
  <c r="AO77"/>
  <c r="F53"/>
  <c r="AO53"/>
  <c r="M79"/>
  <c r="M90"/>
  <c r="M16"/>
  <c r="AA16"/>
  <c r="AV26"/>
  <c r="AV77"/>
  <c r="AV35"/>
  <c r="AV34" s="1"/>
  <c r="I41" i="1" s="1"/>
  <c r="BC79" i="2"/>
  <c r="BC77" s="1"/>
  <c r="F20"/>
  <c r="AH79"/>
  <c r="AH77" s="1"/>
  <c r="BC16"/>
  <c r="M47"/>
  <c r="T20"/>
  <c r="AA34"/>
  <c r="F41" i="1" s="1"/>
  <c r="AH16" i="2"/>
  <c r="AO9"/>
  <c r="AV16"/>
  <c r="BC26"/>
  <c r="BC20"/>
  <c r="BC47"/>
  <c r="BJ20"/>
  <c r="BJ16"/>
  <c r="BQ16"/>
  <c r="BQ9"/>
  <c r="K43" i="1"/>
  <c r="C43"/>
  <c r="H43"/>
  <c r="I43"/>
  <c r="F35" i="2"/>
  <c r="F34" s="1"/>
  <c r="C41" i="1" s="1"/>
  <c r="BQ79" i="2"/>
  <c r="AH35"/>
  <c r="AH34" s="1"/>
  <c r="G41" i="1" s="1"/>
  <c r="M65" i="2"/>
  <c r="AO51"/>
  <c r="H42" i="1" s="1"/>
  <c r="BJ53" i="2"/>
  <c r="M53"/>
  <c r="M51" s="1"/>
  <c r="D42" i="1" s="1"/>
  <c r="T8" i="2"/>
  <c r="E40" i="1" s="1"/>
  <c r="AA20" i="2"/>
  <c r="AA8" s="1"/>
  <c r="AH9"/>
  <c r="BC9"/>
  <c r="BC8" s="1"/>
  <c r="J40" i="1" s="1"/>
  <c r="BJ26" i="2"/>
  <c r="F9"/>
  <c r="F8" s="1"/>
  <c r="C40" i="1" s="1"/>
  <c r="BJ9" i="2"/>
  <c r="BJ8" s="1"/>
  <c r="K40" i="1" s="1"/>
  <c r="BQ20" i="2"/>
  <c r="BQ47"/>
  <c r="BQ34" s="1"/>
  <c r="L41" i="1" s="1"/>
  <c r="J43"/>
  <c r="G43"/>
  <c r="M35" i="2"/>
  <c r="M34" s="1"/>
  <c r="D41" i="1" s="1"/>
  <c r="BC35" i="2"/>
  <c r="BC34" s="1"/>
  <c r="J41" i="1" s="1"/>
  <c r="AO35" i="2"/>
  <c r="AO34" s="1"/>
  <c r="H41" i="1" s="1"/>
  <c r="BC65" i="2"/>
  <c r="AH53"/>
  <c r="M9"/>
  <c r="M8" s="1"/>
  <c r="D40" i="1" s="1"/>
  <c r="BQ53" i="2"/>
  <c r="BQ51" s="1"/>
  <c r="L42" i="1" s="1"/>
  <c r="BC53" i="2"/>
  <c r="BC51" s="1"/>
  <c r="J42" i="1" s="1"/>
  <c r="AH20" i="2"/>
  <c r="AO8"/>
  <c r="H40" i="1" s="1"/>
  <c r="AV20" i="2"/>
  <c r="AV8" s="1"/>
  <c r="BQ8"/>
  <c r="L40" i="1" s="1"/>
  <c r="BQ90" i="2"/>
  <c r="X100" i="8"/>
  <c r="X101" s="1"/>
  <c r="F25" i="1"/>
  <c r="I26" l="1"/>
  <c r="G26"/>
  <c r="R100" i="8"/>
  <c r="R101" s="1"/>
  <c r="I19" i="1"/>
  <c r="E64"/>
  <c r="I64"/>
  <c r="G64"/>
  <c r="H64"/>
  <c r="E27"/>
  <c r="E29" s="1"/>
  <c r="G20"/>
  <c r="G19"/>
  <c r="E19"/>
  <c r="F19"/>
  <c r="K19"/>
  <c r="C65"/>
  <c r="C64"/>
  <c r="F65"/>
  <c r="F64"/>
  <c r="C19"/>
  <c r="D19"/>
  <c r="L64"/>
  <c r="D64"/>
  <c r="J20"/>
  <c r="J19"/>
  <c r="L19"/>
  <c r="H19"/>
  <c r="D54"/>
  <c r="D53"/>
  <c r="BE113" i="7"/>
  <c r="BG113" s="1"/>
  <c r="BE114"/>
  <c r="BG114" s="1"/>
  <c r="BE115"/>
  <c r="BG115" s="1"/>
  <c r="BE101"/>
  <c r="BG101" s="1"/>
  <c r="BE102"/>
  <c r="BG102" s="1"/>
  <c r="BH105"/>
  <c r="BH90"/>
  <c r="AY113"/>
  <c r="BA113" s="1"/>
  <c r="BB110" s="1"/>
  <c r="BB88" s="1"/>
  <c r="AY114"/>
  <c r="AY115"/>
  <c r="AS113"/>
  <c r="AU113" s="1"/>
  <c r="AS114"/>
  <c r="AU114" s="1"/>
  <c r="AS115"/>
  <c r="AU115" s="1"/>
  <c r="AS101"/>
  <c r="AU101" s="1"/>
  <c r="AV90" s="1"/>
  <c r="AS102"/>
  <c r="AU102" s="1"/>
  <c r="AM101"/>
  <c r="AO101" s="1"/>
  <c r="AP90" s="1"/>
  <c r="AP88" s="1"/>
  <c r="AM102"/>
  <c r="AM115"/>
  <c r="AM114"/>
  <c r="AM113"/>
  <c r="AO113" s="1"/>
  <c r="AP110" s="1"/>
  <c r="AJ90"/>
  <c r="AG113"/>
  <c r="AI113" s="1"/>
  <c r="AG115"/>
  <c r="AG114"/>
  <c r="AI114" s="1"/>
  <c r="AA113"/>
  <c r="AC113" s="1"/>
  <c r="AD110" s="1"/>
  <c r="AD88" s="1"/>
  <c r="AA114"/>
  <c r="AA115"/>
  <c r="U115"/>
  <c r="U113"/>
  <c r="W113" s="1"/>
  <c r="U114"/>
  <c r="W114" s="1"/>
  <c r="U101"/>
  <c r="W101" s="1"/>
  <c r="X90" s="1"/>
  <c r="U102"/>
  <c r="O122"/>
  <c r="O121"/>
  <c r="O123"/>
  <c r="O113"/>
  <c r="Q113" s="1"/>
  <c r="O115"/>
  <c r="Q115" s="1"/>
  <c r="O114"/>
  <c r="Q114" s="1"/>
  <c r="I113"/>
  <c r="K113" s="1"/>
  <c r="I115"/>
  <c r="I114"/>
  <c r="K114" s="1"/>
  <c r="I101"/>
  <c r="K101" s="1"/>
  <c r="L90" s="1"/>
  <c r="I102"/>
  <c r="K102" s="1"/>
  <c r="C122"/>
  <c r="C123"/>
  <c r="C121"/>
  <c r="C115"/>
  <c r="C113"/>
  <c r="E113" s="1"/>
  <c r="F110" s="1"/>
  <c r="C114"/>
  <c r="C101"/>
  <c r="E101" s="1"/>
  <c r="F90" s="1"/>
  <c r="F88" s="1"/>
  <c r="C7" i="1" s="1"/>
  <c r="C102" i="7"/>
  <c r="E102" s="1"/>
  <c r="BH69"/>
  <c r="L6" i="1" s="1"/>
  <c r="E4"/>
  <c r="H4"/>
  <c r="G4"/>
  <c r="K4"/>
  <c r="F4"/>
  <c r="I4"/>
  <c r="L11" i="7"/>
  <c r="L8" s="1"/>
  <c r="AV11"/>
  <c r="AV8" s="1"/>
  <c r="C19"/>
  <c r="C18"/>
  <c r="E18" s="1"/>
  <c r="F11" s="1"/>
  <c r="F8" s="1"/>
  <c r="C20"/>
  <c r="C23"/>
  <c r="E23" s="1"/>
  <c r="C24"/>
  <c r="E24" s="1"/>
  <c r="BH33"/>
  <c r="BH11"/>
  <c r="D32" i="1"/>
  <c r="D36" s="1"/>
  <c r="L90" i="6"/>
  <c r="L91" s="1"/>
  <c r="T65" i="2"/>
  <c r="T51" s="1"/>
  <c r="F65"/>
  <c r="M77"/>
  <c r="D43" i="1" s="1"/>
  <c r="F51" i="2"/>
  <c r="C42" i="1" s="1"/>
  <c r="C44" s="1"/>
  <c r="AH65" i="2"/>
  <c r="AH51" s="1"/>
  <c r="BJ65"/>
  <c r="BJ51" s="1"/>
  <c r="AA65"/>
  <c r="AA51" s="1"/>
  <c r="F42" i="1" s="1"/>
  <c r="I40"/>
  <c r="AV97" i="2"/>
  <c r="AV98" s="1"/>
  <c r="F40" i="1"/>
  <c r="AA97" i="2"/>
  <c r="AA98" s="1"/>
  <c r="C45" i="1"/>
  <c r="J44"/>
  <c r="J45"/>
  <c r="BC97" i="2"/>
  <c r="BC98" s="1"/>
  <c r="AH8"/>
  <c r="G40" i="1" s="1"/>
  <c r="AO97" i="2"/>
  <c r="AO98" s="1"/>
  <c r="F97"/>
  <c r="F98" s="1"/>
  <c r="H45" i="1"/>
  <c r="H44"/>
  <c r="D45"/>
  <c r="D44"/>
  <c r="BQ77" i="2"/>
  <c r="M97"/>
  <c r="M98" s="1"/>
  <c r="F27" i="1"/>
  <c r="F26"/>
  <c r="G55" l="1"/>
  <c r="D55"/>
  <c r="I55"/>
  <c r="C55"/>
  <c r="L55"/>
  <c r="F55"/>
  <c r="J55"/>
  <c r="D56"/>
  <c r="K55"/>
  <c r="E55"/>
  <c r="H55"/>
  <c r="BH88" i="7"/>
  <c r="L7" i="1" s="1"/>
  <c r="BH110" i="7"/>
  <c r="K7" i="1"/>
  <c r="K8" s="1"/>
  <c r="BB125" i="7"/>
  <c r="BB126" s="1"/>
  <c r="AV88"/>
  <c r="J7" i="1" s="1"/>
  <c r="AV110" i="7"/>
  <c r="I7" i="1"/>
  <c r="I8" s="1"/>
  <c r="AP125" i="7"/>
  <c r="AP126" s="1"/>
  <c r="AJ110"/>
  <c r="AJ88" s="1"/>
  <c r="G7" i="1"/>
  <c r="G8" s="1"/>
  <c r="AD125" i="7"/>
  <c r="AD126" s="1"/>
  <c r="X88"/>
  <c r="X110"/>
  <c r="R110"/>
  <c r="R88" s="1"/>
  <c r="L88"/>
  <c r="D7" i="1" s="1"/>
  <c r="L110" i="7"/>
  <c r="C4" i="1"/>
  <c r="F125" i="7"/>
  <c r="F126" s="1"/>
  <c r="L125"/>
  <c r="L126" s="1"/>
  <c r="D4" i="1"/>
  <c r="AV125" i="7"/>
  <c r="AV126" s="1"/>
  <c r="J4" i="1"/>
  <c r="I9"/>
  <c r="BH8" i="7"/>
  <c r="D38" i="1"/>
  <c r="F37"/>
  <c r="E37"/>
  <c r="G37"/>
  <c r="H37"/>
  <c r="L37"/>
  <c r="K37"/>
  <c r="D37"/>
  <c r="I37"/>
  <c r="J37"/>
  <c r="C37"/>
  <c r="G42"/>
  <c r="G44" s="1"/>
  <c r="AH97" i="2"/>
  <c r="AH98" s="1"/>
  <c r="K42" i="1"/>
  <c r="BJ97" i="2"/>
  <c r="BJ98" s="1"/>
  <c r="T97"/>
  <c r="T98" s="1"/>
  <c r="E42" i="1"/>
  <c r="BQ97" i="2"/>
  <c r="BQ98" s="1"/>
  <c r="L43" i="1"/>
  <c r="C47"/>
  <c r="F44"/>
  <c r="F45"/>
  <c r="I44"/>
  <c r="I45"/>
  <c r="D47"/>
  <c r="H47"/>
  <c r="J47"/>
  <c r="J28"/>
  <c r="K28"/>
  <c r="L28"/>
  <c r="H28"/>
  <c r="D28"/>
  <c r="F28"/>
  <c r="G28"/>
  <c r="C28"/>
  <c r="E28"/>
  <c r="F29"/>
  <c r="I28"/>
  <c r="G45" l="1"/>
  <c r="K9"/>
  <c r="K11" s="1"/>
  <c r="G9"/>
  <c r="H7"/>
  <c r="AJ125" i="7"/>
  <c r="AJ126" s="1"/>
  <c r="F7" i="1"/>
  <c r="X125" i="7"/>
  <c r="X126" s="1"/>
  <c r="E7" i="1"/>
  <c r="R125" i="7"/>
  <c r="R126" s="1"/>
  <c r="BH125"/>
  <c r="BH126" s="1"/>
  <c r="L4" i="1"/>
  <c r="I11"/>
  <c r="C9"/>
  <c r="C8"/>
  <c r="J9"/>
  <c r="J8"/>
  <c r="G11"/>
  <c r="D9"/>
  <c r="D8"/>
  <c r="K44"/>
  <c r="K45"/>
  <c r="K47" s="1"/>
  <c r="E45"/>
  <c r="E47" s="1"/>
  <c r="E44"/>
  <c r="G47"/>
  <c r="I47"/>
  <c r="F47"/>
  <c r="L44"/>
  <c r="L45"/>
  <c r="C46"/>
  <c r="K46" l="1"/>
  <c r="I46"/>
  <c r="H9"/>
  <c r="H11" s="1"/>
  <c r="H68" s="1"/>
  <c r="H70" s="1"/>
  <c r="H69" s="1"/>
  <c r="H8"/>
  <c r="F9"/>
  <c r="F11" s="1"/>
  <c r="F68" s="1"/>
  <c r="F70" s="1"/>
  <c r="F69" s="1"/>
  <c r="F8"/>
  <c r="E9"/>
  <c r="E11" s="1"/>
  <c r="E68" s="1"/>
  <c r="E70" s="1"/>
  <c r="E69" s="1"/>
  <c r="E8"/>
  <c r="K68"/>
  <c r="K70" s="1"/>
  <c r="K69" s="1"/>
  <c r="I68"/>
  <c r="I70" s="1"/>
  <c r="I69" s="1"/>
  <c r="G68"/>
  <c r="G70" s="1"/>
  <c r="G69" s="1"/>
  <c r="C11"/>
  <c r="C68" s="1"/>
  <c r="C70" s="1"/>
  <c r="C69" s="1"/>
  <c r="D11"/>
  <c r="D68" s="1"/>
  <c r="D70" s="1"/>
  <c r="D69" s="1"/>
  <c r="J11"/>
  <c r="J68" s="1"/>
  <c r="J70" s="1"/>
  <c r="J69" s="1"/>
  <c r="L9"/>
  <c r="L8"/>
  <c r="E46"/>
  <c r="D46"/>
  <c r="L46"/>
  <c r="L47"/>
  <c r="H46"/>
  <c r="J46"/>
  <c r="F46"/>
  <c r="G46"/>
  <c r="E10" l="1"/>
  <c r="F10"/>
  <c r="L10"/>
  <c r="L11"/>
  <c r="L68" s="1"/>
  <c r="K10"/>
  <c r="G10"/>
  <c r="H10"/>
  <c r="J10"/>
  <c r="D10"/>
  <c r="I10"/>
  <c r="C10"/>
  <c r="I71" l="1"/>
  <c r="D71"/>
  <c r="L71"/>
  <c r="L70"/>
  <c r="L69" s="1"/>
  <c r="H71"/>
  <c r="E71"/>
  <c r="G71"/>
  <c r="K71"/>
  <c r="J71"/>
  <c r="F71"/>
  <c r="C71"/>
</calcChain>
</file>

<file path=xl/sharedStrings.xml><?xml version="1.0" encoding="utf-8"?>
<sst xmlns="http://schemas.openxmlformats.org/spreadsheetml/2006/main" count="7511" uniqueCount="2476">
  <si>
    <t>WOM 2.2</t>
  </si>
  <si>
    <t>Has the company conducted such an assessment for a 2nd commodity or country (or more)?</t>
  </si>
  <si>
    <t>Was the impact assessment/s conducted by a 3rd party?</t>
  </si>
  <si>
    <t>WOM 3</t>
  </si>
  <si>
    <t>Commitments related to women in the agricultural supply chains</t>
  </si>
  <si>
    <t>Health and safety concerns that are particularly prevalent among women workers (e.g. impact of pesticides on pregnant women)?</t>
  </si>
  <si>
    <t>WOM 4.2.2</t>
  </si>
  <si>
    <t>WOM 4.3</t>
  </si>
  <si>
    <t>Land</t>
  </si>
  <si>
    <t>References</t>
  </si>
  <si>
    <t>Additional Information on Scoring</t>
  </si>
  <si>
    <t xml:space="preserve">LA1  </t>
  </si>
  <si>
    <t>LA1.1</t>
  </si>
  <si>
    <t>-</t>
  </si>
  <si>
    <t>LA1.1.1</t>
  </si>
  <si>
    <t>Women</t>
  </si>
  <si>
    <t>Associated British Foods</t>
  </si>
  <si>
    <t>Coca Cola</t>
  </si>
  <si>
    <t>Danone</t>
  </si>
  <si>
    <t>General Mills</t>
  </si>
  <si>
    <t>Mars</t>
  </si>
  <si>
    <t>Mondelez</t>
  </si>
  <si>
    <t>Nestle</t>
  </si>
  <si>
    <t>PepsiCo</t>
  </si>
  <si>
    <t>Unilever</t>
  </si>
  <si>
    <t>Code</t>
  </si>
  <si>
    <t>Indicators</t>
  </si>
  <si>
    <t>Weight</t>
  </si>
  <si>
    <t>Answers</t>
  </si>
  <si>
    <t>Subscore</t>
  </si>
  <si>
    <t>Score</t>
  </si>
  <si>
    <t>Reference</t>
  </si>
  <si>
    <t>WOM 1</t>
  </si>
  <si>
    <t>Awareness and projects relating to women</t>
  </si>
  <si>
    <t>WOM 1.1</t>
  </si>
  <si>
    <t>Yes</t>
  </si>
  <si>
    <t>WOM 1.1.1</t>
  </si>
  <si>
    <t>Access to inputs, markets, or training?</t>
  </si>
  <si>
    <t>No</t>
  </si>
  <si>
    <t>WOM 1.1.2</t>
  </si>
  <si>
    <t>Access to land, land use and land tenure?</t>
  </si>
  <si>
    <t>WOM 1.1.3</t>
  </si>
  <si>
    <t>WOM 1.1.4</t>
  </si>
  <si>
    <t>The role of women as members of communities?</t>
  </si>
  <si>
    <t>WOM 1.1.5</t>
  </si>
  <si>
    <t>Disproportionate food security challenges?</t>
  </si>
  <si>
    <t>WOM 1.1.6</t>
  </si>
  <si>
    <t>Importance of engaging women's civil society organizations?</t>
  </si>
  <si>
    <t>WOM 1.1.7</t>
  </si>
  <si>
    <t>Women's time poverty challenges? (i.e. the inability to spend time on personal and professional development due to household obligations)</t>
  </si>
  <si>
    <t>WOM 1.2</t>
  </si>
  <si>
    <t>WOM 1.2.1</t>
  </si>
  <si>
    <t>Does the company have programs and/or projects that promote empowerment of rural women and girls in the supply chain? These are projects and/or programs that were completed within the past year or are ongoing.</t>
  </si>
  <si>
    <t>WOM 1.2.2</t>
  </si>
  <si>
    <t>Are the company's projects or programs working directly with women's cooperatives or groups where women are in leadership roles to implement sustainable farming production?</t>
  </si>
  <si>
    <t>WOM 2</t>
  </si>
  <si>
    <t>Knowledge and disclosure of company impacts</t>
  </si>
  <si>
    <t>WOM 2.1</t>
  </si>
  <si>
    <t>LA2.1.1</t>
  </si>
  <si>
    <t>LA2.1.2</t>
  </si>
  <si>
    <t>Was the assessment conducted by a 3rd party?</t>
  </si>
  <si>
    <t>WOM 3.1</t>
  </si>
  <si>
    <t>Partial</t>
  </si>
  <si>
    <t>WOM 3.2</t>
  </si>
  <si>
    <t>WOM 3.3</t>
  </si>
  <si>
    <t>Clean and potable water</t>
  </si>
  <si>
    <t>Land rights</t>
  </si>
  <si>
    <t>Technology</t>
  </si>
  <si>
    <t>Financial services</t>
  </si>
  <si>
    <t>Training and/or extension services</t>
  </si>
  <si>
    <t>Markets</t>
  </si>
  <si>
    <t>Decision making opportunities (e.g. on household expenditures, school participation, family consumption patterns, etc.)</t>
  </si>
  <si>
    <t>WOM 3.4</t>
  </si>
  <si>
    <t>WOM 3.5</t>
  </si>
  <si>
    <t>WOM 4</t>
  </si>
  <si>
    <t>Supply chain management</t>
  </si>
  <si>
    <t>WOM 4.1</t>
  </si>
  <si>
    <t>Does the company's supplier code require suppliers to have the following:</t>
  </si>
  <si>
    <t>WOM 4.1.1</t>
  </si>
  <si>
    <t xml:space="preserve"> Non-discrimination and equal opportunity policy</t>
  </si>
  <si>
    <t>http://www.pepsico.com/Download/supplier_code_of_conduct/English.pdf</t>
  </si>
  <si>
    <t>WOM 4.1.2</t>
  </si>
  <si>
    <t>Establishing women's committees that report to management to address and resolve issues</t>
  </si>
  <si>
    <t>Mandatory training on their sexual harassment and non-discrimination policies throughout the supply chain</t>
  </si>
  <si>
    <t>WOM 4.2</t>
  </si>
  <si>
    <t>WOM 4.2.1</t>
  </si>
  <si>
    <t>WOM 4.3.1</t>
  </si>
  <si>
    <t>WOM 4.3.2</t>
  </si>
  <si>
    <t>Total Score</t>
  </si>
  <si>
    <t>Average score</t>
  </si>
  <si>
    <t>NOTE: A partial score is applied to ABF where at least one but not all ABF businesses meet the criteria. This results in a 25% score.</t>
  </si>
  <si>
    <t xml:space="preserve">commitment sustainable sugarcane (% score) </t>
  </si>
  <si>
    <t>LA4</t>
  </si>
  <si>
    <t xml:space="preserve">Supply chain management and partnerships with suppliers </t>
  </si>
  <si>
    <t>LA4.1</t>
  </si>
  <si>
    <t>Is the company's supplier code explicit about the following social issues related to land:</t>
  </si>
  <si>
    <t>LA4.1.1</t>
  </si>
  <si>
    <t>Does the company recognize the importance of communities’ right to access and control of land, acknowledging access to land for food security?</t>
  </si>
  <si>
    <t>LA1.1.2</t>
  </si>
  <si>
    <t>LA1.1.3</t>
  </si>
  <si>
    <t>Does this recognition include specific reference the complexity of land tenure rights (informal, traditional and customary land rights)?</t>
  </si>
  <si>
    <t>LA1.2</t>
  </si>
  <si>
    <t>LA1.2.1</t>
  </si>
  <si>
    <t>Does the company refer to Free, Prior and Informed Consent (FPIC) for affected communities?</t>
  </si>
  <si>
    <t>LA1.2.2</t>
  </si>
  <si>
    <t>LA1.3</t>
  </si>
  <si>
    <t>LA1.4</t>
  </si>
  <si>
    <t>Does the company recognize that agricultural land needs to be managed sustainably by:</t>
  </si>
  <si>
    <t>LA1.4.1</t>
  </si>
  <si>
    <t>Recognizing the need to conserve biodiversity?</t>
  </si>
  <si>
    <t>LA1.4.2</t>
  </si>
  <si>
    <t>Recognizing the need for responsible management of pesticide use?</t>
  </si>
  <si>
    <t>Recognizing the need for effective soil management to avoid soil erosion, land degradation and desertification?</t>
  </si>
  <si>
    <t>LA1.5</t>
  </si>
  <si>
    <t>Does the company have an analysis and vision about the implications of biofuels for food security in the developing world?</t>
  </si>
  <si>
    <t>Does the company refer to the implications of biofuels for food security in the developing world?</t>
  </si>
  <si>
    <t>Does the company publically advocate against the use of agricultural land for fuel rather than food?</t>
  </si>
  <si>
    <t>LA2</t>
  </si>
  <si>
    <t>LA2.1</t>
  </si>
  <si>
    <t>T1.2.1</t>
  </si>
  <si>
    <t>Has the company joined the EU Transparency Register?</t>
  </si>
  <si>
    <t>T1.2.2</t>
  </si>
  <si>
    <t>NA</t>
  </si>
  <si>
    <t>Does the company disclose on its website a list of its membership of at least two key global trade associations, federations or confederations through which it engages in dialogue with governments and regulators?</t>
  </si>
  <si>
    <t>T1.3</t>
  </si>
  <si>
    <t>Taxation reporting</t>
  </si>
  <si>
    <t>T1.3.1</t>
  </si>
  <si>
    <t>T1.3.2</t>
  </si>
  <si>
    <t>T1.3.3</t>
  </si>
  <si>
    <t>Has the company identified countries it sources from where environmental degradation is a particular issue?</t>
  </si>
  <si>
    <t>LA3</t>
  </si>
  <si>
    <t>Commitments related to land</t>
  </si>
  <si>
    <t>LA3.1</t>
  </si>
  <si>
    <t>LA3.1.1</t>
  </si>
  <si>
    <t>Does the company commit to protect and promote all land rights by the company and its supply chain?</t>
  </si>
  <si>
    <t>LA3.1.2</t>
  </si>
  <si>
    <t>LA3.1.3</t>
  </si>
  <si>
    <t>LA3.1.4</t>
  </si>
  <si>
    <t>Does the company declare and implement zero tolerance for land grabbing  in company operations, whether such operations are directly or indirectly contracted by the company?</t>
  </si>
  <si>
    <t>LA3.1.5</t>
  </si>
  <si>
    <t>Does the company acknowledge responsibility for land rights violations involving the company or its suppliers (down to the primary producer)?</t>
  </si>
  <si>
    <t>LA3.2</t>
  </si>
  <si>
    <t>LA3.2.1</t>
  </si>
  <si>
    <t>Palm oil</t>
  </si>
  <si>
    <t>LA3.2.2</t>
  </si>
  <si>
    <t>Soy</t>
  </si>
  <si>
    <t xml:space="preserve">commitment responsible soy (% score) </t>
  </si>
  <si>
    <t>LA3.2.3</t>
  </si>
  <si>
    <t>Sugarcane</t>
  </si>
  <si>
    <t>Does the company disclose the names of at least two other sugar cane suppliers?</t>
  </si>
  <si>
    <t xml:space="preserve">Does the company disclose the names of at least one top cocoa supplier? </t>
  </si>
  <si>
    <t>Does the company disclose the names of at least two other cocoa suppliers?</t>
  </si>
  <si>
    <t xml:space="preserve">Does the company disclose the name of at least one of its suppliers for first 'other important commodity'? </t>
  </si>
  <si>
    <t xml:space="preserve">Does the company disclose the name of at least one of its suppliers for second 'other important commodity'? </t>
  </si>
  <si>
    <t>Does the company disclose the names of at least two other suppliers for the same commodity or other commodities?</t>
  </si>
  <si>
    <t>T3.2</t>
  </si>
  <si>
    <t>Sugar</t>
  </si>
  <si>
    <t xml:space="preserve">Tea </t>
  </si>
  <si>
    <t>Are land rights respected, including customary land rights?</t>
  </si>
  <si>
    <t>LA4.2.2</t>
  </si>
  <si>
    <t>Are all agricultural activities subjected to FPIC for all land rights users?</t>
  </si>
  <si>
    <t>LA4.2.3</t>
  </si>
  <si>
    <t>LA4.1.4</t>
  </si>
  <si>
    <t>Does the company avoid the transfer of land rights (including land under customary tenure) away from small-scale food producers, and instead engage smallholders by proposing fair contracts?</t>
  </si>
  <si>
    <t>LA4.1.5</t>
  </si>
  <si>
    <t>LA4.2</t>
  </si>
  <si>
    <t>Is the company's supplier code explicit about the following environmental issues related to land:</t>
  </si>
  <si>
    <t>LA4.2.1</t>
  </si>
  <si>
    <t>Does it refer to the conservation of biodiversity?</t>
  </si>
  <si>
    <t>Does it refer to the responsible management of pesticides use?</t>
  </si>
  <si>
    <t xml:space="preserve">Does it conform to international standards on safe pesticides use?  </t>
  </si>
  <si>
    <t>LA4.2.4</t>
  </si>
  <si>
    <t xml:space="preserve">Does it refer to effective soil management?                                 </t>
  </si>
  <si>
    <t>LA4.2.5</t>
  </si>
  <si>
    <t>Does it refer to redress in case of environmental damage done?</t>
  </si>
  <si>
    <t>Total score</t>
  </si>
  <si>
    <t>Average Score</t>
  </si>
  <si>
    <t>Transparency</t>
  </si>
  <si>
    <t xml:space="preserve">Reference </t>
  </si>
  <si>
    <t>T1</t>
  </si>
  <si>
    <t>Corporate reporting</t>
  </si>
  <si>
    <t>T1.1</t>
  </si>
  <si>
    <t xml:space="preserve">GRI-compliance    </t>
  </si>
  <si>
    <t>T1.2</t>
  </si>
  <si>
    <t>Lobbying reporting</t>
  </si>
  <si>
    <t>T1.2.3</t>
  </si>
  <si>
    <t>N/A</t>
  </si>
  <si>
    <t>T1.2.4</t>
  </si>
  <si>
    <t>T1.2.5</t>
  </si>
  <si>
    <t>Does the company recognize that farmers organizations can play a key role in supporting small-scale producers?</t>
  </si>
  <si>
    <t>F1.5</t>
  </si>
  <si>
    <t xml:space="preserve">Does the company recognize the importance of stable and long term business commitments for small-scale producers? </t>
  </si>
  <si>
    <t>F1.6</t>
  </si>
  <si>
    <t>Does the company recognize the importance for small-scale agriculture of crop diversification, adaptation of crop varieties or integrated pest management?</t>
  </si>
  <si>
    <t>F1.7</t>
  </si>
  <si>
    <t>Fair and transparent contracting</t>
  </si>
  <si>
    <t>F1.7.1</t>
  </si>
  <si>
    <t>F1.7.2</t>
  </si>
  <si>
    <t>F1.7.3</t>
  </si>
  <si>
    <t>Does the company recognize the need for producers to capture greater share of the benefits in the value chain?</t>
  </si>
  <si>
    <t>Does the company disclose how its payment mechanisms ensure that its direct suppliers pay the legally required taxes in their operation jurisdictions?</t>
  </si>
  <si>
    <t>T1.3.4</t>
  </si>
  <si>
    <t>T1.3.5</t>
  </si>
  <si>
    <t>T2</t>
  </si>
  <si>
    <t>Disclosure of total volumes</t>
  </si>
  <si>
    <t xml:space="preserve">T2.1 </t>
  </si>
  <si>
    <t>Cocoa</t>
  </si>
  <si>
    <t>Coffee</t>
  </si>
  <si>
    <t>Tea</t>
  </si>
  <si>
    <t>T2.2</t>
  </si>
  <si>
    <t>Dairy</t>
  </si>
  <si>
    <t>Wheat</t>
  </si>
  <si>
    <t>Maize</t>
  </si>
  <si>
    <t xml:space="preserve">Rice </t>
  </si>
  <si>
    <t>Potatoes</t>
  </si>
  <si>
    <t>Tomatoes (or other vegetables)</t>
  </si>
  <si>
    <t>T2.3</t>
  </si>
  <si>
    <t>Does the company disclose the sourcing volumes of sustainable production for palm oil, soy, sugarcane, cocoa, coffee, tea, rice, fruits, and potatoes where applicable? Reference can be made in volumes (MT) or in percentages of total volumes. The 5 best scoring commodities are considered</t>
  </si>
  <si>
    <t xml:space="preserve">NA </t>
  </si>
  <si>
    <t>T3</t>
  </si>
  <si>
    <t>Disclosure of buying agents and sourcing countries</t>
  </si>
  <si>
    <t>T3.1</t>
  </si>
  <si>
    <t xml:space="preserve">Does the company disclose the names of one soy supplier? </t>
  </si>
  <si>
    <t>Does the company disclose the names of at least two other soy suppliers?</t>
  </si>
  <si>
    <t xml:space="preserve">Does the company disclose the names of at least one top sugar cane supplier? </t>
  </si>
  <si>
    <t>F2.1.2.2</t>
  </si>
  <si>
    <t>Does the company provide the total number of small-scale producers in a second commodity supply chain where they source from small-scale producers?</t>
  </si>
  <si>
    <t>F2.1.2.3</t>
  </si>
  <si>
    <t>Does the company provide the total number of small-scale producers in a third (or more) commodity supply chain where they source from small-scale producers?</t>
  </si>
  <si>
    <t>F2.2</t>
  </si>
  <si>
    <t>Has the company conducted such an assessment for a 2nd commodity (or more)?</t>
  </si>
  <si>
    <t>`</t>
  </si>
  <si>
    <t>Has the company consulted affected farmers as part of the assessments?</t>
  </si>
  <si>
    <t>F3</t>
  </si>
  <si>
    <t>Commitments on small-scale agricultural sourcing</t>
  </si>
  <si>
    <t>F3.1</t>
  </si>
  <si>
    <t>F3.1.1</t>
  </si>
  <si>
    <t>Tropical fruits (bananas, pineapples, oranges, mangoes), or other fruits</t>
  </si>
  <si>
    <t>Rice</t>
  </si>
  <si>
    <t>T4</t>
  </si>
  <si>
    <t>Is the company transparent about its system of audits</t>
  </si>
  <si>
    <t>T4.1</t>
  </si>
  <si>
    <t>T4.2</t>
  </si>
  <si>
    <t>Does the company disclose how it deals with suppliers audit recommendations?</t>
  </si>
  <si>
    <t>T4.3</t>
  </si>
  <si>
    <t>T4.4</t>
  </si>
  <si>
    <t>T4.5</t>
  </si>
  <si>
    <t>Does the company track and disclose a full breakdown of second and third  tier suppliers compliant with the company's supplier code or sourcing policy (e.g. as percentage of total second and third tier suppliers)?</t>
  </si>
  <si>
    <t>Farmers</t>
  </si>
  <si>
    <t>F1</t>
  </si>
  <si>
    <t>Awareness and projects relating to farmers</t>
  </si>
  <si>
    <t>F1.1</t>
  </si>
  <si>
    <t>F1.2</t>
  </si>
  <si>
    <t>Does the company recognize the impact of food price volatility on small-scale producers and on food security in the developing world?</t>
  </si>
  <si>
    <t>F1.3</t>
  </si>
  <si>
    <t xml:space="preserve">Does the company recognize that small-scale producers need training and support? </t>
  </si>
  <si>
    <t>F1.4</t>
  </si>
  <si>
    <t>* 100% commitment to FLO by end 2015 = 100%
* 100% commitment to UTZ or RA by end 2015 = 90%
* 100% commitment to FLO by end 2020 = 80%
* 100% commitment to UTZ or RA by end 2020 = 70%
* 50% commitment to FLO by end 2015 = 60%
* 50% commitment to Utz or RA by end 2015 = 50%
* 30% commitment to FLO by end 2015 = 40%
* 30% commitment to Utz or RA by end 2015 = 35%
* 20% commitment to FLO by end 2015 = 30%
* 20% commitment Utz or RA by end 2015 = 25%
* Timebound commitment to FLO, Utz or RA in 2 countries and more than one product before 2015 = 20%
* Timebound commitment to FLO, Utz or RA in one country and one main product before 2015 = 10%
* No commitment  = 0</t>
  </si>
  <si>
    <t xml:space="preserve">commitment sustainable cocoa (% score) </t>
  </si>
  <si>
    <t>F3.2.2</t>
  </si>
  <si>
    <t>Coffee -- is there a public commitment to sustainable production standards relevant for smallholders? FLO, UTZ, RA, 4C</t>
  </si>
  <si>
    <t>F1.8</t>
  </si>
  <si>
    <t>Does the company recognize that fair prices need to be paid to small-scale producers in order for small-scale producers to obtain a decent income?</t>
  </si>
  <si>
    <t>F1.9</t>
  </si>
  <si>
    <t>F1.10</t>
  </si>
  <si>
    <t>Does the company have projects in different commodities and regions working with suppliers addressing smallholder issues in the supply chain?</t>
  </si>
  <si>
    <t>example project in commodity 1</t>
  </si>
  <si>
    <t>example project in commodity 2</t>
  </si>
  <si>
    <t>example project in commodity 3</t>
  </si>
  <si>
    <t>F2</t>
  </si>
  <si>
    <t>F2.1</t>
  </si>
  <si>
    <t>F2.1.1</t>
  </si>
  <si>
    <t>Does the company disclose the total number of small-scale producers in its supply chain?</t>
  </si>
  <si>
    <t>F2.1.2</t>
  </si>
  <si>
    <t>F2.1.2.1</t>
  </si>
  <si>
    <t>Does the company provide the total number of small-scale producers in one commodity supply chain where they source from small-scale producers?</t>
  </si>
  <si>
    <t>* 100% commitment to FLO by end 2015 = 100%
* 100% commitment to UTZ or RA by end 2015 = 90%
* 100% commitment to FLO by end 2020 = 80%
* 100% commitment to UTZ or RA by end 2020 = 70%
* 50% commitment to FLO by end 2015 = 60%
* 50% commitment to Utz or RA by end 2015 = 50%
* 30% commitment to FLO by end 2015 = 40%
* 30% commitment to Utz or RA by end 2015 = 35%
* 20% commitment to FLO by end 2015 = 30%
* 20% commitment to Utz or RA by end 2015 = 25%
* Timebound commitment to FLO, Utz or RA in 2 countries, more than one product before 2015 = 20%
* Timebound commitment to FLO, Utz or RA in one country and one main product before 2015 = 10%
* No commitment  = 0</t>
  </si>
  <si>
    <t xml:space="preserve">commitment sustainable tea (% score) </t>
  </si>
  <si>
    <t xml:space="preserve">Tropical Fruits -- is there a public commitment to sustainable production standards relevant for smallholders? FLO,RA </t>
  </si>
  <si>
    <t>F3.1.2</t>
  </si>
  <si>
    <t>F3.1.3</t>
  </si>
  <si>
    <t xml:space="preserve">Does the company participate in at least 2 sectoral or multi-stakeholder initiatives which address issues concerning small-scale producers? This may also include initiatives like ETP, 4C, WCF, Sustainable Food Lab, SAI, etc. Full score for 2 or more initiatives, half a score for one initiative: </t>
  </si>
  <si>
    <t>ETP</t>
  </si>
  <si>
    <t>4C</t>
  </si>
  <si>
    <t>WCF</t>
  </si>
  <si>
    <t xml:space="preserve">Sustainable Food Lab </t>
  </si>
  <si>
    <t>SAI</t>
  </si>
  <si>
    <t>Sustainable Rice Platform</t>
  </si>
  <si>
    <t>F3.2</t>
  </si>
  <si>
    <t>Out of the 7 commodities Oxfam has selected with standards relevant to small-scale farmers, for each company we consider 4 commodities where the company has the strongest commitments</t>
  </si>
  <si>
    <t xml:space="preserve">
</t>
  </si>
  <si>
    <t>F3.2.1</t>
  </si>
  <si>
    <t>Cocoa -- is there a public commitment to sustainable production standards relevant for smallholders? FLO, UTZ, RA</t>
  </si>
  <si>
    <t>* 100% commitment to FLO by end 2015 = 100%
* 100% commitment to sustainable sourcing by end 2015 = 80%
* 100% commitment to FLO by end 2020 = 80%
* 50% commitment to FLO by end 2015 = 60%
* 30% commitment to FLO by end 2015 = 40%
* 20% commitment to FLO by end 2015 = 30%
* Commitment to source 100% sustainable (not timebound) = 20%
* Timebound commitment to FLO in 2 countries and more than one product before 2015 = 20%
* Timebound commitment to FLO in one country and one main product before 2015 = 10%
* Membership of a new Sustainable Rice Initiative  = 10%
* No commitment  = 0</t>
  </si>
  <si>
    <t xml:space="preserve">commitment sustainable rice (% score) </t>
  </si>
  <si>
    <t>Potatoes --  is there a public commitment to sustainable production standards relevant for smallholders? RA</t>
  </si>
  <si>
    <t>* 100% commitment to FLO by end 2015 = 100%
* 100% commitment to UTZ or RA by end 2015 = 90%
* 100% commitment to 4C by end 2015 = 80%
* 100% commitment to FLO by end 2020 = 80%
* 100% commitment to UTZ or RA by end 2020 = 70%
* 100% commitment to 4C by end 2020 = 60%
* 50% commitment to FLO by end 2015 = 60%
* 50% commitment to Utz or RA by end 2015 = 50%
* 50% commitment to 4C by end 2015 = 40%
* 30% commitment to FLO by end 2015 = 40%
* 30% commitment to Utz or RA by end 2015 = 35%
* 30% commitment to 4C by end 2015 = 30%
* Commitment of substantial part business to 4C by end 2015 = 30%
* 20% commitment to FLO by end 2015 = 30%
* 20% commitment to Utz or RA by end 2015 = 25%
* 20% commitment to 4C by end 2015 = 20%
* Timebound commitment to FLO, Utz or RA in 2 countries, in more than one product before 2015 = 20%
* Timebound commitment to FLO, Utz or RA in 1 country in one main product before 2015 = 10%
* No commitment  = 0</t>
  </si>
  <si>
    <t xml:space="preserve">commitment sustainable coffee (% score) </t>
  </si>
  <si>
    <t>F3.2.3</t>
  </si>
  <si>
    <t xml:space="preserve">Tea -- is there a public commitment to sustainable production standards relevant for smallholders? FLO, UTZ, RA </t>
  </si>
  <si>
    <t>* 100% commitment to FLO by end 2015 = 100%
* 100% commitment to RA by end 2015 = 90%
* 100% commitment to sustainable sourcing by end 2015 = 80%
* 100% commitment to FLO by end 2020 = 80%
* 100% commitment to RA by end 2020 = 70%
* 100% commitment to sustainable sourcing by end 2020 = 60%
* 50% commitment to FLO by end 2015 = 60%
* 50% commitment to RA by end 2015 = 50%
* 30% commitment to FLO by end 2015 = 40%
* 30% commitment to RA by end 2015 = 35%
* 20% commitment to FLO by end 2015 = 30%
* 20% commitment to RA by end 2015 = 25%
* Commitment to source 100% sustainable (not timebound) = 20%
* Timebound commitment to FLO in 2 countries and more than one product before 2015 = 20%
* Timebound commitment to FLO in one country and one main product before 2015 = 10%
* Membership of Bonsucro  = 0
* No commitment  = 0</t>
  </si>
  <si>
    <t xml:space="preserve">commitment sustainable sugar cane (% score) </t>
  </si>
  <si>
    <t>F4</t>
  </si>
  <si>
    <t xml:space="preserve">Supply chain management </t>
  </si>
  <si>
    <t>F4.1</t>
  </si>
  <si>
    <t>* 100% commitment FLO by end 2015 = 100%
* 100% commitment to RA by end 2015 = 90%
* 100% commitment to sustainable sourcing by end 2015 = 80%
* 100% commitment to FLO by end 2020 = 80%
* 100% commitment to RA by end 2020 = 70%
* 50% commitment to FLO by end 2015 = 60%
* 50% commitment to RA by end 2015 = 50%
* 30% commitment to FLO by end 2015 = 40%
* 30% commitment to RA by end 2015 = 35%
* 20% commitment to FLO by end 2015 = 30%
* 20% commitment to RA by end 2015 = 25%
* Commitment to source 100% sustainable (not timebound) = 20%
* Timebound commitment to source FLO or RA in 2 countries and more than one product before 2015 = 20%
* Timebound commitment to FLO or RA in one country and one main product before 2015 = 10%
* No commitment = 0</t>
  </si>
  <si>
    <t xml:space="preserve">commitment sustainable tropical fruits (% score) </t>
  </si>
  <si>
    <t>Rice --  is there a public commitment to sustainable production standards relevant for smallholders? FLO , membership in new rice initiative</t>
  </si>
  <si>
    <t>Workers</t>
  </si>
  <si>
    <t/>
  </si>
  <si>
    <t>W1</t>
  </si>
  <si>
    <t>W1.1</t>
  </si>
  <si>
    <t xml:space="preserve">Does the company recognize labor standards as defined by the ILO conventions and as it relates to its duty to source responsibly  in their agricultural supply chains?  </t>
  </si>
  <si>
    <t xml:space="preserve">General Mills Global Responsibility 2012, p. 54, accessed 02/13/13 </t>
  </si>
  <si>
    <t>Mars, Supplier Relationships, accessed 02/13/13</t>
  </si>
  <si>
    <t>W.1.2</t>
  </si>
  <si>
    <t>W1.2.1</t>
  </si>
  <si>
    <t>Workplace Rights Implementation Guide, page 47, accessed 13Jan14</t>
  </si>
  <si>
    <t>W1.2.2</t>
  </si>
  <si>
    <t>* 100% commitment to RA by end 2015 = 90%
* 100% commitment to sustainable sourcing by end 2015 = 80%
* 100% commitment to RA by end 2020 = 70%
* 50% commitment to RA by end 2015 = 50%
* 30% commitment to RA by end 2015 = 35%
* 20% commitment to RA by end 2015 = 25%
* Commitment to source 100% sustainable (not timebound) = 20%
* Timebound commitment to RA in 2 countries and more than one product before 2015 = 20%
* Timebound commitment to RA in one country and one main product before 2015 = 10%
* No commitment = 0</t>
  </si>
  <si>
    <t xml:space="preserve">commitment sustainable potatoes (% score) </t>
  </si>
  <si>
    <t>Sugar Cane --  is there a public commitment to sustainable production standards relevant for smallholders? FLO</t>
  </si>
  <si>
    <t>W1.2.4</t>
  </si>
  <si>
    <t>W1.2.4.1</t>
  </si>
  <si>
    <t>Workplace Rights Implementation Guide, page 26, accessed 13Jan14</t>
  </si>
  <si>
    <t>General Mills CSR Report 2013, p. 53, accessed 08/15/13</t>
  </si>
  <si>
    <t>Kellogg Company Supplier Code of Conduct, accessed 13Jan14</t>
  </si>
  <si>
    <t>Mars, Supplier Code of Conduct, p. 5, accessed 14Jan14</t>
  </si>
  <si>
    <t>Mondelez, Corporate Responsibility Expectations for Direct Suppliers, accessed 02/13/13</t>
  </si>
  <si>
    <t>W1.2.4.2</t>
  </si>
  <si>
    <t>W1.2.5</t>
  </si>
  <si>
    <t>Does the company explicitly recognize the need protect migrant workers?</t>
  </si>
  <si>
    <t>F4.2</t>
  </si>
  <si>
    <t>Unilever, Sustainable Agriculture Code, p. 34 and 35, accessed 02/13/13</t>
  </si>
  <si>
    <t>W1.2.9</t>
  </si>
  <si>
    <t>Does the company recognise the link between its own commercial practices and the quality of jobs for workers in its supply chain? (including link between wages and the cost of sustainable production)</t>
  </si>
  <si>
    <t>W2</t>
  </si>
  <si>
    <t>Workplace Rights Implementation Guide (2011) p 46/7 accessed 13 Jan2014</t>
  </si>
  <si>
    <t>http://www.unilever.com/images/rr-unilever-supply-chain-labour-rights-vietnam-310113-en_tcm13-355788.pdf</t>
  </si>
  <si>
    <t>W1.2.3</t>
  </si>
  <si>
    <t>Unilever, Sustainable Agriculture Code, p. 36, accessed 02/13/13</t>
  </si>
  <si>
    <t>Does the company recognise the need for workers to be able to access international complaints processes if local resolution fails?</t>
  </si>
  <si>
    <t>W2.2.3</t>
  </si>
  <si>
    <t>- migrant workers?</t>
  </si>
  <si>
    <t>W2.2.4</t>
  </si>
  <si>
    <t>- child labor?</t>
  </si>
  <si>
    <t>Unilever, Sustainable Cocoa &amp; Sugar, accessed 02/13/13</t>
  </si>
  <si>
    <t>W2.3</t>
  </si>
  <si>
    <t>Unilever, Respecting Rights, accessed 02/13/13</t>
  </si>
  <si>
    <t>W1.2.6</t>
  </si>
  <si>
    <t>Does the company explicitly recognize the right to be free from discrimination?</t>
  </si>
  <si>
    <t>Workplace Rights Implementation Guide, page 28, accessed 13Jan14</t>
  </si>
  <si>
    <t>General Mills Supplier code of conduct</t>
  </si>
  <si>
    <t>Mars, Supplier Code of Conduct, p. 3 and 5, accessed 02/13/13</t>
  </si>
  <si>
    <t>W1.2.7</t>
  </si>
  <si>
    <t>Does the company explicitly recognize child labor as an issue?</t>
  </si>
  <si>
    <t>Coca Cola, Addressing Global Issues, accessed 2/13/13</t>
  </si>
  <si>
    <t>Mars website, ‘Mars’ position on child labor,’ accessed 02/13/13</t>
  </si>
  <si>
    <t>W1.2.8</t>
  </si>
  <si>
    <t>Does the company explicitly recognize forced labor as an issue?</t>
  </si>
  <si>
    <t>Mars, Supplier Code of Conduct, p. 2-3, accessed 02/13/13</t>
  </si>
  <si>
    <t>http://www.cocoalife.org/partners, accessed 14Jan14</t>
  </si>
  <si>
    <t>Unilever, Fair Trade Ben &amp; Jerry's, accessed 02/13/13</t>
  </si>
  <si>
    <t>W3.4.2</t>
  </si>
  <si>
    <t>Fair labor Association, Sustainable Management of Nestlé’s Cocoa Supply Chain in the Ivory Coast—Focus on Labor Standards, accessed 02/13/13</t>
  </si>
  <si>
    <t>W.3.4.3</t>
  </si>
  <si>
    <t xml:space="preserve">Does the company have a commitment to constructive dialogue with the IUF? </t>
  </si>
  <si>
    <t>Knowledge and disclosure of company impacts in agricultural supply chains</t>
  </si>
  <si>
    <t>W2.1</t>
  </si>
  <si>
    <t>W2.1.1</t>
  </si>
  <si>
    <t>W2.1.2</t>
  </si>
  <si>
    <t>W2.1.3</t>
  </si>
  <si>
    <t>W2.1.4</t>
  </si>
  <si>
    <t>W2.2</t>
  </si>
  <si>
    <t>Does the company identify countries or regions (by commodity) with a high risk/prevalence on the following issues in its supply chain:</t>
  </si>
  <si>
    <t>W2.2.1</t>
  </si>
  <si>
    <t>- temporary workers?</t>
  </si>
  <si>
    <t>Costa Rica Sugar Industry Macro Report, accessed 02/13/13</t>
  </si>
  <si>
    <t>Unilever Sustainable Living Plan 2012, p 49, accessed 14Jan14</t>
  </si>
  <si>
    <t>W2.2.2</t>
  </si>
  <si>
    <t>- lack of freedom of association?</t>
  </si>
  <si>
    <t>PepsiCo, Global Code of Conduct, p. 10, accessed 02/13/13</t>
  </si>
  <si>
    <t>W4.1.5</t>
  </si>
  <si>
    <t>eliminate forced, bonded or involuntary labor?</t>
  </si>
  <si>
    <t xml:space="preserve">Kellogg, California Transparency in Supply Chain Act, accessed 13Jan14  </t>
  </si>
  <si>
    <t>Mars Supplier Code of Conduct 2013, p2,  accessed 14Jan14</t>
  </si>
  <si>
    <t>W4.1.6</t>
  </si>
  <si>
    <t>W4.1.7</t>
  </si>
  <si>
    <t>-  ensure job-security and permanent contracts for workers (minimising sub-contracting and other forms of precarious work)?</t>
  </si>
  <si>
    <t>W3</t>
  </si>
  <si>
    <t>W3.1</t>
  </si>
  <si>
    <t>Has the company made a commitment to uphold the UN Guiding Principles on Business and Human Rights?</t>
  </si>
  <si>
    <t>W3.2</t>
  </si>
  <si>
    <t>W3.2.1</t>
  </si>
  <si>
    <t>Has the company made an explicit commitment to living wage?</t>
  </si>
  <si>
    <t>W3.2.2</t>
  </si>
  <si>
    <t>Has the company made a commitment to ensuring wages/remuneration for agricultural workers are fair/decent/meet basic needs?</t>
  </si>
  <si>
    <t>W3.2.3</t>
  </si>
  <si>
    <t>W3.3</t>
  </si>
  <si>
    <t>W3.3.1</t>
  </si>
  <si>
    <t>W3.3.2</t>
  </si>
  <si>
    <t>W3.4</t>
  </si>
  <si>
    <t>W.3.4.1</t>
  </si>
  <si>
    <t>W4.3.1</t>
  </si>
  <si>
    <t>Does the company use a certification scheme that has a credible strategy for analysing and addressing low wages?</t>
  </si>
  <si>
    <t>http://www.pepsico.com/Purpose/Responsible-Sourcing/Supply-Chain.html</t>
  </si>
  <si>
    <t>W4.3.1.2</t>
  </si>
  <si>
    <t>Oxfam Poverty Footprint Study, page 44, accessed 2/13/13</t>
  </si>
  <si>
    <t>W4.3.1.3</t>
  </si>
  <si>
    <t>W4.3.2</t>
  </si>
  <si>
    <t>Are audit results routinely corroborated, for example through offsite worker interviews?</t>
  </si>
  <si>
    <t>W4.3.3</t>
  </si>
  <si>
    <t>Is the company a member of an organization aimed at sharing  supply chain information and minimizing parallel audits?</t>
  </si>
  <si>
    <t>Coca Cola, Stakeholder Engagement, accessed 02/13/13</t>
  </si>
  <si>
    <t>Joint Statement of the Coca Cola Company and the International Union of Foodworkers</t>
  </si>
  <si>
    <t>IUF, Global IUF/Unilever meeting explores employment &amp; rights, accessed 02/13/13</t>
  </si>
  <si>
    <t>W4</t>
  </si>
  <si>
    <t>W4.1</t>
  </si>
  <si>
    <t>Does the company promote improved conditions for workers by requiring suppliers to:</t>
  </si>
  <si>
    <t>Mars, Supplier Code of Conduct, p. 5, accessed 02/13/13</t>
  </si>
  <si>
    <t>W4.1.1</t>
  </si>
  <si>
    <t>- inform and train workers about their rights?</t>
  </si>
  <si>
    <t>Mars Supplier Code of Conduct 2013,p7 accessed 14Jan14</t>
  </si>
  <si>
    <t>W4.1.2</t>
  </si>
  <si>
    <t>- not discriminate?</t>
  </si>
  <si>
    <t>Coca Cola, Supplier Guiding Principles, accessed 2/13/13</t>
  </si>
  <si>
    <t>General Mills Supplier Code of Conduct, accessed 02/13/13</t>
  </si>
  <si>
    <t>Mars Supplier Code of Conduct 2013, p3,  accessed 14Jan14</t>
  </si>
  <si>
    <t>W4.1.3</t>
  </si>
  <si>
    <t>- uphold the general right to freedom of association and collective bargaining?</t>
  </si>
  <si>
    <t>W4.1.4</t>
  </si>
  <si>
    <t>avoid child labor?</t>
  </si>
  <si>
    <t xml:space="preserve">General Mills CSR Report 2013, p. 53, accessed 08/15/13 </t>
  </si>
  <si>
    <t>Mars, Principles in Action 2011, p. 12, accessed 02/13/13</t>
  </si>
  <si>
    <t>Does the company recognize the need to reduce indirect Scope 3 emissions?</t>
  </si>
  <si>
    <t>CC1.2</t>
  </si>
  <si>
    <t>Does the company recognize the need to reduce Scope 3 agricultural emissions (purchased goods and services)?</t>
  </si>
  <si>
    <t>CC1.3</t>
  </si>
  <si>
    <t>Do the company's sustainability plans recognize the growing challenges of climate change impacts on the company and communities?</t>
  </si>
  <si>
    <t>CC1.4</t>
  </si>
  <si>
    <t>CC1.5</t>
  </si>
  <si>
    <t>CC1.5.1</t>
  </si>
  <si>
    <t>Unilever, Sustainable Agriculture Code, p. 35, accessed 02/13/13</t>
  </si>
  <si>
    <t>W4.1.8</t>
  </si>
  <si>
    <t>W4.1.9</t>
  </si>
  <si>
    <t>- respect international standards on working hours?</t>
  </si>
  <si>
    <t>W4.1.10</t>
  </si>
  <si>
    <t>W4.2</t>
  </si>
  <si>
    <t>Does the company require, or take measure to support, suppliers to:</t>
  </si>
  <si>
    <t>W4.2.1</t>
  </si>
  <si>
    <t>- pay workers a living wages?</t>
  </si>
  <si>
    <t>W4.2.2</t>
  </si>
  <si>
    <t>W4.2.3</t>
  </si>
  <si>
    <t>Workplace Rights Implementation Guide, accessed 02/13/13</t>
  </si>
  <si>
    <t>Mars, Supplier Code of Conduct, p. 7, accessed 02/13/13</t>
  </si>
  <si>
    <t>Nestlé, Creating Shared Value Report 2011, p. 140. 145, accessed 02/13/13</t>
  </si>
  <si>
    <t>W4.3</t>
  </si>
  <si>
    <t>Does the company publish information about the company’s response to climate change, and GHG emission performance in places other than in the CDP response?</t>
  </si>
  <si>
    <t>CC2.2</t>
  </si>
  <si>
    <t>CC2.2.1</t>
  </si>
  <si>
    <t>W4.3.1.1</t>
  </si>
  <si>
    <t>All parts of ABF report labour audits to 1st tier</t>
  </si>
  <si>
    <t>2010/2011 Sustainability report, page 43, accessed 2/13/13</t>
  </si>
  <si>
    <t>Does the company report on climate change risks throughout its supply chain?</t>
  </si>
  <si>
    <t>Sedex, List of Members, accessed 02/13/13</t>
  </si>
  <si>
    <t>Sedex, List of Members, accessed 02/13/13 and AIM-PROGRESS</t>
  </si>
  <si>
    <t>Climate Change</t>
  </si>
  <si>
    <t>CC1</t>
  </si>
  <si>
    <t>Awareness and projects relating to climate change</t>
  </si>
  <si>
    <t>CC1.1</t>
  </si>
  <si>
    <t>CC1.1.1</t>
  </si>
  <si>
    <t>Does the company recognize the need to reduce Scope 1 &amp; 2 emissions?</t>
  </si>
  <si>
    <t>Has progress been reported in the past two years towards meeting those targets?</t>
  </si>
  <si>
    <t>CC3.1.1.4</t>
  </si>
  <si>
    <t>CC3.1.2</t>
  </si>
  <si>
    <t>CC1.1.2</t>
  </si>
  <si>
    <t>CC1.5.2</t>
  </si>
  <si>
    <t>CC1.5.3</t>
  </si>
  <si>
    <t>CC1.6</t>
  </si>
  <si>
    <t>CC1.6.1</t>
  </si>
  <si>
    <t>CC1.6.2</t>
  </si>
  <si>
    <t>Does the company directly invest in at least one project aimed at reducing agricultural emissions in its supply chain?</t>
  </si>
  <si>
    <t>CC2</t>
  </si>
  <si>
    <t>CC2.1</t>
  </si>
  <si>
    <t>CC2.1.1</t>
  </si>
  <si>
    <t>CC2.1.2</t>
  </si>
  <si>
    <t>Water</t>
  </si>
  <si>
    <t xml:space="preserve">WAT1 </t>
  </si>
  <si>
    <t xml:space="preserve"> Awareness and projects related to access to and use of water</t>
  </si>
  <si>
    <t xml:space="preserve">WAT1.1  </t>
  </si>
  <si>
    <t>WAT1.1.1</t>
  </si>
  <si>
    <t>- recognize the finite nature of water resources?</t>
  </si>
  <si>
    <t xml:space="preserve">Illovo Sugar Annual Report, 2011 p. 42, 59 &amp; 84 ; 2013 corporate responsibility report pg 64 </t>
  </si>
  <si>
    <t>CC2.2.2</t>
  </si>
  <si>
    <t>Is this data verified?</t>
  </si>
  <si>
    <t>CC2.3</t>
  </si>
  <si>
    <t>CC2.3.1</t>
  </si>
  <si>
    <t>Kellogg Company 2010 Annual Report, p.1 and Kellogg Company 2011 Corporate Responsibility Report, p.2</t>
  </si>
  <si>
    <t>Principles in Action Summary 2010, p.13.</t>
  </si>
  <si>
    <t>CC2.3.2</t>
  </si>
  <si>
    <t>In the case of a US-listed company, is the company reporting on climate risks in its mandatory security filings (SEC 10-K)?</t>
  </si>
  <si>
    <t>CC2.3.3</t>
  </si>
  <si>
    <t>Is that reporting provided in a comprehensive and detailed manner (meaning that companies include an analysis of future climate risks on their supply chain)?</t>
  </si>
  <si>
    <t>CC2.4</t>
  </si>
  <si>
    <t>CC3</t>
  </si>
  <si>
    <t>Commitments related to climate change</t>
  </si>
  <si>
    <t>CC3.1</t>
  </si>
  <si>
    <t>CC3.1.1</t>
  </si>
  <si>
    <t>Does the company set and meet time-bound targets to reduce GHG emissions?</t>
  </si>
  <si>
    <t>CC3.1.1.1</t>
  </si>
  <si>
    <t>Does the company set absolute targets to reduce GHG emissions?</t>
  </si>
  <si>
    <t>CC3.1.1.2</t>
  </si>
  <si>
    <t>CC3.1.1.3</t>
  </si>
  <si>
    <t>WAT1.2</t>
  </si>
  <si>
    <t>p.7, p.11, p.14, p.25   -   http://www.abf.co.uk/file.axd?pointerid=82c66aa0a5c443d9b2e193a45e664a24</t>
  </si>
  <si>
    <t>WAT1.2.1</t>
  </si>
  <si>
    <t>- acknowledgement that its operations depend on sustainable water use?</t>
  </si>
  <si>
    <t xml:space="preserve">ABF CR Report 2010, p.7, p.11, p.14, p.25   </t>
  </si>
  <si>
    <t>The Coca-Cola Company, Form 10-K 2011 (2012), p. 11, 33.</t>
  </si>
  <si>
    <t>CC3.2</t>
  </si>
  <si>
    <t>Commitments related to climate change resilience</t>
  </si>
  <si>
    <t>CC3.2.1</t>
  </si>
  <si>
    <t>Kraft Foods Delicious World Report 2011 - pg 4</t>
  </si>
  <si>
    <t>CC4</t>
  </si>
  <si>
    <t>CC4.1</t>
  </si>
  <si>
    <t>Does the company's supplier code require the following:</t>
  </si>
  <si>
    <t>CC4.1.1</t>
  </si>
  <si>
    <t>Reduction of GHG emissions?</t>
  </si>
  <si>
    <t>CC4.1.2</t>
  </si>
  <si>
    <t>Reduction of GHG emissions in agricultural practices?</t>
  </si>
  <si>
    <t>CC4.2</t>
  </si>
  <si>
    <t>Does the company ask suppliers to do the following (either through guidelines or other mechanisms to promote these issues):</t>
  </si>
  <si>
    <t>CC4.2.1</t>
  </si>
  <si>
    <t>CC4.2.2</t>
  </si>
  <si>
    <t>Does the company ask suppliers if the palm oil supplied comes from growers who disclose their GHG emissions (e.g., within the RSPO P&amp;C 5.6 &amp; 7.8)?</t>
  </si>
  <si>
    <t>http://www.pepsico.com/Purpose/Environmental-Sustainability/Water.html (accessed 29 May 2012)</t>
  </si>
  <si>
    <t>CP- Unilever and Sustainable Agriculture  (2009), pg 9</t>
  </si>
  <si>
    <t>WAT1.2.3</t>
  </si>
  <si>
    <t>-  awareness of the impact of its own operations on surrounding communities?</t>
  </si>
  <si>
    <t>The Coca-Cola Company, “The Water Stewardship and Replenish Report 2012’ pg 12-14</t>
  </si>
  <si>
    <t>pg 51 and 68  of 2012 GRI report</t>
  </si>
  <si>
    <t>WAT1.3</t>
  </si>
  <si>
    <t>The Coca-Cola Company, Form 10-K 2011 (2012), p. 11, 33; The Coca-Cola Company, “The Water Stewardship and Replenish Report 2012" pg2</t>
  </si>
  <si>
    <t>General Mills Global Responsibility 2012, p59.</t>
  </si>
  <si>
    <t>http://www.pepsico.com/Purpose/Environmental-Sustainability/Water.html</t>
  </si>
  <si>
    <t>CP-Unilever and Sustainable Agriculture - Water (2009), pp. 34</t>
  </si>
  <si>
    <t>WAT1.1.2</t>
  </si>
  <si>
    <t>- recognize that agricultural practices or processing can cause water contamination?</t>
  </si>
  <si>
    <r>
      <t>The Coca-Cola Company, “The Water Stewardship and Replenish Report 2012’ p. 51, 41,45;</t>
    </r>
    <r>
      <rPr>
        <sz val="11"/>
        <color indexed="10"/>
        <rFont val="Calibri"/>
        <family val="2"/>
      </rPr>
      <t/>
    </r>
  </si>
  <si>
    <t>http://www.danonewaters.de/wp-content/uploads/Danone_Nachhaltigkeitsbericht_2011.pdf (pg11)</t>
  </si>
  <si>
    <t>General Mills Global Responsibility 2012, pg 44</t>
  </si>
  <si>
    <t>http://www.mars.com/global/about-mars/mars-pia/our-supply-chain/rice.aspx</t>
  </si>
  <si>
    <t>http://www.mondelezinternational.com/DeliciousWorld/sustainability/ag_supply_chain.aspx</t>
  </si>
  <si>
    <t>AD- RSG specific requirements for water use in agriculture pg 4</t>
  </si>
  <si>
    <t>PepsiCo Sustainable Agriculture Brochure pg 3</t>
  </si>
  <si>
    <t>- 2 commodities</t>
  </si>
  <si>
    <t xml:space="preserve">- 1 commodity </t>
  </si>
  <si>
    <t>http://ecosysteme.danone.com/project/fruit-sourcing-in-ukraine/ ; AND http://www.heifer.org.ua/en/home-page/280-vdkrittya-polunichnogo-proektu-v-ukran-zbira-gostej-z-rznix-chastin-svtu.html</t>
  </si>
  <si>
    <t>http://www.generalmills.com/~/media/Files/sustainability/GM_water.ashx</t>
  </si>
  <si>
    <t>http://pepsicoindia.co.in/purpose/environmental-sustainability/replenishing-water.html; http://pepsicoindia.co.in/purpose/environmental-sustainability/replenishing-water.html</t>
  </si>
  <si>
    <t>- 0 commodities</t>
  </si>
  <si>
    <t>WAT1.4</t>
  </si>
  <si>
    <t>http://www.danone.com/en/axes-strategiques/water.html</t>
  </si>
  <si>
    <t xml:space="preserve">General Mills Corporate Social Responsibility 2012, p45    </t>
  </si>
  <si>
    <t>Kellogg Company 2010 Annual Report, p.1 and Kellogg Company 2011 Corporate Responsibility Report, p.2 , 54, 59</t>
  </si>
  <si>
    <t>http://www.mars.com/global/about-mars/mars-pia/our-operations/water-impact.aspx</t>
  </si>
  <si>
    <t>PepsiCo Water Stewardship Report, pg 1</t>
  </si>
  <si>
    <t>WAT1.2.2</t>
  </si>
  <si>
    <t>- aiming to reduce water use through increased efficiency?</t>
  </si>
  <si>
    <t>http://twinings.co.uk/about-twinings/social-and-environmental-responsibility/our-environmental-commitments</t>
  </si>
  <si>
    <t>The Coca-Cola Company, “The Water Stewardship and Replenish Report 2012’ p. 5.</t>
  </si>
  <si>
    <t>http://www.danonewaters.de/wp-content/uploads/Danone_Nachhaltigkeitsbericht_2011.pdf (pg39)</t>
  </si>
  <si>
    <t>General Mills Corporate Social Responsibility 2012, p45, 59</t>
  </si>
  <si>
    <t>Kellogg Company 2011 Corporate Responsibility Report, p. 54, 64</t>
  </si>
  <si>
    <t>Mars principles in action 2011 pg 11- http://mars.com/global/assets/documents/Mars_PIA_Highlights_2011_EN_report.pdf</t>
  </si>
  <si>
    <t>WAT2.3</t>
  </si>
  <si>
    <t>(Projects must focus on one of the following issues: improving access to or reducing agricultural use of water. It must also include the participation or collaboration of a local community organization).</t>
  </si>
  <si>
    <t>- 3 commodities</t>
  </si>
  <si>
    <t>Kraft Foods Delicious World Report 2010 - pg 20</t>
  </si>
  <si>
    <t>CP-Nestlé, Creating Shared Value Report 2011, p.149</t>
  </si>
  <si>
    <t>http://assets.coca-colacompany.com/33/0d/cc99f4294d7bb454ded7a247796a/2012-coca-cola-and-wwf-annual-partnership-review.pdf; http://www.thecoca-colacompany.com/citizenship/sa_case_studies.html; http://www.thecoca-colacompany.com/sustainabilityreport/in-our-company/healthy-communities/sustainable-agriculture.html; http://www.saiplatform.org/projects/10/98/Sustainable-Sugarcane-Irrigation-and-Safe-Drinking-Water-Access-to-Sugarcane-Farmers-in-Guangxi-China; http://www.saiplatform.org/projects/69/98/Project-Unnati-Sustainable-Mango-Production-India</t>
  </si>
  <si>
    <t>http://www.nestle.com/csv/ruraldevelopment/sourcingoverview/Combatingdeforestation/Pages/Combatingdeforestation.aspx; http://www.nestle.com/csv/CreatingSharedValueCaseStudies/AllCaseStudies/Pages/Cocoa-Propagation-Project.aspx; http://www.nestle.com/CSV/CreatingSharedValueCaseStudies/AllCaseStudies/Pages/Drip-irrigation-project-Nicaragua.aspx; http://www.nestle.com/csv/CreatingSharedValueCaseStudies/AllCaseStudies/Pages/Improving-water-use-coffee-production-Mexico.aspx; http://www.nespresso.com/ecolaboration//medias_dyn/articles/1798/article/attachment-2.pdf</t>
  </si>
  <si>
    <t>WAT3.1</t>
  </si>
  <si>
    <t>PepsiCo Water Stewardship Report, pg 2-3</t>
  </si>
  <si>
    <t>WAT3.2</t>
  </si>
  <si>
    <t>WAT3.3</t>
  </si>
  <si>
    <t xml:space="preserve">Has the company set a specific target to reduce its water use in its direct operations? </t>
  </si>
  <si>
    <t>Does the company commit to at least two of the following water initiatives?</t>
  </si>
  <si>
    <t xml:space="preserve">- UN CEO water mandate
</t>
  </si>
  <si>
    <t>http://ceowatermandate.org/about/endorsing-companies/</t>
  </si>
  <si>
    <t>- Water Footprint Network</t>
  </si>
  <si>
    <t>AD- RSG specific requirements for water use in agriculture</t>
  </si>
  <si>
    <t>- CDP Global Water Disclosure</t>
  </si>
  <si>
    <t>WAT2</t>
  </si>
  <si>
    <t>WAT2.1</t>
  </si>
  <si>
    <t>WAT2.2</t>
  </si>
  <si>
    <t>Unilever Sustainable Agriculture Code - pg18</t>
  </si>
  <si>
    <t>- take additional measures in water stressed areas to mitigate impacts of water use?</t>
  </si>
  <si>
    <t>- consult local communities on impacts of water resource usage?</t>
  </si>
  <si>
    <t>WAT4.2</t>
  </si>
  <si>
    <t>Has the company demonstrated how it is using information received from communities through such processes to inform its activities?</t>
  </si>
  <si>
    <t>Has the company consulted affected communities as part of the assessments?</t>
  </si>
  <si>
    <t>2013 CDP Disclosure Section 3.2; The Coca-Cola Company, “The Water Stewardship and Replenish Report 2012’ pg 12-14</t>
  </si>
  <si>
    <t>Are the impact assessments publically available?</t>
  </si>
  <si>
    <t>Has the company determined the proportion of its water consumption (“water footprint”) in its operations vs water consumption (“water footprint”) in its supply chain?</t>
  </si>
  <si>
    <t xml:space="preserve">The Coca-Cola Company 2012/2013 GRI Report - PG 53, 57 </t>
  </si>
  <si>
    <t>pg 72 of 2012 CR Report</t>
  </si>
  <si>
    <t>Mars Principles in Action Summary 2012, pg6</t>
  </si>
  <si>
    <t>2013 CDP Water Disclosure 1.1c</t>
  </si>
  <si>
    <t>WAT3</t>
  </si>
  <si>
    <t>Commitments related to water</t>
  </si>
  <si>
    <t>Has the company disclosed its exposure to deforestation risk through responding to the Carbon Disclosure Project’s annual forest information request (or some other equivalent measure)?</t>
  </si>
  <si>
    <t>LA2.1.2.1</t>
  </si>
  <si>
    <t>LA2.1.2.2</t>
  </si>
  <si>
    <t>LA2.1.2.3</t>
  </si>
  <si>
    <t>LA2.1.2.4</t>
  </si>
  <si>
    <t>Additional criteria for impact assessments:</t>
  </si>
  <si>
    <t xml:space="preserve">Does the assessment include a process of consulting women? </t>
  </si>
  <si>
    <t>W2.3.2.1</t>
  </si>
  <si>
    <t>W2.3.2.2</t>
  </si>
  <si>
    <t>W2.3.2.3</t>
  </si>
  <si>
    <t>W2.3.2.4</t>
  </si>
  <si>
    <t>CC2.5</t>
  </si>
  <si>
    <t>CC2.5.1</t>
  </si>
  <si>
    <t>CC2.5.2</t>
  </si>
  <si>
    <t>CC2.5.3</t>
  </si>
  <si>
    <t>WAT3.4</t>
  </si>
  <si>
    <t>http://www.waterfootprint.org/?page=files/OverviewPartners</t>
  </si>
  <si>
    <t>http://www.waterfootprint.org/?page=files/OverviewPartners; The Coca-Cola Company, “The Water Stewardship and Replenish Report 2012" pg 32</t>
  </si>
  <si>
    <t>Does the company commit to consulting local communities on plans to develop water resources?</t>
  </si>
  <si>
    <t xml:space="preserve">The Coca-Cola Company, “The Water Stewardship and Replenish Report 2012" - last paragraph - page 14 (in adobe reader) </t>
  </si>
  <si>
    <t>Pg 3 PepsiCo Water Stewardship Report</t>
  </si>
  <si>
    <t>WAT4</t>
  </si>
  <si>
    <t>WAT4.1</t>
  </si>
  <si>
    <t>Kellogg Company Supplier Code of Conduct</t>
  </si>
  <si>
    <t>- prevent pollution and safeguard water quality?</t>
  </si>
  <si>
    <t>http://www.kelloggcompany.com/content/dam/kelloggcompanyus/PDF/Kellogg_Company_Global_Supplier_Code_of_Conduct_January_2014.pdf</t>
  </si>
  <si>
    <t>- adopt specific practices to improve water management (such as measuring progress, irrigation management, techniques on crop processing, reuse and recycling, etc.) ?</t>
  </si>
  <si>
    <t>Section 7.4 - http://assets.coca-colacompany.com/30/fb/c98f5720411990545de2ea248360/sagp-with-criteria-final-12-10-13.pdf</t>
  </si>
  <si>
    <t>http://assets.coca-colacompany.com/30/fb/c98f5720411990545de2ea248360/sagp-with-criteria-final-12-10-13.pdf</t>
  </si>
  <si>
    <t>W1.3</t>
  </si>
  <si>
    <t>W1.3.1</t>
  </si>
  <si>
    <t>W1.3.2</t>
  </si>
  <si>
    <t>W1.3.3</t>
  </si>
  <si>
    <t>W2.3.1</t>
  </si>
  <si>
    <t>W2.3.2</t>
  </si>
  <si>
    <t>Promoting improved wages through certification and multi-stakeholder organisation and dialogue with IUF</t>
  </si>
  <si>
    <t>W4.3.4</t>
  </si>
  <si>
    <t>Has the company identified countries it sources from where (i) land tenure security cannot be assured, or (ii) poor land governance is of particular concern?</t>
  </si>
  <si>
    <t>T3.1.1</t>
  </si>
  <si>
    <t>T3.1.2</t>
  </si>
  <si>
    <t>T3.1.3</t>
  </si>
  <si>
    <t>T3.1.4</t>
  </si>
  <si>
    <t>T3.1.5</t>
  </si>
  <si>
    <t>T3.1.6</t>
  </si>
  <si>
    <t>T3.1.7</t>
  </si>
  <si>
    <t>T3.1.8</t>
  </si>
  <si>
    <t>T3.1.9</t>
  </si>
  <si>
    <t>T3.1.10</t>
  </si>
  <si>
    <t>T3.1.11</t>
  </si>
  <si>
    <t>ABF</t>
  </si>
  <si>
    <t>Coca-Cola</t>
  </si>
  <si>
    <t>Rank</t>
  </si>
  <si>
    <t>WORKERS</t>
  </si>
  <si>
    <t>Gender</t>
  </si>
  <si>
    <t>WOM1</t>
  </si>
  <si>
    <t>WOM2</t>
  </si>
  <si>
    <t>WOM3</t>
  </si>
  <si>
    <t>WOM4</t>
  </si>
  <si>
    <t>CLIMATE CHANGE</t>
  </si>
  <si>
    <t>WAT 1</t>
  </si>
  <si>
    <t>WAT 2</t>
  </si>
  <si>
    <t>WAT 3</t>
  </si>
  <si>
    <t>WAT 4</t>
  </si>
  <si>
    <t>WATER</t>
  </si>
  <si>
    <t>LA1</t>
  </si>
  <si>
    <t xml:space="preserve">Rank </t>
  </si>
  <si>
    <t>LAND</t>
  </si>
  <si>
    <t>FARMERS</t>
  </si>
  <si>
    <t>Total</t>
  </si>
  <si>
    <t>Average</t>
  </si>
  <si>
    <t xml:space="preserve">rank </t>
  </si>
  <si>
    <t>TRANSPARENCY</t>
  </si>
  <si>
    <t>Total (out of 70)</t>
  </si>
  <si>
    <t>Total (out of 10)</t>
  </si>
  <si>
    <t>Overall Percentage Score</t>
  </si>
  <si>
    <t>Unilever Sustainable Agriculture Code 2010 (p37), accessed 15 Jan 2014</t>
  </si>
  <si>
    <t>Does the company recognize deforestation as a problem?</t>
  </si>
  <si>
    <t>CC1.1.3</t>
  </si>
  <si>
    <t>Tracking and engaging with women in the supply chain</t>
  </si>
  <si>
    <t>WOM 2.1.1</t>
  </si>
  <si>
    <t>WOM 2.1.2</t>
  </si>
  <si>
    <t>WOM 2.1.3</t>
  </si>
  <si>
    <t>WOM 2.1.4</t>
  </si>
  <si>
    <t>WOM 2.2.1</t>
  </si>
  <si>
    <t>WOM 2.2.2</t>
  </si>
  <si>
    <t>WOM 2.2.2.1</t>
  </si>
  <si>
    <t>WOM 2.2.2.2</t>
  </si>
  <si>
    <t>WOM 2.2.2.3</t>
  </si>
  <si>
    <t>WOM 2.2.2.4</t>
  </si>
  <si>
    <t>LA1.1.4</t>
  </si>
  <si>
    <t>LA1.3.1</t>
  </si>
  <si>
    <t>LA1.3.2</t>
  </si>
  <si>
    <t>LA1.3.3</t>
  </si>
  <si>
    <t xml:space="preserve">Has the company set a specific target to reduce its water use along its whole value chain? </t>
  </si>
  <si>
    <t>WAT3.5</t>
  </si>
  <si>
    <t>Does the company recognize the importance of income diversification (selling through different market outlets) or dangers of over-dependence (selling to one buyer) for small-scale producers?</t>
  </si>
  <si>
    <t>Does the company have a strategy in place to raise low incomes systematically with indicators and milestones?</t>
  </si>
  <si>
    <t>Working with suppliers on climate issues</t>
  </si>
  <si>
    <t>CC3.1.3</t>
  </si>
  <si>
    <t>CC4.3</t>
  </si>
  <si>
    <t>CC4.3.1</t>
  </si>
  <si>
    <t>CC4.3.2</t>
  </si>
  <si>
    <t>CC3.2.2</t>
  </si>
  <si>
    <t>WAT2.4.1</t>
  </si>
  <si>
    <t>WAT2.4.2</t>
  </si>
  <si>
    <t>WAT2.5</t>
  </si>
  <si>
    <t>WAT2.4</t>
  </si>
  <si>
    <t>Does the company disclose source of origin (at least two countries if applicable from Non-OEDC countries, but including Mexico and Chile) for sourced commodities?</t>
  </si>
  <si>
    <t>T3.2.1</t>
  </si>
  <si>
    <t>T3.2.2</t>
  </si>
  <si>
    <t>LA2.2.1</t>
  </si>
  <si>
    <t>LA2.2.2</t>
  </si>
  <si>
    <t xml:space="preserve">http://www.nestle.com/csv/water/supply-chain; http://www.nestle.com/csv/water/operations  </t>
  </si>
  <si>
    <t>Use of information from supply chain monitoring to inform sourcing strategy and decision-making</t>
  </si>
  <si>
    <t>LA2.2</t>
  </si>
  <si>
    <t>Kellogg Company Supplier Code of Conduct (revised 15 Jan 2014), accessed 29 January 14, p2</t>
  </si>
  <si>
    <t>Kellogg Company Supplier Code of Conduct (revised 15 Jan 2014), accessed 29 January 14, p5 (Management Practice - systematic approach)</t>
  </si>
  <si>
    <t>Mars Supplier Code of Conduct April 2012, accessed 14Jan14</t>
  </si>
  <si>
    <t>Assessment of the Hazelnut Supply Chain and Hazelnut Harvet in Turkey, Nestle/FLA March 2012</t>
  </si>
  <si>
    <t>Nestle responsible sourcing guideline (September 2013) p 3, accessed 31 Jan 14</t>
  </si>
  <si>
    <t>Does the company recognize the importance of communities’ right to land for cultural, spiritual and ceremonial purposes?</t>
  </si>
  <si>
    <t>T1.3.4.1</t>
  </si>
  <si>
    <t>T1.3.4.2</t>
  </si>
  <si>
    <t>Does the company report comprehensively on soy, palm and pulp and paper (including on specific standards, risk assessments and commitments related to all three commodities) through the Carbon Disclosure Project’s annual forest information request (or some other equivalent measure)?</t>
  </si>
  <si>
    <t>Does the company disclose total volumes sourced for up to 5 of the following 9 commodities: dairy, tropical fruits (bananas, mangoes, oranges, mangoes, pineapples), wheat, rice, maize, potatoes, tomatoes, coffee and tea (where company sources the commodity)? This can also be presented as percentage of global supply.</t>
  </si>
  <si>
    <t>Has the company identified commodities that are related to (i) deforestation problems, or (ii) land use change/conversion? (can include HCVAs, HCSs such as peatlands etc)?</t>
  </si>
  <si>
    <t>Unilever Sustainable Living Lab Report 2012 (p 8) accessed 4 Feb 2014</t>
  </si>
  <si>
    <t>- respect national legislation on working hours</t>
  </si>
  <si>
    <t>LA4.1.2</t>
  </si>
  <si>
    <t xml:space="preserve"> http://www.thecoca-colacompany.com/citizenship/5by20ProgressUpdate.pdf (p.16) (Published: Sept. 2012; accessed: Feb.2014)</t>
  </si>
  <si>
    <t>http://www.thecoca-colacompany.com/citizenship/pdf/poverty_footprint_report.pdf (Published: March 2011; accessed: Feb.2014)</t>
  </si>
  <si>
    <t>http://www.thecoca-colacompany.com/citizenship/5by20-factsheet.pdf (Published: Sept. 2013; accessed: Feb.2014)</t>
  </si>
  <si>
    <t>http://www.kraftfoodscompany.com/SiteCollectionDocuments/pdf/kraftfoods_responsibility_report.pdf (p.16) (Published: May 2011; accessed: Feb.2014)</t>
  </si>
  <si>
    <t>http://www.unilever.com/sustainable-living/betterlivelihoods/supporting-small-scale-distributors/ (Updated: 2012; accessed: Feb. 2014)</t>
  </si>
  <si>
    <t>http://www.unilever.com/images/USLP-Progress-Report-2012-FI_tcm13-352007.pdf (p.48) (Published: 2013; accessed: Feb. 2014)</t>
  </si>
  <si>
    <t>W4.1.10.1</t>
  </si>
  <si>
    <t>W4.1.10.2</t>
  </si>
  <si>
    <t>http://www.startribune.com/opinion/commentaries/159441535.html?page=all&amp;prepage=2&amp;c=y#continue (Published: June 2012; accessed: Feb.2014)</t>
  </si>
  <si>
    <t>http://www.unilever.com/sustainable-living/betterlivelihoods/targets/ (Updated: 2014; accessed: Feb. 2014)</t>
  </si>
  <si>
    <t>http://www.abf.co.uk/responsibility/responsibility_in_action/engagement_on_land_reform_and_relocation_illovo_southern_africa   (Page 80 Pub. Mar 31 2012  accessed Feb. 17 2014)</t>
  </si>
  <si>
    <t>http://www.unilever.com/images/sd_Unilever_Sustainable_Agriculture_Code_2010_tcm13-216557.pdf, (p.8,11,45) (Published: 2010; accessed: Feb. 2014)</t>
  </si>
  <si>
    <t>http://www.kraftfoodscompany.com/SiteCollectionDocuments/pdf/SupplierDiversityGuidelines.pdf (Published: no date; accessed: Feb.2014)</t>
  </si>
  <si>
    <t>Does the company recognize the importance of including fair sharing of risk  in its contracts(e.g. through more stable contracts, hedging mechanisms, etc)?</t>
  </si>
  <si>
    <t>http://www.unilever.com/sustainable-living/betterlivelihoods/our-approach/ (Updated: 2014; accessed: Feb. 2014)</t>
  </si>
  <si>
    <t xml:space="preserve">http://www.illovosugar.co.za/Libraries/2012_Annual_Report/2012_Illovo_Integrated_Annual_Report.sflb.ashx (Page 85 Pub. Mar. 31 2012  accessed Feb 17 2014). </t>
  </si>
  <si>
    <t>Sustainable Agric Practices http://www.pepsico.com/Download/PepsiCo_agri_0531_final.pdf and, 2010 Sustainability report (page15 pub. 2010 accessed Feb. 18 2014)</t>
  </si>
  <si>
    <t>Workplace Rights Implementation Guide, page 34, accessed 13Jan14</t>
  </si>
  <si>
    <t>Commitment to water initiatives</t>
  </si>
  <si>
    <t>Does the company acknowledge its responsibilities for water use and access to water through:</t>
  </si>
  <si>
    <t>Acknowledgment of responsibility</t>
  </si>
  <si>
    <t>Community consultation on water stress assessments or sustainability assessments of shared water sources</t>
  </si>
  <si>
    <t>Community consultation</t>
  </si>
  <si>
    <t>Impact assessments</t>
  </si>
  <si>
    <t>Land rights of local communities</t>
  </si>
  <si>
    <t>Community consent to (proposed) investments</t>
  </si>
  <si>
    <t>Implications of biofuels on food security</t>
  </si>
  <si>
    <t>Does the company disclose an example of active engagement with suppliers and stakeholders at the country or local level (beyond membership of an MSI) to address land rights issues within the supply chain?</t>
  </si>
  <si>
    <t>Assessments of human rights and boarder social impacts within the supply chain in relation to land rights and land disputes</t>
  </si>
  <si>
    <t>Was the assessment conducted on a high volume country and commodity (i.e. countries that are among the top 3 sourcing countries for a top 3 sourced commodity) or conducted in countries that are high-risk countries (based on analysis by the company) for a top 3 sourced commodity?</t>
  </si>
  <si>
    <t>Identification of high-risk countries</t>
  </si>
  <si>
    <t>Sustainable production standards</t>
  </si>
  <si>
    <t>Does the company refer to FPIC for indigenous peoples?</t>
  </si>
  <si>
    <t>Has the company demonstrated that it intentionally sources from women agricultural producers? (e.g. by participating in organizations that specifically target women's involvement in supply chains)?</t>
  </si>
  <si>
    <t>Does the company disclose the names of one palm oil supplier?</t>
  </si>
  <si>
    <t>Does the company disclose the names of at least two other palm oil suppliers?</t>
  </si>
  <si>
    <t xml:space="preserve">Commitments to responsible production standards relevant for small-scale producers. </t>
  </si>
  <si>
    <t>Grievance mechanisms</t>
  </si>
  <si>
    <t>Food security implications of access to water</t>
  </si>
  <si>
    <t>Does the company:</t>
  </si>
  <si>
    <t>Does the company conduct projects in collaboration with suppliers to address access to and use of water within the supply chain, for:</t>
  </si>
  <si>
    <t>Recognition of the importance for workers to have access to sustainable grievance mechanisms which promote resolution at supplier level and strengthen local dialogue, allowing direct recourse to the company if needed</t>
  </si>
  <si>
    <t>Freedom of association and collective bargaining</t>
  </si>
  <si>
    <t xml:space="preserve">Does the company recognise the right to freedom of association and collective bargaining? </t>
  </si>
  <si>
    <t>Does this include countries where these rights are restricted by facilitating a parallel means of dialogue and bargaining?</t>
  </si>
  <si>
    <t>Data on supply chain workers</t>
  </si>
  <si>
    <t>Identification of high risk countries</t>
  </si>
  <si>
    <t>Does the company have a strategy in place to raise low wages and does it monitor progress systematically with indicators and milestones?</t>
  </si>
  <si>
    <t>Sustainable management of agricultural land</t>
  </si>
  <si>
    <t>Does the company make public commitments to sustainable production standards for:</t>
  </si>
  <si>
    <t>Inequality faced by women producers</t>
  </si>
  <si>
    <t>Does the company recognize the various levels of inequality that women producers face regarding:</t>
  </si>
  <si>
    <t>Does the company seek to build the capacity of suppliers to address non-compliance and achieve the company guidelines?</t>
  </si>
  <si>
    <t>Effective monitoring of working conditions</t>
  </si>
  <si>
    <t>Supplier audits</t>
  </si>
  <si>
    <t xml:space="preserve">Does the company's supplier code require its suppliers to track and report the gender breakdown of their workforce for at least one commodity? </t>
  </si>
  <si>
    <t>Reduction of GHG emissions</t>
  </si>
  <si>
    <t>Does the company explicitly recognize the need to support small-scale producers in its supply chain and local communities as they adapt to climate change?</t>
  </si>
  <si>
    <t>Supporting small-scale producers and local communities within the supply chain</t>
  </si>
  <si>
    <t>Does the company recognize the importance of training for improved growing techniques, including crop diversification, soil conservation, water capture, seed varieties, etc.?</t>
  </si>
  <si>
    <t>Does the company recognize the importance of supporting irrigation methods and technologies?</t>
  </si>
  <si>
    <t>Investment in projects that address climate vulnerability and resilience, and that reduce agricultural emissions</t>
  </si>
  <si>
    <t>Does the company currently invest in at least one project based on an analysis of climate change vulnerability and resilience of small-scale producers in its supply chain?</t>
  </si>
  <si>
    <t>Was the assessment conducted on a high volume country and commodity (i.e. countries that are among the top 5 sourcing countries for a top 5 sourced commodity or conducted in high-risk countries (based on analysis by the company) for a top 3 sourced commodity (or company sources above 1% of global volume)?</t>
  </si>
  <si>
    <t>Commitments and plans on deforestation</t>
  </si>
  <si>
    <t xml:space="preserve">  Deforestation plans in relation to palm oil:</t>
  </si>
  <si>
    <t>Reduce GHG emissions?</t>
  </si>
  <si>
    <t xml:space="preserve">commitment sustainable palm oil (% score) </t>
  </si>
  <si>
    <t>Women have equal access and representation to grievance procedures</t>
  </si>
  <si>
    <t>Does the company recognize the importance providing weather data and information?</t>
  </si>
  <si>
    <t>Social and environmental land security for communities</t>
  </si>
  <si>
    <t xml:space="preserve"> - uphold freedom of association and right to collective bargaining by requiring proof of such through instruments, e.g. a union framework agreement, union access agreements, or a written guarantee to workers of their right to join a union (and in countries where these rights are restricted, by facilitating a parallel means of dialogue and bargaining)? </t>
  </si>
  <si>
    <t>Does the company publically commit to addressing issues faced disproportionately by women producers in its supply chain and operations due to a lack of access to the following:</t>
  </si>
  <si>
    <t>Does the company's supplier code provide guidelines on the following:</t>
  </si>
  <si>
    <t>The improvement of childcare or care initiatives at the farm or community level?</t>
  </si>
  <si>
    <t xml:space="preserve">Does the company's supplier code require its suppliers to track and report the gender breakdown of the small-scale producers they source from? </t>
  </si>
  <si>
    <t>Does the company disclose its position on tax havens or "secrecy jurisdictions" and how it deals with transfer pricing according to the OECD Transfer Pricing Guidelines for Multinational Enterprises and Tax Administrations?</t>
  </si>
  <si>
    <t>Disclosure of supplier names</t>
  </si>
  <si>
    <t>Does the company consider labour standards, health and safety, the environment and business integrity within its supplier audit protocol or does it refer to SEDEX or any other credible supplier audit information initiative or system?</t>
  </si>
  <si>
    <t>Does the company recognize the importance of contract transparency throughout the supply chain (In terms of quality requirements, quantity control, terms of pricing, dispute resolution mechanisms)?</t>
  </si>
  <si>
    <t>Disclosure of agricultural emissions</t>
  </si>
  <si>
    <t>Does the company articulate risks to small-scale producers and rural communities in its reporting of supply chain risks?</t>
  </si>
  <si>
    <t>Land use change and deforestation</t>
  </si>
  <si>
    <t>Does the company have a clause on water in its supplier code or sourcing guidelines that requires suppliers to:</t>
  </si>
  <si>
    <t>first tier suppliers?</t>
  </si>
  <si>
    <t>second tier suppliers?</t>
  </si>
  <si>
    <t>third tier suppliers?</t>
  </si>
  <si>
    <t>Commitments on specific issues facing women</t>
  </si>
  <si>
    <t>Disclosure of data by gender by suppliers</t>
  </si>
  <si>
    <t>Does the company have a stop land grabs clause in its supplier code?</t>
  </si>
  <si>
    <t>Disclosure of countries sourced from</t>
  </si>
  <si>
    <t>Does the company recognise the key role small-scale producers play in food security in their communities and how its supply chain can impact this?</t>
  </si>
  <si>
    <t>Projects</t>
  </si>
  <si>
    <t>Living wage and precarious employment</t>
  </si>
  <si>
    <t>Other workers issues</t>
  </si>
  <si>
    <t>Working with others to improve wages</t>
  </si>
  <si>
    <t>Has the company made an explicit commitment to improving conditions for precarious worker?</t>
  </si>
  <si>
    <t>Has the company made an explicit commitment to reducing precarious work?</t>
  </si>
  <si>
    <t>Guidelines in the supplier code</t>
  </si>
  <si>
    <t>Reporting of supply chain risks</t>
  </si>
  <si>
    <t>Requirements in the supplier code</t>
  </si>
  <si>
    <t>Guidelines in the Supplier Code</t>
  </si>
  <si>
    <t>Requirements in the Supplier Code</t>
  </si>
  <si>
    <t>Living wage</t>
  </si>
  <si>
    <t>Precarious work</t>
  </si>
  <si>
    <t>maintain an accessible, confidential grievances mechanism? (needs to be clearly a requirement for suppliers)</t>
  </si>
  <si>
    <t xml:space="preserve">Was the assessment conducted in a high volume country and commodity (i.e. countries that are among the top 3 sourcing countries for a top 3 sourced commodity) or conducted in countries that are high-risk countries (based on analysis by the company) for a top 3 sourced commodity? </t>
  </si>
  <si>
    <t>Does the company report and disclose Scope 3 emissions associated with purchased goods and services, including agricultural emissions in its CDP report?</t>
  </si>
  <si>
    <t>Kellogg</t>
  </si>
  <si>
    <t>Does the company  disclose  the names of at least one  top supplier for palm oil, soy, sugarcane, cocoa and 2 other important commodities for their sourcing?</t>
  </si>
  <si>
    <t>Reduce GHG emissions in agricultural practices?</t>
  </si>
  <si>
    <t>v1</t>
  </si>
  <si>
    <t>26 February 2013 version</t>
  </si>
  <si>
    <t>* Release of first scorecard based on information up to end of 2012</t>
  </si>
  <si>
    <t>v2</t>
  </si>
  <si>
    <t>8 March 2013 version</t>
  </si>
  <si>
    <t>* Explanation for scoring calculations added for Land 3.2 and Farmers 3.2</t>
  </si>
  <si>
    <t>* Transparency 4.5 question reentered</t>
  </si>
  <si>
    <t>* Weighting for ABF on Transparency 4.5 corrected (no change to out of 10 score)</t>
  </si>
  <si>
    <t>* Reference added for ABF on Workers 2.1</t>
  </si>
  <si>
    <t>* Explanation of ABF partial scoring added to all themes</t>
  </si>
  <si>
    <t>* Release Notes tab added</t>
  </si>
  <si>
    <t>v3</t>
  </si>
  <si>
    <t>25 May 2013 version</t>
  </si>
  <si>
    <t>* Updated gender answers and scores for Mars, Mondelez and Nestle based on their commitments on gender and cocoa</t>
  </si>
  <si>
    <t>v4</t>
  </si>
  <si>
    <t>17 September 2013 version</t>
  </si>
  <si>
    <t>* Various updates of scores based on new information from companies across themes</t>
  </si>
  <si>
    <t xml:space="preserve">* Explanation of T1.1 scoring (GRI compliance) added </t>
  </si>
  <si>
    <t>v5</t>
  </si>
  <si>
    <t>29 November 2013 version</t>
  </si>
  <si>
    <t>* Update on Coca Cola's land score based on new commitments linked to land/sugar campaigning</t>
  </si>
  <si>
    <t>* Update of various PepsiCo scores based on PepsiCo submitting a Behind the Brands Scorecard Update Sheet (includes existing public information now identified)</t>
  </si>
  <si>
    <t>v6</t>
  </si>
  <si>
    <t>26 February 2014 version</t>
  </si>
  <si>
    <t>Does the company plan to conduct formal human rights impact assessments where problems have been identified?</t>
  </si>
  <si>
    <t>- provide healthy working conditions and accommodation, specifically:</t>
  </si>
  <si>
    <t>* provide a healthy &amp; safe workplace, controlling hazards at source wherever possible, and through Personal Protective Equipment as appropriate)  and potable drinking water, adequate sanitation, etc</t>
  </si>
  <si>
    <t xml:space="preserve">* where accommodation for workers is provided, ensure that this is a decent standard </t>
  </si>
  <si>
    <t>Requirements in the supplier code and building supplier capacity</t>
  </si>
  <si>
    <t>* Updated the indicators based on feedback from companies and industry experts</t>
  </si>
  <si>
    <t>Does the company require fair compensation and grievance mechanisms in case water rights have been violated and/or relinquished?</t>
  </si>
  <si>
    <t>* Company scores updated based on new information from companies across themes up to end of 2013</t>
  </si>
  <si>
    <t>v7</t>
  </si>
  <si>
    <t>* Updated PepsiCo's land and transparency scores following new commitments linked to land/sugar campaigning</t>
  </si>
  <si>
    <t>Does the company disclose source of origin for the following 4 commodities (palm oil, sugar, soy and cocoa) for at least 2 countries?</t>
  </si>
  <si>
    <t>Does the company disclose source of origin for up to 5 of the following 9 commodities (where company sources the commodity) for at least 2 countries?</t>
  </si>
  <si>
    <t>16 April 2014 version</t>
  </si>
  <si>
    <t>v8</t>
  </si>
  <si>
    <t>Is the company a member of the Cool Farm Institute that provides a tool for growers to calculate GHG emissions (or a tool that provides equivalent measurement capacity and interface, applicable across countries, including developing countries)?</t>
  </si>
  <si>
    <t>* Clarified wording of indicator CC4.3.2</t>
  </si>
  <si>
    <t>* Correction on CC3.1.2 and CC4.3.2 (Danone); and CC3.1.2, CC4.3.2 and F1.9 (Nestle)</t>
  </si>
  <si>
    <t>v9</t>
  </si>
  <si>
    <t>http://www.kelloggcompany.com/content/dam/kelloggcompanyus/corporate_responsibility/pdf/2014/Climate_Policy.pdf</t>
  </si>
  <si>
    <t>http://www.unilever.com/sustainable-living-2014/enhancing-livelihoods/inclusive-business/livelihoods-for-smallholder-farmers</t>
  </si>
  <si>
    <t>13 May 2014 version</t>
  </si>
  <si>
    <t>http://www.unilever.com/mediacentre/newsandfeatures/Unilever-signs-up-to-Global-Forest-Watch.aspx [Accessed on 26 August 2014]</t>
  </si>
  <si>
    <t xml:space="preserve">http://www.greenpeace.org/international/Global/international/planet-2/report/2009/10/how-unilever-palm-oil-supplier.pdf (p.12) (published: April 2008; accessed: Feb.2014); http://www.unilever.com/sustainable-living-2014/reducing-environmental-impact/sustainable-sourcing/sustainable-palm-oil/working-with-suppliers/index.aspx (Updated: 2014; Accessed: Aug. 2014) </t>
  </si>
  <si>
    <t>Danone Sustainability Report 2013, p59, accessed Aug.2014</t>
  </si>
  <si>
    <t>http://www.unilever.com/images/slp-Unilever-Responsible-Sourcing-Policy-2014_tcm13-388879.pdf pg 10 accessed 8/13/14</t>
  </si>
  <si>
    <t>Danone Sustainability Report 2013, p133, accessed Aug.2014</t>
  </si>
  <si>
    <t>Danone Sustainability Report 2013, p134, accessed Aug.2014</t>
  </si>
  <si>
    <t>Danone Sustainability Report 2013, p131, accessed Aug.2014</t>
  </si>
  <si>
    <t>Danone Sustainability Report 2013, p60, accessed Aug.2014</t>
  </si>
  <si>
    <t>http://www.unilever.com/sustainable-living/betterlivelihoods/our-approach/ (Updated: 2014; accessed: Feb. 2014) and http://www.unilever.com/sustainable-living-2014/enhancing-livelihoods/opportunities-for-women/targets-and-performance/index.aspx</t>
  </si>
  <si>
    <t>http://www.unilever.com/sustainable-living-2014/reducing-environmental-impact/sustainable-sourcing/our-strategy/ (Accessed September 2014)</t>
  </si>
  <si>
    <t>http://www.unilever.com/images/slp-Unilever-Responsible-Sourcing-Policy-2014_tcm13-388879.pdf and http://www.unilever.com/sustainable-living-2014/enhancing-</t>
  </si>
  <si>
    <t>http://www.unilever.com/images/slp-Unilever-Responsible-Sourcing-Policy-2014_tcm13-388879.pdf and http://www.unilever.com/sustainable-living-2014/enhancing-livelihoods/fairness-in-the-workplace/advancing-human-rights-with-suppliers/responsible-sourcing-policy/</t>
  </si>
  <si>
    <t>http://www.unilever.com/sustainable-living-2014/enhancing-livelihoods/fairness-in-the-workplace/advancing-human-rights-with-suppliers/responsible-sourcing-policy/</t>
  </si>
  <si>
    <t>9 October 2014 version</t>
  </si>
  <si>
    <t>WOM 1.1.8</t>
  </si>
  <si>
    <t>UN Women's Empowerment Principles</t>
  </si>
  <si>
    <t>WOM 3.4.1</t>
  </si>
  <si>
    <t>WOM 3.4.2</t>
  </si>
  <si>
    <t>WOM 4.3.3</t>
  </si>
  <si>
    <t>WOM 4.2.3</t>
  </si>
  <si>
    <t>WOM 4.2.4</t>
  </si>
  <si>
    <t>If the company is headquartered in the US, does it publically disclose on its website actual or a range of the contributions made to US trade associations and political entities for public policy influencing or engagement?</t>
  </si>
  <si>
    <t>If the company is active in the US, does it disclose on its website a list of its membership of at least two key US trade associations, federations or confederations through which it engages in dialogue with governments and regulators?</t>
  </si>
  <si>
    <t>T1.1.1</t>
  </si>
  <si>
    <t>T1.1.2</t>
  </si>
  <si>
    <t>Does the company report on governance structure and decision making relating to social, economic and environmental impacts in the supply chain (based on GRI G4-34)</t>
  </si>
  <si>
    <t xml:space="preserve">T1.1.2.1 </t>
  </si>
  <si>
    <t xml:space="preserve">T1.1.2.2 </t>
  </si>
  <si>
    <t>T1.1.2.3</t>
  </si>
  <si>
    <t>T1.1.2.4</t>
  </si>
  <si>
    <t xml:space="preserve">Does the company provide disclosure  of executive-level responsibility relating to social, economic and environmental impacts in the supply chain (based on GRI G4-36)  </t>
  </si>
  <si>
    <t>Does the company provide disclosure of the process of consultation between stakeholders and the highest governance body for supply chain management (based on GRI G4-37)</t>
  </si>
  <si>
    <t>Does the company report on the ratio of compensation of highest paid individuals vs. median total annual compensation for all employees (based on G4-54)</t>
  </si>
  <si>
    <t>T1.3.5.1</t>
  </si>
  <si>
    <t>Does the company disclose a list with the names and country location of all its subsidiaries?</t>
  </si>
  <si>
    <t>T1.3.5.2</t>
  </si>
  <si>
    <t>Disclosure relating to subsidiaries</t>
  </si>
  <si>
    <t>Sugar cane</t>
  </si>
  <si>
    <t>T2.1.2</t>
  </si>
  <si>
    <t>T2.1.3</t>
  </si>
  <si>
    <t>T2.1.4</t>
  </si>
  <si>
    <t>T2.1.1</t>
  </si>
  <si>
    <t>T2.1.3.1</t>
  </si>
  <si>
    <t>T2.1.3.2</t>
  </si>
  <si>
    <t>Disclosure of both direct and indirect soy volumes</t>
  </si>
  <si>
    <t>Disclosure of either direct and / or indirect soy volumes</t>
  </si>
  <si>
    <t>T4.6</t>
  </si>
  <si>
    <t>T2.2.1</t>
  </si>
  <si>
    <t>T2.2.2</t>
  </si>
  <si>
    <t>T2.2.3</t>
  </si>
  <si>
    <t>T2.2.4</t>
  </si>
  <si>
    <t>T2.2.5</t>
  </si>
  <si>
    <t>T2.2.6</t>
  </si>
  <si>
    <t>T2.2.7</t>
  </si>
  <si>
    <t>T2.2.8</t>
  </si>
  <si>
    <t>T2.2.9</t>
  </si>
  <si>
    <t>Tropical fruits (bananas, mangoes, oranges, pineapples) or other fruits</t>
  </si>
  <si>
    <t>T2.3.1</t>
  </si>
  <si>
    <t>T2.3.2</t>
  </si>
  <si>
    <t>T2.3.3</t>
  </si>
  <si>
    <t>T2.3.4</t>
  </si>
  <si>
    <t>T2.3.5</t>
  </si>
  <si>
    <t>T2.3.6</t>
  </si>
  <si>
    <t>T2.3.7</t>
  </si>
  <si>
    <t>T2.3.8</t>
  </si>
  <si>
    <t>T2.3.9</t>
  </si>
  <si>
    <t>Fruits (bananas, pineapples, oranges and mangoes) or other fruits</t>
  </si>
  <si>
    <t>Does the company track and disclose a full breakdown of first tier suppliers compliant with its supplier code or sourcing policy (e.g. as percentage of total first tier suppliers)?</t>
  </si>
  <si>
    <t>Living income assessments</t>
  </si>
  <si>
    <t>Does the company monitor and report regularly (at least every 5 years) on the progress it makes towards achieving a living income for the farmers in its supply chain?</t>
  </si>
  <si>
    <t>Has the company made an explicit commitment to support small-scale farmers in its supply chains gain access to resources, knowledge, inputs, technologies or insurance that increase their resilience against external shocks?</t>
  </si>
  <si>
    <t>Has the company made explicit commitments to ensure that farmers in its supply chain earn a living income?</t>
  </si>
  <si>
    <t>F3.3</t>
  </si>
  <si>
    <t>F3.3.1</t>
  </si>
  <si>
    <t>F3.3.2</t>
  </si>
  <si>
    <t>F3.3.3</t>
  </si>
  <si>
    <t>Does the supplier code include guidance or requirements for suppliers to ensure that smallholders earn a living income?</t>
  </si>
  <si>
    <t>Does the supplier code include guidance or requirements to install internal grievance mechanisms for smallholders?</t>
  </si>
  <si>
    <t>Does the supplier code include guidance or requirements which enable smallholders in the company's supply chain to access appeal mechanisms or international complaints processes if local resolution fails?</t>
  </si>
  <si>
    <t>LA2.1.2.5</t>
  </si>
  <si>
    <t xml:space="preserve">Was the assessment published in a format and language accessible to stakeholders – including local civil society organizations - in the country in which the assessment occurred? </t>
  </si>
  <si>
    <t>LA3.1.2.1</t>
  </si>
  <si>
    <t>LA3.1.2.2</t>
  </si>
  <si>
    <t>Does the company commit to FPIC for all affected communities for all agricultural-based commodities?</t>
  </si>
  <si>
    <t>Does the company commit to FPIC for all affected communities for at least 2 agricultural-based commodities?</t>
  </si>
  <si>
    <t>LA3.1.3.1</t>
  </si>
  <si>
    <t>LA3.1.3.2</t>
  </si>
  <si>
    <t>Does the company commit to FPIC for indigenous peoples as a minimum for at least 2 agricultural-based commodities?</t>
  </si>
  <si>
    <t>Does the company commit to FPIC for indigenous peoples as a minimum for all agricultural-based commodities?</t>
  </si>
  <si>
    <t>Remediation and Grievance Mechanisms</t>
  </si>
  <si>
    <t>LA1.1.4.1</t>
  </si>
  <si>
    <t>LA1.1.4.2</t>
  </si>
  <si>
    <t>Does the company refer to grievance mechanisms for cases where land rights have been or may be violated and/or relinquished?</t>
  </si>
  <si>
    <t>Does the company refer to remediation, such as fair compensation, for cases where land rights have been or may have been violated and/or relinquished?</t>
  </si>
  <si>
    <t>Remediation and grievance mechanisms in the supplier code</t>
  </si>
  <si>
    <t>Alliance for Water Stewardship</t>
  </si>
  <si>
    <t>WAT2.1.2</t>
  </si>
  <si>
    <t>Disclosure of data on water withdrawals</t>
  </si>
  <si>
    <t>WAT2.2.1</t>
  </si>
  <si>
    <t>WAT2.2.2</t>
  </si>
  <si>
    <t>Disclosure of data on water discharges</t>
  </si>
  <si>
    <t>For facilities exposed to water risk, the proportion of accounting data has been externally verified for:</t>
  </si>
  <si>
    <t>WAT2.5.1</t>
  </si>
  <si>
    <t>WAT2.5.2</t>
  </si>
  <si>
    <t>Has the company committed to respect the human right to water as defined by the United Nations Committee on Economic, Social and Cultural Rights and General Assembly?</t>
  </si>
  <si>
    <t>Does your company require suppliers to respond to the CDP Supply Chain Water?</t>
  </si>
  <si>
    <t>LA3.1.6</t>
  </si>
  <si>
    <t>LA4.1.3</t>
  </si>
  <si>
    <t>Does the project engage a trade union?</t>
  </si>
  <si>
    <t>W3.4.4</t>
  </si>
  <si>
    <t xml:space="preserve">Does the company report on the number of workers in its supply chain who earn a living wage? </t>
  </si>
  <si>
    <t xml:space="preserve">Does the company recognise the ability of workers to join a trade union as a meaningful way to bring about increases in wages?  </t>
  </si>
  <si>
    <t>forced labour?</t>
  </si>
  <si>
    <t>W2.2.5</t>
  </si>
  <si>
    <t>W2.2.6</t>
  </si>
  <si>
    <t>W2.2.7</t>
  </si>
  <si>
    <t>countries in which the wage setting process is not inclusive (i.e. it does not include trade unions)?</t>
  </si>
  <si>
    <t>Does the company explicitly recognize the issue of low wages?</t>
  </si>
  <si>
    <t xml:space="preserve">Does the company explicitly recognise the issue of precarious work including areas such as job-security, permanent contracts for workers etc? </t>
  </si>
  <si>
    <t>Does the company’s sourcing strategy favour companies that pay agricultural workers a living wage?</t>
  </si>
  <si>
    <t>Do the company's systems routinely record actual wage values (instead of recording that minimum wage has been paid)</t>
  </si>
  <si>
    <t>Does the company require audits to be conducted at suppliers' sites to assess and improve compliance with its code of labor practice for:</t>
  </si>
  <si>
    <t>Does the company recognise the need for internal grievance mechanisms at supplier-level?</t>
  </si>
  <si>
    <t>W1.2.4.3</t>
  </si>
  <si>
    <t>W1.2.5.1</t>
  </si>
  <si>
    <t>W1.2.5.2</t>
  </si>
  <si>
    <t>W1.2.10</t>
  </si>
  <si>
    <t>Does the company recognise the UN Guiding Principles criteria for grievance mechanisms (i.e. that they should be legitimate, accessible, predictable, equitable, transparent, rights-compatible, a source of learning and based on engagement and dialogue)?</t>
  </si>
  <si>
    <t>W4.3.5</t>
  </si>
  <si>
    <t>W4.3.5.1</t>
  </si>
  <si>
    <t>W4.3.5.2</t>
  </si>
  <si>
    <t>W4.3.5.3</t>
  </si>
  <si>
    <t>CC2.1.3</t>
  </si>
  <si>
    <t>CC3.3</t>
  </si>
  <si>
    <t>CC3.3.1</t>
  </si>
  <si>
    <t>CC3.3.2</t>
  </si>
  <si>
    <t>Has the company committed to establishing a target for reduction of GHG emissions associated with agriculture (purchased goods and services) or a life-cycle emissions reduction commitment that includes agriculture (or does it score for the indicator below)?</t>
  </si>
  <si>
    <t xml:space="preserve">Has the company adopted an emissions reduction target that is based on a science-based assessment that limits long-term temperature change to 2°C? </t>
  </si>
  <si>
    <t xml:space="preserve">Has the company established an internal price on carbon? </t>
  </si>
  <si>
    <t>Are the supplier codes for at least 2 commodities subjected to FPIC for all land rights users (or is FPIC in the company-wide supplier code applying to all commodities)?</t>
  </si>
  <si>
    <t>LA4.1.5.1</t>
  </si>
  <si>
    <t>LA4.1.5.2</t>
  </si>
  <si>
    <t>LA4.1.6</t>
  </si>
  <si>
    <t>LA3.2.1.1</t>
  </si>
  <si>
    <t>LA3.2.1.2</t>
  </si>
  <si>
    <t>CC3.1.4</t>
  </si>
  <si>
    <t>Caring for Climate, BICEP</t>
  </si>
  <si>
    <t>Caring for Climate, CLG</t>
  </si>
  <si>
    <t xml:space="preserve">Is the company implementing supply chain wide initiatives (beyond projects limited in scale and scope) to provide gender-sensitive assistance and professional development to women smallholders and producers across their supply chain (e.g. breastfeeding and childcare provisions, extension services, training, etc.)? </t>
  </si>
  <si>
    <t xml:space="preserve">Has the company endorsed the UN Women's Empowerment Principles (WEP)? </t>
  </si>
  <si>
    <t>Agricultural emissions reduction target</t>
  </si>
  <si>
    <t>CC3.1.2.1</t>
  </si>
  <si>
    <t>CC3.1.2.2</t>
  </si>
  <si>
    <t>Deforestation commitments across commodities</t>
  </si>
  <si>
    <t>Has the company made an explicit commitment to support small-scale farmers organisations and cooperatives or to not impede upon the right of farmers to associate themselves and negotiate collectively?</t>
  </si>
  <si>
    <t>Has the company made an explicit commitment to offer stable and long-term sourcing relationships to farmers and particularly to small-scale farmers?</t>
  </si>
  <si>
    <t xml:space="preserve"> http://www.unilever.com/sustainable-living-2014/enhancing-livelihoods/opportunities-for-women/ and http://www.unilever.com/sustainable-living-2014/enhancing-livelihoods/opportunities-for-women/targets-and-performance/ [Accessed 30 December 2014]</t>
  </si>
  <si>
    <t>http://www.unilever.com/images/sd_Unilever_Sustainable_Agriculture_Code_2010_tcm13-216557.pdf (p.36) (Published: 2010; accessed: Feb. 2014)</t>
  </si>
  <si>
    <t xml:space="preserve">Do the company’s systems maintain disaggregated wage data for male and female workers including wages and contract status? </t>
  </si>
  <si>
    <t xml:space="preserve">Does the company articulate a timebound commitment to achieve traceability back to the plantation? </t>
  </si>
  <si>
    <t xml:space="preserve">Is the company currently a member of BICEP, UNGC’s Caring for Climate initiative, Corporate Leaders Group on Climate Change, or another progressive climate partnership? </t>
  </si>
  <si>
    <t xml:space="preserve"> Has the company established an implementation plan with concrete milestones? </t>
  </si>
  <si>
    <t xml:space="preserve">Has the company reported to CDP’s Food, Beverage, and Tobacco (FBT) questionnaire module? </t>
  </si>
  <si>
    <t xml:space="preserve">Did the assessment include a process of consulting communities? </t>
  </si>
  <si>
    <t>Has the company committed to achieve zero net deforestation across palm oil, soya, beef, and pulp and paper by 2020?</t>
  </si>
  <si>
    <t>http://www.abf.co.uk/documents/pdfs/2013/2013_corporate_responsibility_report.pdf (page 72; published Nov 2013; accessed Dec 2014).</t>
  </si>
  <si>
    <t>http://www.mars.com/global/about-mars/mars-pia/our-supply-chain/rice.aspx (published: no date; accessed: Dec 2014).</t>
  </si>
  <si>
    <t>http://www.allianceforwaterstewardship.org/about-aws.html#founding-partners</t>
  </si>
  <si>
    <t>https://www.cdp.net/en-US/Programmes/Pages/CDP-Supply-Chain.aspx#members</t>
  </si>
  <si>
    <t xml:space="preserve">No </t>
  </si>
  <si>
    <t>Water withdrawals (total volumes):
Scoring options:
-1-25% (25%)
-26-50 % (50%)
-51-75% (75%)
-76-100% (100%)</t>
  </si>
  <si>
    <t>Water discharges (total volumes):
Scoring options:
-1-25% (25%)
-26-50 % (50%)
-51-75% (75%)
-76-100% (100%)</t>
  </si>
  <si>
    <t>WAT2.1.1</t>
  </si>
  <si>
    <t>Has the company conducted such an assessment in the last 5 years for one commodity or sourcing region or committed to conducting at least 3 impact assessments in 3 different countries?</t>
  </si>
  <si>
    <t>Has the company conducted such an assessment for a 2nd commodity (or more) or region in the last 5 years?</t>
  </si>
  <si>
    <t>Requirements for supplier disclosure</t>
  </si>
  <si>
    <r>
      <t>Has the company undertaken human rights impact assessments and/or social and environmental impact assessments that explicitly consider water, to understand its actual and potential impacts particularly in water-stressed areas? If so, have the assessments been conducted across water scarce regions or across all facilities </t>
    </r>
    <r>
      <rPr>
        <sz val="10"/>
        <rFont val="Calibri"/>
        <family val="2"/>
      </rPr>
      <t>which would include water scarce regions?</t>
    </r>
  </si>
  <si>
    <t>WAT2.2.3</t>
  </si>
  <si>
    <t>WAT2.3.1</t>
  </si>
  <si>
    <t>WAT2.3.2</t>
  </si>
  <si>
    <t>WAT2.6</t>
  </si>
  <si>
    <t>WAT2.7</t>
  </si>
  <si>
    <t>WAT2.8</t>
  </si>
  <si>
    <t>Has the company identified key inputs or raw materials (excluding water) that come from regions subject to water related risk?  </t>
  </si>
  <si>
    <t>WAT2.7.1</t>
  </si>
  <si>
    <t>WAT2.7.2</t>
  </si>
  <si>
    <t>WAT2.7.3</t>
  </si>
  <si>
    <t>WAT2.7.4</t>
  </si>
  <si>
    <t>Workplace Rights Implementation Guide, page 47, accessed 8 Jan 2014</t>
  </si>
  <si>
    <t>Workplace Rights Implementation Guide (2011) p 17 accessed 8 Jan 2015</t>
  </si>
  <si>
    <t>Workplace Rights Implementation Guide (2011) p 17 accessed 8 Jan2015</t>
  </si>
  <si>
    <t>Coca Cola, Addressing Global Issues, accessed on 8 January 2015</t>
  </si>
  <si>
    <t>Coca Cola, Addressing Global Issues, accessed see page 16 which indicates that there is a list 02/13/13</t>
  </si>
  <si>
    <t>Costa Rica Sugar Industry Macro Report, accessed January 2015</t>
  </si>
  <si>
    <t>Mondelez, Corporate Responsibility Expectations for Direct Suppliers, accessed 15.1.15</t>
  </si>
  <si>
    <t>Sedex Membership List - accessed 5.1.15</t>
  </si>
  <si>
    <t>Nestlé, Creating Shared Value Report 2011, p. 232, accessed 15/01/15</t>
  </si>
  <si>
    <t>Nestlé,  Human Rights White Paper 2013, p. 7, accessed 15/01/15</t>
  </si>
  <si>
    <t>Nestle Commitment on Rural Development accessed 15/01/15</t>
  </si>
  <si>
    <t>Nestle supplier code (December 2013) p4 accessed 15/01/15</t>
  </si>
  <si>
    <t>The Nestle Responsible Sourcing Guideline, 2013, p3, accessed 15/01/15</t>
  </si>
  <si>
    <t>Nestlé, Creating Shared Value Report 2013, p. 111, accessed 15/01/15</t>
  </si>
  <si>
    <t>The Nestle Supplier Code, p. 2, accessed 15/01/15</t>
  </si>
  <si>
    <t>Nestlé, Creating Shared Value Report 2013, p. 31, 111 and 282, accessed 15/01/15</t>
  </si>
  <si>
    <t>Nestlé, Creating Shared Value Report 2013, p. 34, 111, 297 accessed 15/01/15</t>
  </si>
  <si>
    <t xml:space="preserve">Nestle, Rural Development Framework update July 2014, p. 2, accessed 16/01/15 </t>
  </si>
  <si>
    <t>Nestlé, Creating Shared Value Report 2011, p. 118, accessed 16/01/15</t>
  </si>
  <si>
    <t>Nestle, Rural Development Framework update July 2014, p. 2, accessed 16/01/15</t>
  </si>
  <si>
    <t>Nestle, Creating Shared Value Report 2013, p.111, accessed 16/01/15</t>
  </si>
  <si>
    <t>Nestle, Creating Shared Value Report 2013, p.297, accessed 16/01/15</t>
  </si>
  <si>
    <t>Nestle, Creating Shared Value Report 2013, p.353, accessed 16/01/15</t>
  </si>
  <si>
    <t>Sustainable Management of Nestlé’s Cocoa Supply Chain in the Ivory Coast June 2012, accessed 16/01/15</t>
  </si>
  <si>
    <t>Taking the Human Rights Walk, accessed 16/01/15</t>
  </si>
  <si>
    <t>Nestle, Talking the Human Rights Walk, accessed 16/01/14</t>
  </si>
  <si>
    <t xml:space="preserve">Nestle, Creating Shared Value Report 2013, p.111, accessed 16/01/15
</t>
  </si>
  <si>
    <t>The Nestle Supplier Code, p. 2, accessed 16/01/15</t>
  </si>
  <si>
    <t>The Nestle Supplier Code, p. 3, accessed 16/01/15</t>
  </si>
  <si>
    <t>Nestlé, Creating Shared Value Report 2011, p. 139-40, accessed 16/01/15</t>
  </si>
  <si>
    <t>Nestlé Progress Report Palm Oil, Autumn 2013, accessed 16/01/15</t>
  </si>
  <si>
    <t>Nestle, Responsible Sourcing Audit Programme, accessed 16/01/15</t>
  </si>
  <si>
    <t>Has the company adopted a public implementation plan with clear milestones to achieve zero net deforestation across (at least four) high deforestation-risk commodities?</t>
  </si>
  <si>
    <t>Has the company committed to regularly reporting on progress towards meeting a zero net deforestation commitment?</t>
  </si>
  <si>
    <t>https://www.cdp.net/CDPResults/CDP-global-forests-report-2014.pdf</t>
  </si>
  <si>
    <t>CDP 3.1d (2014 Climate Change Report)</t>
  </si>
  <si>
    <t>UNGC Caring for Climate</t>
  </si>
  <si>
    <t>Danone Sustainable Agriculture White Paper, 2014</t>
  </si>
  <si>
    <t>CDP 2.1, 2.2, 5.1a-d  (2014 Climate Change Report)</t>
  </si>
  <si>
    <t>CDP Climate Change Report 2014 (5.1b); http://www.generalmills.com/Home/ChannelG/Issues/climate_policy.aspx</t>
  </si>
  <si>
    <t>CDP 5.1 (2014 Climate Change Report)</t>
  </si>
  <si>
    <t>CDP 2014 Climate Change Report, 6.1b</t>
  </si>
  <si>
    <t>http://www.un.org/climatechange/summit/wp-content/uploads/sites/2/2014/09/FORESTS-New-York-Declaration-on-Forests.pdf</t>
  </si>
  <si>
    <t>http://www.unilever.com/sustainable-living-2014/reducing-environmental-impact/sustainable-sourcing/sustainable-soy-and-oils/; http://www.unilever.com/sustainable-living-2014/reducing-environmental-impact/sustainable-sourcing/sustainable-paper-and-board/; http://www.unilever.com/sustainable-living-2014/reducing-environmental-impact/sustainable-sourcing/sustainable-palm-oil/</t>
  </si>
  <si>
    <t>Cocoa: Nestle Creating Shared Value Report 2013, pp.158 - 161 and 127, accessed 15/01/15</t>
  </si>
  <si>
    <t>Water stress</t>
  </si>
  <si>
    <t>WAT2.1.3</t>
  </si>
  <si>
    <t>http://www.danone.ch/danone-media/docs/pdfs/Sustainability_Report_2012_English.pdf; Sustainable Agriculture White Paper 2014</t>
  </si>
  <si>
    <t>Kellogg Global Sustainability 2020 Commitments</t>
  </si>
  <si>
    <t>http://www.pepsico.com/Download/PepsiCo_agri_0531_final.pdf (Accessed September 2014)/ http://www.pepsico.com/Assets/Download/PepsiCo_Sustainable_Agriculture_Policy.pdf</t>
  </si>
  <si>
    <t>Scoring options:
-1-25% (25%)
-26-50 % (50%)
-51-75% (75%)
-76-100% (100%)</t>
  </si>
  <si>
    <t>Have surrounding communities of relevant geographies been consulted on the basis of assessments (WAT 2.4 and 2.7)  on water-stress and risk?   </t>
  </si>
  <si>
    <t xml:space="preserve"> Is the company reporting on CDP question 2.3(c) asking the company to report the details of trade associations that are likely to take a position on climate change legislation? </t>
  </si>
  <si>
    <t>Adequate disclosure of GHG emissions data and policy</t>
  </si>
  <si>
    <t>CC2.1.4</t>
  </si>
  <si>
    <t>Does the company disclose a summary of the compliance level of its audited first tier suppliers against audit criteria (e.g. expressed as percentages or proportions per audited criterion)? This should include but not be limited to labour standards, health and safety, the environment and business integrity.</t>
  </si>
  <si>
    <t>Does the company disclose a summary of the compliance level of its audited first tier suppliers against audit criteria (e.g. expressed as percentages or proportions per audited criterion) which specifically refers to compliance with land, water, farmers and / or gender issues?</t>
  </si>
  <si>
    <t xml:space="preserve">Has the company adopted a target for the reduction of GHG emissions associated with agriculture (purchased goods and services) or a life-cycle emissions reduction commitment that includes agriculture? </t>
  </si>
  <si>
    <t>Land rights in the supplier code</t>
  </si>
  <si>
    <t>Commitments related to GHG emissions reductions</t>
  </si>
  <si>
    <t>Has the company conducted and published such an assessment for a 2nd commodity or sourcing region (or more)?</t>
  </si>
  <si>
    <t>Land use in the supplier code</t>
  </si>
  <si>
    <t>Does the company commit to advocate to governments (including sourcing country governments) for the protection of communities’ land rights (such as changes in law or implementation of existing law, relevant programmes, or global standards like the Voluntary Guidelines for the Responsible Governance of Tenure of Land, Fisheries, and Forests)?</t>
  </si>
  <si>
    <t>Is the company a member of any stakeholder groups which have as their aim the improvement of labor conditions in the supply chain and is committed to a living wage (such as Ethical Trading Initiative, Fair Labor Association, Social Accountability International or Ethical Tea Partnership)?</t>
  </si>
  <si>
    <t>CC4.3.3</t>
  </si>
  <si>
    <t>Does the company report the percentage of women in its supply chain in higher paid on-farm positions (such as supervisor roles)?</t>
  </si>
  <si>
    <t xml:space="preserve">Does the company report the number of female smallholders it sources from? </t>
  </si>
  <si>
    <t xml:space="preserve">Does the company report which commodities have the highest prevalence of women workers or small-scale producers in their supply chain? </t>
  </si>
  <si>
    <t>Has the company committed to implementing supply chain wide initiatives (beyond projects limited in scale and scope) that provide specific support to women farmers facing external shocks (e.g. extreme weather events, reduced water availability, soil degradation, and food price volatility). Examples could include training and support on climate change adaptation provided specifically for women, improved access of women farmers to irrigation and water conversation measures, etc.</t>
  </si>
  <si>
    <t>WOM 3.4.3</t>
  </si>
  <si>
    <t>WOM 3.4.4</t>
  </si>
  <si>
    <t>WOM 3.4.5</t>
  </si>
  <si>
    <t>WOM 3.4.6</t>
  </si>
  <si>
    <t>WOM 3.4.7</t>
  </si>
  <si>
    <t>WOM 3.5.1</t>
  </si>
  <si>
    <t>WOM 3.5.2</t>
  </si>
  <si>
    <t xml:space="preserve">http://www.illovosugar.co.za/Libraries/2013_Annual_Report/2013_Integrated_Report.sflb.ashx  
</t>
  </si>
  <si>
    <t>Disproportionate climate change challenges for women (e.g. increasing intensity and frequency of extreme weather events and changing weather patterns)</t>
  </si>
  <si>
    <t>Does the company have ethical trade KPIs or targets and guidelines for buying staff and / or suppliers that focus on improving employment conditions?</t>
  </si>
  <si>
    <t xml:space="preserve">Is the company engaged in a second project in a different country or commodity? </t>
  </si>
  <si>
    <t xml:space="preserve">Does the company demonstrate that it is implementing the WEPs e.g. through women's empowerment initiatives and/or has the company’s CEO or leadership publically supported the WEPs in the past year? </t>
  </si>
  <si>
    <t xml:space="preserve">Has the company completed or committed to conducting a publically available impact assessment that considers the human rights impacts or other social impacts of its supply chain on women's empowerment (in the last 5 years), with the intention of using the assessment to inform sourcing strategies (e.g. publically available action or follow-up plans)?  </t>
  </si>
  <si>
    <t xml:space="preserve">Has the company expressed a timebound goal for sourcing renewable energy across all of its operations? </t>
  </si>
  <si>
    <t xml:space="preserve">Has the company committed to procuring 100% renewable energy or joined RE 100? </t>
  </si>
  <si>
    <t>Has the company established a comprehensive adaptation strategy that incorporates the following elements: an assessment of risks, an identification of actions across the value chain in consultation with key stakeholders such as farmer organisations and representative rural communities, and a series of measurable actions and goals?</t>
  </si>
  <si>
    <t>Has the company established a discreet set of actions or commitments that apply across the supply chain to invest in the climate change adaptation of small scale farmers?</t>
  </si>
  <si>
    <t>Does the  supplier code include guidance or requirements that the internal grievance mechanisms comply with the UN Guiding Principles criteria for grievance mechanisms (i.e. that they should be legitimate, accessible, predictable, equitable, transparent, rights-compatible, a source of learning and based on engagement and dialogue)? (For more details see http://www.ohchr.org/documents/publications/GuidingprinciplesBusinesshr_en.pdf, pages 33-34)</t>
  </si>
  <si>
    <t>Was the assessment conducted on a high volume country and commodity (i.e.; countries that are among the top 3 sourcing countries on a top 3 sourced commodity) or conducted in countries that are high-risk countries (based on analysis by the company) on a top 3 sourced commodity?</t>
  </si>
  <si>
    <t>Renewable energy</t>
  </si>
  <si>
    <t>Does the company publically recognise that tax plays a key role in the area of advancing economic development?</t>
  </si>
  <si>
    <t>CC3.1.2.3</t>
  </si>
  <si>
    <t>CC3.3.1.1</t>
  </si>
  <si>
    <t>CC3.3.1.2</t>
  </si>
  <si>
    <t>CC3.3.1.3</t>
  </si>
  <si>
    <t>CC3.3.1.4</t>
  </si>
  <si>
    <t>CC3.3.2.1</t>
  </si>
  <si>
    <t>CC3.3.2.2</t>
  </si>
  <si>
    <t>CC3.3.2.3</t>
  </si>
  <si>
    <t>CC3.4</t>
  </si>
  <si>
    <t>CC3.4.1</t>
  </si>
  <si>
    <t>CC3.4.2</t>
  </si>
  <si>
    <t xml:space="preserve">Has the company made an explicit commitment to increasing the share of value received by farmers in the supply chain? </t>
  </si>
  <si>
    <t>Do the assessments establish or benchmark the level of income that the farmers in its supply chain need to earn in order for them and their families to afford a basic life style, considered decent in the particular place in which they live?</t>
  </si>
  <si>
    <t xml:space="preserve">Do the assessments establish the average level of income earned in a particular place, by farmers in its supply chain? </t>
  </si>
  <si>
    <t>Sustainability 2012/13 GRI Report (bottling plant compliance targets), accessed 13Jan14</t>
  </si>
  <si>
    <t xml:space="preserve">Is the company engaged in a project that aims to understand and address at least one of the following issues: FOA, LW, temporary employment, migrant labor, child labor, bonded labor or grievance mechanisms? </t>
  </si>
  <si>
    <t>Does the company refer to grievance mechanisms that are accessible to communities for cases where land rights have been or may have been violated (this could include reference to international standards on accessible grievance mechanisms, such as IFC Performance Standards or the UN Guiding Principles)?</t>
  </si>
  <si>
    <t>Exploring the links between international business &amp; poverty reduction, Oxfam &amp; Coca Cola Poverty Footprint, accessed 29 January 2014</t>
  </si>
  <si>
    <t>Does your company require suppliers to respond to the CDP Supply Chain Climate?</t>
  </si>
  <si>
    <t>PIA 2013 report Page 7, accessed Feb 2015</t>
  </si>
  <si>
    <t>If the company is headquartered in Europe, does it publically disclose on its website actual or a range of the contributions made to European trade associations and political entities for public policy influencing or engagement?</t>
  </si>
  <si>
    <t>http://www.unilever.com/aboutus/supplier/sustainablesourcing/sustainableagriculturecode (Accessed Feb 2015)</t>
  </si>
  <si>
    <t>http://www.thecoca-colacompany.com/citizenship/pdf/poverty_footprint_report.pdf
(page80 and 16. Dec 2012 accessed Feb. 17 2014)</t>
  </si>
  <si>
    <t>http://www.rspo.org/file/acop2013/submissions/NESTLE%20S.A.pdf</t>
  </si>
  <si>
    <t>http://www.cocoalife.org/~/media/CocoaLife/News%20Articles%20PDF/GenderActionPlan.pdf pgs.10, 22, 23 (Accessed Feb 2015)</t>
  </si>
  <si>
    <t>http://www.generalmills.com/News/Issues/water-policy.aspx (accessed Feb 2015)</t>
  </si>
  <si>
    <t>http://www.unilever.com/images/rr-unilever-supply-chain-labour-rights-vietnam-310113-en_tcm13-355788.pdf p.94</t>
  </si>
  <si>
    <t>Has the company made a commitment to undertake advocacy towards governments (including sourcing country governments) to address systemic labour rights issues within the supply chain?</t>
  </si>
  <si>
    <t>yes</t>
  </si>
  <si>
    <t>Illovo, Integrated annual report 2014, p.73: http://annualreport.illovo.co.za/downloads/illovo_iar_2014.pdf  (Accessed January 2015)</t>
  </si>
  <si>
    <t>http://annualreport.illovo.co.za/downloads/illovo_iar_2014.pdf (p.73, accessed January 2015)</t>
  </si>
  <si>
    <t>Do the assessments consider an in-depth analysis of key external risks (e.g. extreme weather events, reduced water availability, soil degradation, food price volatility) affecting farmers and particularly small-scale farmers in its supply chain, based on an assessment of the key commodities and/or countries the company sources from? The assessment should incorporate at least the following types of information : the type of risk, the likelihood of the risk occurring, the impact the risk would have on smallholder farmers and options for mitigating the risk and its impacts.</t>
  </si>
  <si>
    <t>Reporting of supply chain risks through voluntary and mandatory reporting mechanisms.</t>
  </si>
  <si>
    <t xml:space="preserve">Has the company committed to establishing an emissions reduction target that is based on a science-based assessment that limits long-term temperature change to 2°C (or does it score for the indicator below)?  </t>
  </si>
  <si>
    <t>v10</t>
  </si>
  <si>
    <t>31 March 2015 version</t>
  </si>
  <si>
    <t>* Company scores updated based on new information from companies across themes</t>
  </si>
  <si>
    <t>http://www.generalmills.com/~/media/Files/CSR/2013_global_respon_report.ashx (Accessed: Jul. 2014) (p. 48/49)</t>
  </si>
  <si>
    <t>Global Supplier Code of Conduct Resource Guide (Published April 2014, Accessed December 2014)</t>
  </si>
  <si>
    <t>http://www.nestle.com/csv/water/policy-stewardship (Accessed Feb 2015)</t>
  </si>
  <si>
    <t>General Mills Water Policy (Accessed Feb)</t>
  </si>
  <si>
    <t>General Mills Water Policy (Accessed Jan 2015)</t>
  </si>
  <si>
    <t>http://www.ceres.org/bicep/about/member-directory (Accessed Jan 2015)</t>
  </si>
  <si>
    <t>Has the company conducted and published impact assessments in the past five years on human rights impacts or other social impacts of their supply chain on key issues related to land rights and land disputes?</t>
  </si>
  <si>
    <t>Commitment to FPIC for all communities</t>
  </si>
  <si>
    <t>Commitment to FPIC for indigenous peoples</t>
  </si>
  <si>
    <t>http://www.unilever.co.uk/sustainable-living-2014/opportunities-for-women/ (Accessed August 2014)</t>
  </si>
  <si>
    <t>http://assets.coca-colacompany.com/1a/e5/20840408404b9bc484ebc58d536c/2013-2014-coca-cola-sustainability-report-pdf  page 30. (Accessed Jan 2015)</t>
  </si>
  <si>
    <t>GRI-compliance % of score (A+=100%, A=80%, B+=70%, B=50%, C+=40%, C=30%, GRI-G3 referenced with undeclared application level = 10%, non-GRI=0%) OR when a company has switched to G4 reporting see the breakdown of scoring in cell B114</t>
  </si>
  <si>
    <t xml:space="preserve">ABF 2013 Corporate Responsibility Report pg 31 of </t>
  </si>
  <si>
    <t>2013 CDP Water disclosure section 1.1a; p. 41 of 2013 Global Responsibility Report</t>
  </si>
  <si>
    <t xml:space="preserve">Talking the Human Rights Walk, Nestlé's Experience Assessing Human Rights Impacts in its Business Activities -  pgs 19 and 33; pg 116 of 2013 CSV Report </t>
  </si>
  <si>
    <t>ABF 2014 CR Report, Page 21 (Accessed Jan 2015)</t>
  </si>
  <si>
    <t>Twinings Ovaltine
ABF CR Report 2014 p.14 (Accessed Jan 2015)</t>
  </si>
  <si>
    <t>Guatemala Sugar Industry Macro Report, accessed 02/13/13</t>
  </si>
  <si>
    <t>Guatemala Sugar Industry Macro Report, accessed Jan 2015</t>
  </si>
  <si>
    <t>Danone IUF Agreement on health safety working conditions and stress, p8, accessed 13Jan14</t>
  </si>
  <si>
    <t>Danone IUF Agreement on health safety working conditions and stress accessed 13Jan14</t>
  </si>
  <si>
    <t>2012 Kellogg Corporate Responsibility Report, p44, accessed 13Jan14</t>
  </si>
  <si>
    <t>Mondelez, Code of Conduct, accessed 02/13/13</t>
  </si>
  <si>
    <t>Mondelez, Code of Conduct, accessed 02/13/13; see also Mondelez, Corporate Responsibility Expectations, accessed 02/13/13</t>
  </si>
  <si>
    <t>Mondelez, Corporate Responsibility Expectations, accessed 02/13/13</t>
  </si>
  <si>
    <t>Unilever, Supplier Code Guidelines, accessed 02/13/13</t>
  </si>
  <si>
    <t>Unilever, Supplier Code Guidelines, accessed 14Jan14</t>
  </si>
  <si>
    <t>Oxfam, Labour Rights in Unilever's Supply Chain, accessed 14Jan14</t>
  </si>
  <si>
    <t>Unilever, Sustainable Agriculture Code, p. 53 and footnotes, accessed 02/13/13</t>
  </si>
  <si>
    <t>Unilever Sustainable Agriculture Code Implementation Guides-V1 (p160) accessed 30 Jan 2013</t>
  </si>
  <si>
    <t xml:space="preserve">GM reports on "potential effects of climate change to raw materials", http://quote.morningstar.com/stock-filing/Annual-Report/2013/5/26/t.aspx?t=XNYS:GIS&amp;ft=10-K&amp;d=6235b79a309790035c6855535fcd8df4 (p.10 pub.2013 accessed Feb.. 20 2014) </t>
  </si>
  <si>
    <t>http://www.unilever.com/images/sd_Unilever_Sustainable_Agriculture_Code_2010_tcm13-216557.pdf (page 59 pub. 2010 accessed Jan 15 2015)</t>
  </si>
  <si>
    <t xml:space="preserve">http://www.illovosugar.co.za/UserContent/Documents/Announcements/2014-05-23_Illovo-Group-Socio-Economic-Impact-Summary-Report.pdf (p.13)(checked Oct 2915)  and http://annualreport.illovo.co.za/downloads/illovo_iar_2014.pdf (p.76) Accessed 21 August 2014 </t>
  </si>
  <si>
    <t>http://www.kelloggcompany.com/content/dam/kelloggcompanyus/corporate_responsibility/pdf/2015/2015YearEndSustainabilityMilestones15Dec2015.pdf, pg 13, accessed 23 Dec 2015.</t>
  </si>
  <si>
    <t xml:space="preserve"> http://www.nestle.com/asset-library/documents/library/documents/corporate_social_responsibility/nestle-csv-full-report-2012-en.pdf  (page16 Pub.2012 accessed Feb.18 2014) (Accessed Oct 2015)</t>
  </si>
  <si>
    <t xml:space="preserve">http://www.abf.co.uk/documents/pdfs/policies/supplier-code-of-conduct.pdf (page. 2  Pub,. Date not stated accessed on Feb. 17 2014) (checked Oct 2015) </t>
  </si>
  <si>
    <t xml:space="preserve">http://assets.coca-colacompany.com/71/b5/a03844a14c8a89966b1d93097088/issuance-guidance.2_12_14.pdf  p.10 Accessed on 21 August 2014 (Accessed Oct 2015) </t>
  </si>
  <si>
    <t xml:space="preserve">http://www.danone.com/uploads/tx_bidanonepublications/Danone_Forest_Soy_Policy_01.pdf (p.4,  pub. 12 May 2014, accessed on 21 August 2014) (Accessed Oct 2015) </t>
  </si>
  <si>
    <t xml:space="preserve">http://www.mars.com/global/about-mars/mars-pia/our-supply-chain/palm-oil.aspx (Accessed Feb 2015) (Accessed Oct 2015) </t>
  </si>
  <si>
    <t xml:space="preserve">http://www.mondelezinternational.com/~/media/MondelezCorporate/uploads/downloads/Palm_Oil_Action_Plan.pdf  (pg 8, accessed Feb 2015) (Accessed Oct 2015) </t>
  </si>
  <si>
    <t xml:space="preserve">http://www.nestle.com/asset-library/documents/library/documents/corporate_social_responsibility/nestle-csv-full-report-2012-en.pdf (page124 Pub. 2012 accessed Feb. 18 2014) (Accessed Oct 2015) </t>
  </si>
  <si>
    <t xml:space="preserve">http://www.pepsico.com/Assets/Download/PepsiCo_Land_Policy.pdf (accessed Feb 2015) (Accessed Oct 2015) 
</t>
  </si>
  <si>
    <t>https://www.unilever.com/Images/unilever-responsible-sourcing-policy_tcm244-423309_en.pdf (pg 10, accessed 8 Jan 16). Also see pg 43: http://www.unilever.it/Images/Unilever_Sustainable_Palm_Oil_Sourcing_Policy_Nov_2013_tcm69-403155.pdf. Accessed 8 Jan 16.</t>
  </si>
  <si>
    <t>http://www.illovosugar.co.za/UserContent/Documents/Announcements/2014-05-23_Illovo-Group-Socio-Economic-Impact-Summary-Report.pdf (p.13) Accessed 21 August 2014 (checked Oct 2015)</t>
  </si>
  <si>
    <t xml:space="preserve">http://www.agrifood.net/wp-content/uploads/VGGT-Rome-speech-FAO-14-May.pdf. Also see pg 10 of: http://assets.coca-colacompany.com/71/b5/a03844a14c8a89966b1d93097088/issuance-guidance.2_12_14.pdf (Accessed 18 Feb ’15) (Accessed Nov 2015) </t>
  </si>
  <si>
    <t>http://www.danone.com/uploads/tx_bidanonepublications/Palm_Oil_Forest_Policy_031215_Final_Version_01.pdf, pg 10. Accessed 15 Jan 16</t>
  </si>
  <si>
    <t>http://www.kelloggcompany.com/content/dam/kelloggcompanyus/corporate_responsibility/pdf/2015/2015YearEndSustainabilityMilestones15Dec2015.pdf, pg 14, accessed 23 Dec 2015.</t>
  </si>
  <si>
    <t xml:space="preserve"> http://www.nestle.com/asset-library/documents/library/documents/corporate_social_responsibility/nestle-csv-full-report-2012-en.pdf  (page113 Pub. 2012 accessed Feb. 18 2014) (Accessed Oct 2015) </t>
  </si>
  <si>
    <t xml:space="preserve">http://www.pepsico.com/Assets/Download/PepsiCo_Land_Policy.pdf (Accessed 21 August 2014) (Accessed Oct 2015) </t>
  </si>
  <si>
    <t>https://www.unilever.com/Images/slp-unilever-human-rights-report-2015_tcm244-437226_1_en.pdf, pg 43. Accessed 8 Jan 16. Past references include: http://www.unilever.com/images/Unilever_Sustainable_Palm_Oil_Sourcing_Policy_Nov_2013_tcm13-376435.pdf (page1 pub.Nov.2013 accessed Feb.18 2014) and http://www.unilever.com/images/Unilever_Sustainable_Palm_Oil_Sourcing_Policy_Nov_2013_tcm13-376435.pdf (now available at: http://www.unilever.it/Images/Unilever_Sustainable_Palm_Oil_Sourcing_Policy_Nov_2013_tcm69-403155.pdf)</t>
  </si>
  <si>
    <t xml:space="preserve">http://www.kelloggcompany.com/content/dam/kelloggcompanyus/PDF/Kellogg_Company_Global_Supplier_Code_of_Conduct_January_2014.pdf (pg 4, Pub 15 Jan 2014, Accessed 8 Jan 2015) (Accessed Oct 2015) </t>
  </si>
  <si>
    <t xml:space="preserve">http://www.mars.com/global/about-mars/mars-pia/our-supply-chain/our-strategy-and-priorities.aspx (accessed 9 Jan 2015) (Accessed Oct 2015) </t>
  </si>
  <si>
    <t xml:space="preserve">http://www.nestle.com/asset-library/documents/library/documents/corporate_social_responsibility/nestle-commitment-land-rights-agriculture.pdf (pg 2, Pub July 2014,  Accessed 31 Dec 2014) (Accessed Oct 2015) </t>
  </si>
  <si>
    <t>https://www.illovosugar.co.za/Group-Governance/Group-Guidelines-on-Land-and-Land-Rights (Accessed 22 Dec 2015)</t>
  </si>
  <si>
    <t xml:space="preserve">http://www.kelloggcompany.com/content/dam/kelloggcompanyus/PDF/Kellogg_Company_Global_Supplier_Code_of_Conduct_January_2014.pdf (pg 4, Pub 15 Jan 2014, Accessed 8 Jan 2015) (Accesssed Oct 2015) </t>
  </si>
  <si>
    <t xml:space="preserve">http://www.nestle.com/asset-library/documents/library/documents/corporate_social_responsibility/nestle-commitment-land-rights-agriculture.pdf (pg 2, Pub July 2014,  Accessed 31 Dec 2014) (checked oct 2015) </t>
  </si>
  <si>
    <t>http://annualreport.illovo.co.za/downloads/illovo_iar_2014.pdf(p.73, accessed January 2015). Also see https://www.illovosugar.co.za/Group-Governance/Group-Guidelines-on-Land-and-Land-Rights (Accessed 22 Dec 2015).</t>
  </si>
  <si>
    <t xml:space="preserve">http://www.danonewaters.com.cn/dev/static/download/Palm_Oil_Policy_Danone.pdf (pg 2, Pub 23 May 2014, Accessed on 7 January 2015) (Accessed Oct 2015) </t>
  </si>
  <si>
    <t xml:space="preserve">http://www.generalmills.com/News/Issues/palm-oil-statement (Published July 2014 and accessed 8 January 2015) (Accessed Oct 2015) </t>
  </si>
  <si>
    <t xml:space="preserve">http://www.kelloggcompany.com/content/dam/kelloggcompanyus/PDF/Kellogg_Company_Global_Supplier_Code_of_Conduct_January_2014.pdf (Published 15 Jan 2014, accessed 8 Jan 2015) (Accessed Oct 2015) </t>
  </si>
  <si>
    <t xml:space="preserve">Mars Palm Oil statement, 2014: http://www.mars.com/global/about-mars/mars-pia/our-supply-chain/palm-oil.aspx (Accessed Oct 2015) and Deforestation Policy, March 2014: http://sharedservices.mars.com/assets/184225299.pdf Accessed 21 August 2014 (Accessed Oct 2015) </t>
  </si>
  <si>
    <t xml:space="preserve">http://www.mondelezinternational.com/~/media/MondelezCorporate/uploads/downloads/Palm_Oil_Action_Plan.pdf  p.5 &amp; 8 (Accessed Oct 2015) </t>
  </si>
  <si>
    <t xml:space="preserve"> Nestle Responsible Sourcing Guidelines for Forest Based Materials, October 2012-
http://www.nestle.com/asset-library/Documents/Media/Statements/2012-October/Nestl%C3%A9%20Responsible%20Sourcing%20Guidelines%20for%20Forest-based%20Materials%20October%202012.pdf (page3 Pub. Oc. 2012 accessed Feb. 18 2014) (Accessed Oct 2015) </t>
  </si>
  <si>
    <t xml:space="preserve">https://www.unilever.com/Images/unilever-responsible-sourcing-policy_tcm244-423309_en.pdf  p.10 </t>
  </si>
  <si>
    <t>http://assets.coca-colacompany.com/6b/65/7f0d386040fcb4872fa136f05c5c/proposal-to-oxfam-on-land-tenure-and-sugar.pdf (page3  Pub. not indicated accessed on Feb. 17 2014) (Accessed Oct 2015)</t>
  </si>
  <si>
    <t>http://www.danonewaters.com.cn/dev/static/download/Palm_Oil_Policy_Danone.pdf (pg 2, Pub 23 May 2014, Accessed on 7 January 2015) (Accessed Oct 2015)</t>
  </si>
  <si>
    <t>http://www.kelloggcompany.com/content/dam/kelloggcompanyus/PDF/Kellogg_Company_Global_Supplier_Code_of_Conduct_January_2014.pdf (Published 15 Jan 2014, accessed 8 Jan 2015) (Accessed Oct 2015) . Also see: http://www.kelloggcompany.com/content/dam/kelloggcompanyus/corporate_responsibility/pdf/2015/KelloggPalmOilCommitmentUpdated.pdf, accessed 23 Dec 2015.</t>
  </si>
  <si>
    <t xml:space="preserve">http://www.mondelezinternational.com/~/media/MondelezCorporate/uploads/downloads/Palm_Oil_Action_Plan.pdf  p.5 &amp; 8(Accessed Oct 2015) </t>
  </si>
  <si>
    <t xml:space="preserve">http://www.nestle.com/asset-library/documents/library/documents/corporate_social_responsibility/nestle-commitment-land-rights-agriculture.pdf p.2 Accessed on 21 August 2014 (Accessed Oct 2015) </t>
  </si>
  <si>
    <t xml:space="preserve">http://www.pepsico.com/Assets/Download/PepsiCo_Land_Policy.pdf Accessed on 21 August 2014 (Accesed Oct 2015) </t>
  </si>
  <si>
    <t>https://www.unilever.com/Images/unilever-responsible-sourcing-policy_tcm244-423309_en.pdf p.10</t>
  </si>
  <si>
    <t xml:space="preserve"> http://assets.coca-colacompany.com/30/fb/c98f5720411990545de2ea248360/sagp-with-criteria-final-12-10-13.pdf (page5 Pub. 2013 accessed Feb. 17 2014) (Accessed Oct 2015) </t>
  </si>
  <si>
    <t xml:space="preserve">http://www.danone.com/uploads/tx_bidanonepublications/Danone_Forest_Soy_Policy_01.pdf  (p.1,  pub. 12 May 2014, accessed 21 August 2014) (Accessed Oct 2015)                                                                                                                                                                                                                                                      </t>
  </si>
  <si>
    <t>Download 2014 report from https://www.generalmills.com/en/Responsibility/~/link.aspx?_id=41E46DBD59704684BF917610DF5E1483&amp;_z=z  p.62 (Accessed September 2014)</t>
  </si>
  <si>
    <t>http://www.kelloggcompany.com/content/dam/kelloggcompanyus/corporate_responsibility/pdf/2015/2015YearEndSustainabilityMilestones15Dec2015.pdf, pg 12. Accessed 23 Dec 2015.</t>
  </si>
  <si>
    <t xml:space="preserve">Mars Principles in Action Summary 2013 - http://www.mars.com/global/assets/doc/pia_exec_2013/Mars_PIA_Highlights_2013_EN_report.pdf (p.25, July 2014, accessed Aug. 2014) (Accessed Oct 2015) </t>
  </si>
  <si>
    <t xml:space="preserve">http://www.mondelezinternational.com/DeliciousWorld/sustainability/ag_supply_chain.aspx
(updated Dec 2012 accessed Feb. 17 2014) ((Accessed Oct 2015) 
</t>
  </si>
  <si>
    <t xml:space="preserve">http://www.nestle.com/asset-library/Documents/Library/Documents/Corporate_Social_Responsibility/nestle-csv-full-report-2013-en.pdf p.271 Accessed 21 August 2014 (Accessed Oct 2015) </t>
  </si>
  <si>
    <t xml:space="preserve">PepsiCo, “Environmental Sustainability, Agriculture” - http://www.pepsico.com/Purpose/Environmental-Sustainability/Agriculture.html (updated not indicated; accessed Feb. 18 2014) (Accesed Oct 2015) </t>
  </si>
  <si>
    <t>https://www.unilever.com/sustainable-living/the-sustainable-living-plan/reducing-environmental-impact/sustainable-sourcing/protecting-biodiversity/ (updated2014 accessed 8 Jan 16)</t>
  </si>
  <si>
    <t>http://www.abf.co.uk/documents/pdfs/2015/abf-corporate-responsibility-report-update-2015.pdf, pg 25 and 59 (Accessed 22 Dec 2015)</t>
  </si>
  <si>
    <t xml:space="preserve"> http://assets.coca-colacompany.com/30/fb/c98f5720411990545de2ea248360/sagp-with-criteria-final-12-10-13.pdf principle 11 (page5 Pub. 2013 accessed Feb. 17 2014) (Accessed Oct 2015)</t>
  </si>
  <si>
    <t>Download 2014  from https://www.generalmills.com/en/Responsibility/~/link.aspx?_id=41E46DBD59704684BF917610DF5E1483&amp;_z=z  p.63 (Accessed September 2014)</t>
  </si>
  <si>
    <t xml:space="preserve">Mars Principles in Action Summary 2013 - http://www.mars.com/global/assets/doc/pia_exec_2013/Mars_PIA_Highlights_2013_EN_report.pdf (p.16, July 2014, accessed Aug. 2014) (Accessed Oct 2015) </t>
  </si>
  <si>
    <t xml:space="preserve"> Kraft Foods, ‘Creating a more delicious world: Our 2010 report’ - http://www.kraftfoodscompany.com/SiteCollectionDocuments/pdf/kraftfoods_responsibility_report.pdf (page23 pub. 2010 accessed Feb.17 2014). Updated linke 15 Jan 16: see pg 23 of http://www.mondelezinternational.com/~/media/mondelezcorporate/uploads/downloads/kraft%20foods%20delicious%20world%202010.pdf</t>
  </si>
  <si>
    <t xml:space="preserve">http://www.nestle.com/asset-library/Documents/Library/Documents/Corporate_Social_Responsibility/nestle-csv-full-report-2013-en.pdf p.307 Accessed 21 August 2014 (Accessed Oct 2015) </t>
  </si>
  <si>
    <t xml:space="preserve">PepsiCo, “Environmental Sustainability, Agriculture” - http://www.pepsico.com/Purpose/Environmental-Sustainability/Agriculture.html(updated not indicated; accessed Feb. 18 2014) (Accesed Oct 2015) </t>
  </si>
  <si>
    <t>https://www.unilever.com/Images/sd_unilever_sustainable_agriculture_code_2010_tcm13-387440_tcm244-409788_en.pdf (Pub. 2010; accessed: 8 Jan 16). Throughout, incl pgs 7, 56. Refers to "CPPs", inclusive of pesticides. Previous reference: http://www.unilever.com/sustainable-living/sustainablesourcing/why/ (updated2014 accessed Feb. 18 2014)</t>
  </si>
  <si>
    <t xml:space="preserve">http://assets.coca-colacompany.com/30/fb/c98f5720411990545de2ea248360/sagp-with-criteria-final-12-10-13.pdf (p.5, Pub. 2013 accessed Feb. 17 2014) (Accessed Oct 2015) AND The Coca-Cola Company, “Reasons to believe - 2010/2011 Sustainability Report’ </t>
  </si>
  <si>
    <t>Download 2014 from https://www.generalmills.com/en/Responsibility/~/link.aspx?_id=41E46DBD59704684BF917610DF5E1483&amp;_z=z  p.57 (Accessed September 2014)</t>
  </si>
  <si>
    <t xml:space="preserve">Mars Principles in Action Summary 2013 - http://www.mars.com/global/assets/doc/pia_exec_2013/Mars_PIA_Highlights_2013_EN_report.pdf (p.13, July 2014, accessed Aug. 2014) (Accessed Oct 2015) </t>
  </si>
  <si>
    <t>Kraft Foods, ‘Creating a more delicious world: Our 2010 report’ - http://www.kraftfoodscompany.com/SiteCollectionDocuments/pdf/kraftfoods_responsibility_report.pdf (page23 pub. 2010 accessed Feb.17 2014). Updated link 15 Jan 16, see pg 23 of http://www.mondelezinternational.com/~/media/mondelezcorporate/uploads/downloads/kraft%20foods%20delicious%20world%202010.pdf</t>
  </si>
  <si>
    <t xml:space="preserve">http://www.nestle.com/asset-library/Documents/Library/Documents/Corporate_Social_Responsibility/nestle-csv-full-report-2013-en.pdf p.272 Accessed 21 August 2014 (Accessed Oct 2015) </t>
  </si>
  <si>
    <t xml:space="preserve">Sustainable Agric Practices https://www.pepsico.com/docs/album/policies-doc/pepsico-sustainable-agriculture-policy-(12-16-14)-final.pdf?sfvrsn=2, pg 2, 15 Jan 16 </t>
  </si>
  <si>
    <t>https://www.unilever.com/Images/sd_unilever_sustainable_agriculture_code_2010_tcm13-387440_tcm244-409788_en.pdf (Pub. 2010; accessed: 8 Jan 16). Pg 14. Previous reference: http://www.unilever.com/sustainable-living/sustainablesourcing/why/ (updated2014 accessed Feb. 18 2014)</t>
  </si>
  <si>
    <t>http://www.generalmills.com/~/media/Files/CSR/csr_2012.ashx
(p 59  Dec. 2012 accessed Feb. 17 2014). Download now available from https://www.generalmills.com/en/Responsibility/~/link.aspx?_id=41E46DBD59704684BF917610DF5E1483&amp;_z=z  (accessed 15 Jan 16)</t>
  </si>
  <si>
    <t xml:space="preserve"> http://www.foodnavigator-usa.com/Business/Kraft-calls-for-biofuels-policy-overhaul (updated 2014 accessed Feb.17 2014). Updated link 15 Jan 16: http://www.foodnavigator-usa.com/Suppliers2/Kraft-calls-for-biofuels-policy-overhaul</t>
  </si>
  <si>
    <t xml:space="preserve"> http://www.nestle.com/asset-library/Documents/Creating%20Shared%20Value/Rural_development/Commitment%20on%20Biofuels.pdf (page1 pub. Sep.2011 accessed Feb. 18 2014) (Accessed Oct 2015)  </t>
  </si>
  <si>
    <t>https://www.unilever.com/sustainable-living/the-sustainable-living-plan/reducing-environmental-impact/greenhouse-gases/; https://www.unilever.com/sustainable-living/what-matters-to-you/moving-to-renewables.html. Accessed 8 Jan 16. Past reference: http://www.unilever.com/sustainable-living-2014/reducing-environmental-impact/greenhouse-gases/renewable-energy-and-biofuels/ [Accessed on 26 August 2014]</t>
  </si>
  <si>
    <t xml:space="preserve">http://www.agriculture.com/news/policy/lawmakers-request-rfs-drawdown_4-ar25593 (Pub.  Feb.2012 accessed Feb. 2014) (Accessed Oct 2015) </t>
  </si>
  <si>
    <t xml:space="preserve">See attached GMA Forum article and media comment in  http://www.bloomberg.com/news/2012-08-10/food-lobbying-group-to-ask-epa-to-trim-ethanol-mandate.html (Pub. Aug. 2012 accessed Feb. 2014) (Accessed Oct 2015) </t>
  </si>
  <si>
    <t xml:space="preserve">http://www.nestle.com/asset-library/Documents/Creating%20Shared%20Value/Rural_development/Commitment%20on%20Biofuels.pdf (page1 pub. Sep.2011 accessed Feb. 18 2014) (Accessed Oct 2015)  </t>
  </si>
  <si>
    <t xml:space="preserve">http://www.oxfamamerica.org/press/pressreleases/global-food-and-beverage-companies-call-for-g20-action-on-biofuels-high-food-prices (updated2014 accessed Feb. 18 2014) (Accessed Oct 2015) </t>
  </si>
  <si>
    <t>https://www.unilever.com/sustainable-living/the-sustainable-living-plan/reducing-environmental-impact/greenhouse-gases/; https://www.unilever.com/sustainable-living/what-matters-to-you/moving-to-renewables.html [Accessed 8 Jan 16]</t>
  </si>
  <si>
    <t>http://www.mars.com/global/press-center/press-list/news-releases.aspx?SiteId=94&amp;Id=6320</t>
  </si>
  <si>
    <t xml:space="preserve">http://www.nestle.com/asset-library/documents/library/documents/corporate_social_responsibility/nestle-hria-white-paper.pdf p. 33 (Accessed September 2014)(Accessed Oct 2015) </t>
  </si>
  <si>
    <t>http://www.pepsico.com/Purpose/Performance-with-Purpose/Policies (Accessed 21 August 2014) (Accessed Oct 2015)</t>
  </si>
  <si>
    <t>http://www.reuters.com/article/idUSL3E7F80XZ20110408 (Published: April 2011; accessed:8 Jan 16)</t>
  </si>
  <si>
    <r>
      <rPr>
        <sz val="10"/>
        <color indexed="8"/>
        <rFont val="Calibri"/>
        <family val="2"/>
      </rPr>
      <t xml:space="preserve">Has the company conducted such an assessment for one commodity or sourcing region </t>
    </r>
    <r>
      <rPr>
        <i/>
        <sz val="10"/>
        <color indexed="8"/>
        <rFont val="Calibri"/>
        <family val="2"/>
      </rPr>
      <t>OR</t>
    </r>
    <r>
      <rPr>
        <sz val="10"/>
        <color indexed="8"/>
        <rFont val="Calibri"/>
        <family val="2"/>
      </rPr>
      <t xml:space="preserve"> committed to conducting at least 3 impact assessments in 3 different countries?</t>
    </r>
  </si>
  <si>
    <t>https://www.illovosugar.co.za/UserContent/documents/Announcements/Road-Map-on-Land-Rights-6Nov2015.pdf, accessed 22 Dec 2015, and https://www.illovosugar.co.za/UserContent/Documents/Illovo-Malawi-Socio-economic-Impact-Assessment-12May14.pdf. Accessed 8 Jan 16.</t>
  </si>
  <si>
    <t xml:space="preserve"> http://assets.coca-colacompany.com/6b/65/7f0d386040fcb4872fa136f05c5c/proposal-to-oxfam-on-land-tenure-and-sugar.pdf  (page.1 Pub. Not indicated accessed Feb. 17 2014) (Accessed Oct 2015)</t>
  </si>
  <si>
    <t>http://www.kelloggcompany.com/content/dam/kelloggcompanyus/corporate_responsibility/pdf/2015/KelloggSmallholdersandWomenImpactAssessmentFINAL.pdf, accessed 23 Jan 16</t>
  </si>
  <si>
    <t>http://cocoasustainability.com/wp-content/uploads/2013/12/A-Sustainably-Thriving-Cocoa-Sector-for-Future-Generations-As-Publicly-Released1.pdf, Accessed 23 Jan 16</t>
  </si>
  <si>
    <t>, http://www.cocoalife.org/~/media/cocoalife/news%20articles%20pdf/ghana%20gender%20assessment%20by%20harvard%20university.pdf, accessed 23 Jan 16</t>
  </si>
  <si>
    <t xml:space="preserve">http://www.fairlabor.org/sites/default/files/documents/reports/nestle_gender_report_7-9-14_0.pdf, accessed 23 Jan 16. Also see: http://www.nestle.com/asset-library/documents/library/documents/corporate_social_responsibility/nestle-hria-white-paper.pdf (page12 pub. 2012 accessed Feb.18 2014) (Accessed Oct 2015)  </t>
  </si>
  <si>
    <t xml:space="preserve">http://www.pepsico.com/Purpose/Performance-with-Purpose/Policies (Accessed 21 August 2014) (Accessed Oct 2015) </t>
  </si>
  <si>
    <t>http://www.coca-colacompany.com/unbottled/human-and-workplace-rights/building-a-framework-for-action-progress-on-coca-colas-country-studies/, Accessed 22 Dec 2015. (Pub 21 Dec 2015)</t>
  </si>
  <si>
    <t>http://www.cocoalife.org/~/media/cocoalife/news%20articles%20pdf/cote%20divoire%20gender%20assessment%20by%20care%20international.pdf, accessed 23 Jan 16</t>
  </si>
  <si>
    <t>http://www.fairlabor.org/sites/default/files/documents/reports/nestle_gender_report_7-9-14_0.pdf, accessed 23 Jan 16</t>
  </si>
  <si>
    <t>https://www.illovosugar.co.za/UserContent/Documents/Illovo-Malawi-Socio-economic-Impact-Assessment-12May14.pdf. Accessed 8 Jan 16.</t>
  </si>
  <si>
    <t>http://www.cocoalife.org/~/media/cocoalife/news%20articles%20pdf/ghana%20gender%20assessment%20by%20harvard%20university.pdf, accessed 23 Jan 16</t>
  </si>
  <si>
    <t>http://www.pepsico.com/docs/album/policies-doc/pwp/pepsico-brazil-sugarcane-supply-chain-assessment.pdf?sfvrsn=0. Accessed 7 Jan 16</t>
  </si>
  <si>
    <t>https://www.coca-colacompany.com/content/dam/journey/us/en/private/fileassets/pdf/2013/11/proposal-to-oxfam-on-land-tenure-and-sugar.pdf and  http://www.coca-colacompany.com/unbottled/human-and-workplace-rights/building-a-framework-for-action-progress-on-coca-colas-country-studies/. Both resources accessed 22 Dec 2015.</t>
  </si>
  <si>
    <t>http://www.pepsico.com/docs/album/policies-doc/pwp/pepsico-brazil-sugarcane-supply-chain-assessment.pdf?sfvrsn=0. Accessed 7 Jan 17</t>
  </si>
  <si>
    <t>http://www.coca-colacompany.com/content/dam/journey/us/en/private/fileassets/pdf/human-and-workplace-rights/review-on-child-and-forced-labor-and-land-rights-in-guatemalas-sugar-industry.pdf</t>
  </si>
  <si>
    <t>LA2.1.2.6</t>
  </si>
  <si>
    <t>Has the company published an action plan for how it plans to address findings from the [impact] assessment (e.g. time bound steps to address issues)?</t>
  </si>
  <si>
    <t>http://cocoasustainability.com/wp-content/uploads/2014/06/Mars-Action-Plan-to-Address-Gender-Issues-within-V4C-FINAL-06-27-14-.pdf, accessed 23 Jan 16</t>
  </si>
  <si>
    <t>http://www.cocoalife.org/~/media/cocoalife/news%20articles%20pdf/genderactionplan.pdf, accessed 23 Jan 16</t>
  </si>
  <si>
    <t>http://www.nestle.com/asset-library/documents/creating-shared-value/responsible-sourcing/nestle-action-plan-women-in-cocoa-supply-chain-april-2013.pdf and https://www.oxfam.org/sites/www.oxfam.org/files/file_attachments/women-and-cocoa-analysis-oct-2014.pdf, accessed 23 Jan 16</t>
  </si>
  <si>
    <t>http://www.abf.co.uk/documents/pdfs/2015/abf-corporate-responsibility-report-update-2015.pdf, pg 38. Accessed 22 Dec 2015</t>
  </si>
  <si>
    <t>http://www.kelloggcompany.com/content/dam/kelloggcompanyus/corporate_responsibility/pdf/2015/KelloggSmallholdersandWomenImpactAssessmentFINAL.pdf, pg 2. , accessed 23 Jan 16</t>
  </si>
  <si>
    <t xml:space="preserve">http://www.nestle.com/csv/rural-development-responsible-sourcing/responsible-sourcing/land-rights (Accessed September 2014) (Accessed Oct 2015) </t>
  </si>
  <si>
    <t>http://www.danone.com/uploads/tx_bidanonepublications/danone_forest_footprint_policy_en_01.pdf (pub. 12 Oct 2012, accessed February 2015) (Accessed Oct 2015)</t>
  </si>
  <si>
    <t>https://www.generalmills.com/~/media/Files/CSR/2014_global_respon_report.ashx, pg 61 &amp; 55, accessed 21 Feb 2015. Report now available for download at: Download from https://www.generalmills.com/en/Responsibility/~/link.aspx?_id=41E46DBD59704684BF917610DF5E1483&amp;_z=z  (accessed 15 Jan 16)</t>
  </si>
  <si>
    <t xml:space="preserve">http://www.mondelezinternational.com/~/media/MondelezCorporate/uploads/downloads/Palm_Oil_Action_Plan.pdf (accessed Feb 2015)(Accessed Oct 2015) </t>
  </si>
  <si>
    <t xml:space="preserve">http://www.nestle.com/asset-library/Documents/Library/Documents/Corporate_Social_Responsibility/nestle-csv-full-report-2013-en.pdf p.142 Accessed 21 August 2014 (Accessed Oct 2015)  </t>
  </si>
  <si>
    <t xml:space="preserve">http://www.abf.co.uk/documents/pdfs/2015/abf-corporate-responsibility-report-update-2015.pdf, p38, and https://www.illovosugar.co.za/Group-Governance/Group-Guidelines-on-Land-and-Land-Rights. Accessed 22 Dec 2015. </t>
  </si>
  <si>
    <t xml:space="preserve">http://assets.coca-colacompany.com/71/b5/a03844a14c8a89966b1d93097088/issuance-guidance.2_12_14.pdf  (Accessed Oct 2015) </t>
  </si>
  <si>
    <t>https://www.unilever.com/Images/unilever-responsible-sourcing-policy_tcm244-423309_en.pdf p.23  [Accessed on 8 Jan 16]</t>
  </si>
  <si>
    <t>http://www.abf.co.uk/documents/pdfs/policies/supplier-code-of-conduct.pdf (page. 2  Pub,. Date not stated accessed on Feb. 17 2014) (checked oct 2015)</t>
  </si>
  <si>
    <t xml:space="preserve">http://assets.coca-colacompany.com/71/b5/a03844a14c8a89966b1d93097088/issuance-guidance.2_12_14.pdf  (Accessed Oct 2015) (pg 10. Pub 2/10/2014. Accessed Dec 31, 2014) http://assets.coca-colacompany.com/6b/65/7f0d386040fcb4872fa136f05c5c/proposal-to-oxfam-on-land-tenure-and-sugar.pdf (pg 3, Pub not indicated, Accessed Dec 31, 2014) (Accessed Oct 2015) </t>
  </si>
  <si>
    <t xml:space="preserve">http://sharedservices.mars.com/assets/184225299.pdf (Pub March 2014, Accessed 9 January 2015) (Accessed Oct 2015) </t>
  </si>
  <si>
    <t xml:space="preserve">Nestle Responsible Sourcing Guidelines for Forest Based Materials, October 2012-
http://www.nestle.com/asset-library/Documents/Media/Statements/2012-October/Nestl%C3%A9%20Responsible%20Sourcing%20Guidelines%20for%20Forest-based%20Materials%20October%202012.pdf (Accessed Oct 2015) (page3 Pub. Oc. 2012 accessed Feb. 18 2014); http://www.nestle.com/asset-library/documents/library/documents/suppliers/appendix-supplier-code-english.pdf p.4 Accessed on 21 August 2014 (p4)(Accessed Oct 2015) </t>
  </si>
  <si>
    <t>https://www.unilever.com/Images/unilever-responsible-sourcing-policy_tcm244-423309_en.pdf pgs 10 &amp; 23  [Accessed 8 Jan 16]https://www.unilever.com/sustainable-living/the-sustainable-living-plan/reducing-environmental-impact/sustainable-sourcing/ [Accessed 8 Jan 16]</t>
  </si>
  <si>
    <t>http://www.abf.co.uk/documents/pdfs/corporate-responsibility-2014-updates.pdf (pg 5, Pub 2014, Accessed 9 Jan 2015) (checked oct 2015)</t>
  </si>
  <si>
    <t>http://assets.coca-colacompany.com/71/b5/a03844a14c8a89966b1d93097088/issuance-guidance.2_12_14.pdf (Accessed Oct 2015) (pg 10. Pub 2/10/2014. Accessed Dec 31, 2014) http://assets.coca-colacompany.com/6b/65/7f0d386040fcb4872fa136f05c5c/proposal-to-oxfam-on-land-tenure-and-sugar.pdf (pg 3, Pub not indicated, Accessed Dec 31, 2014) (Accessed Oct 2015)</t>
  </si>
  <si>
    <t xml:space="preserve">Nestle Responsible Sourcing Guidelines for Forest Based Materials, October 2012-
http://www.nestle.com/asset-library/Documents/Media/Statements/2012-October/Nestl%C3%A9%20Responsible%20Sourcing%20Guidelines%20for%20Forest-based%20Materials%20October%202012.pdf (page3 Pub. Oc. 2012 accessed Feb. 18 2014) (Accessed Oct 2015) ; http://www.nestle.com/asset-library/documents/library/documents/suppliers/appendix-supplier-code-english.pdf p.4 Accessed on 31 Dec 2014 (p4) (Accessed Oct 2015) </t>
  </si>
  <si>
    <t xml:space="preserve"> http://www.abf.co.uk/documents/pdfs/policies/supplier-code-of-conduct.pdf  (page. 2  Pub,. Date not stated accessed on Feb. 17 2014) (checked oct 2015)</t>
  </si>
  <si>
    <t xml:space="preserve">http://www.kelloggcompany.com/content/dam/kelloggcompanyus/PDF/Kellogg_Company_Global_Supplier_Code_of_Conduct_January_2014.pdf (page3Pub. Jan2014 accessed Feb. 2014)  (Accessed Oct 2015) </t>
  </si>
  <si>
    <t xml:space="preserve">http://www.kelloggcompany.com/content/dam/kelloggcompanyus/PDF/Kellogg_Company_Global_Supplier_Code_of_Conduct_January_2014.pdf (page3Pub. Jan2014 accessed Jan. 2015)  (Accessed Oct 2015) </t>
  </si>
  <si>
    <t xml:space="preserve">http://www.nestle.com/asset-library/documents/library/documents/corporate_social_responsibility/nestle-commitment-land-rights-agriculture.pdf p.2 Accessed on 31 Dec 2014 (Accessed Oct 2015)  </t>
  </si>
  <si>
    <t>https://www.unilever.com/Images/unilever-responsible-sourcing-policy_tcm244-423309_en.pdf pgs 10 &amp; 23  [Accessed 8 Jan 16] and https://www.unilever.com/sustainable-living/the-sustainable-living-plan/reducing-environmental-impact/sustainable-sourcing/ [Accessed on 8 Jan 16]</t>
  </si>
  <si>
    <t xml:space="preserve">http://annualreport.illovo.co.za/downloads/illovo_iar_2014.pdf (p.73, accessed January 2015). https://www.illovosugar.co.za/Group-Governance/Group-Guidelines-on-Land-and-Land-Rights, accessed 22 Dec 2015. </t>
  </si>
  <si>
    <t>http://assets.coca-colacompany.com/71/b5/a03844a14c8a89966b1d93097088/issuance-guidance.2_12_14.pdf  (Accessed Oct 2015)</t>
  </si>
  <si>
    <t>http://www.pepsico.com/Assets/Download/PepsiCo_Land_Policy.pdf Accessed 21 August 2014 ((Accessed Oct 2015)</t>
  </si>
  <si>
    <t>https://www.unilever.com/Images/unilever-responsible-sourcing-policy_tcm244-423309_en.pdf p.23  [Accessed 8 Jan 16]</t>
  </si>
  <si>
    <t xml:space="preserve">https://www.illovosugar.co.za/Group-Governance/Group-Guidelines-on-Land-and-Land-Rights, accessed 22 Dec 2015. </t>
  </si>
  <si>
    <t xml:space="preserve"> http://assets.coca-colacompany.com/6b/65/7f0d386040fcb4872fa136f05c5c/proposal-to-oxfam-on-land-tenure-and-sugar.pdf (page1-2 Pub. Not indicated accessed Feb. 17 2014)  (Accessed Oct 2015)</t>
  </si>
  <si>
    <t>http://www.pepsico.com/Purpose/Performance-with-Purpose/Policies (Accessed 21 August 2014) (Accessed Oct 2015), http://www.pepsico.com/docs/album/policies-doc/pwp/pepsico_land_policy.pdf?sfvrsn=2, accessed 23 Jan 16.</t>
  </si>
  <si>
    <t>http://www.illovosugar.co.za/Group-Governance/Group-Guidelines-on-Land-and-Land-Rights, accessed 22 Dec 2015.</t>
  </si>
  <si>
    <t>http://assets.coca-colacompany.com/6b/65/7f0d386040fcb4872fa136f05c5c/proposal-to-oxfam-on-land-tenure-and-sugar.pdf (pg 3. Pub. Not indicated. Accessed 31 Dec 2014) (Accessed Oct 2015)</t>
  </si>
  <si>
    <t xml:space="preserve">http://www.nestle.com/asset-library/documents/library/documents/corporate_social_responsibility/nestle-commitment-land-rights-agriculture.pdf (pg 2, Pub July 2014, Accessed 31 Dec 2014) (Accessed Oct 2015) </t>
  </si>
  <si>
    <t>Palm oil - RSPO certification (level already achieved)</t>
  </si>
  <si>
    <t>http://www.abf.co.uk/documents/pdfs/corporate-responsibility-2014-updates.pdf [pg 13, Accessed 29 December 2014] (checked oct 2015). Also see: http://www.abf.co.uk/documents/pdfs/2015/abf-corporate-responsibility-report-update-2015.pdf, pg 19. Accessed 22 Dec 2015.</t>
  </si>
  <si>
    <t xml:space="preserve">Does the company source palm oil certified to sustainable production standards:
* 100% Segregated palm oil achieved = 100%
* 100%  Segregated or Mass Balance  palm oil already achieved =90%
* 100% RSPO certified palm oil achieved (can include Segregated, Mass Balance or Book and Claim/GreenPalm) = 80%.
* At least 50% % RSPO certified palm oil achieved (can include Segregated, Mass Balance or Book and Claim/GreenPalm) = 50%
</t>
  </si>
  <si>
    <t>http://assets.coca-colacompany.com/6b/65/7f0d386040fcb4872fa136f05c5c/proposal-to-oxfam-on-land-tenure-and-sugar.pdf p.3 Accessed on 21 August 2014 (Accessed Oct 2015). Also see: http://www.rspo.org/members/3188/The-Coca-Cola-Company. Accessed 22 Dec 2015</t>
  </si>
  <si>
    <t>http://www.danone.com/uploads/tx_bidanonepublications/Palm_Oil_Policy_Danone_01.pdf (Accessed 9 Jan 2014) (Accessed Oct 2015). Also see: See ACOP: http://www.rspo.org/file/acop2014b/submissions/danone-ACOP2014b.pdf.  Accessed 22 Dec 2015.</t>
  </si>
  <si>
    <t>http://www.generalmills.com/en/Responsibility/Environment/ingredients/palm_oil.aspx [Accessed 29 December 2014] (Accessed Oct 2015). See also: http://www.rspo.org/file/acop2014b/submissions/general%20mills-ACOP2014b.pdf, accessed 22 Dec 2015. See also pg 41 and 47 of 2015 sustainability report. Download available at: https://www.generalmills.com/en/Responsibility/Overview. Accessed 22 Dec 2015.</t>
  </si>
  <si>
    <t xml:space="preserve">See http://www.kelloggcompany.com/content/dam/kelloggcompanyus/corporate_responsibility/pdf/2015/KelloggPalmOilCommitmentUpdated.pdf. Accessed 23 Dec 2015. Previous references: http://newsroom.kelloggcompany.com/2014-02-14-Kellogg-Announces-Global-Commitment-To-Fully-Traceable-Sourcing-Of-Palm-Oil [Accessed 29 December 2014] (Accessed Oct 2015) 
http://newsroom.kelloggcompany.com/download/Kellogg+Company+Palm+Oil+Commitment.pdf [Accessed 29 December 2014] (Accessed Oct 2015) </t>
  </si>
  <si>
    <t xml:space="preserve">http://www.mars.com/global/about-mars/mars-pia/our-supply-chain/palm-oil.aspx (Accessed 23 Dec 2015). http://www.mars.com/global/assets/doc/pia_exec_2013/Mars_PIA_Highlights_2013_EN_report.pdf p.27 Accessed on 21 August 2014 (Accessed Oct 2015) 
</t>
  </si>
  <si>
    <t xml:space="preserve">http://www.mondelezinternational.com/~/media/MondelezCorporate/uploads/downloads/Palm_Oil_Statement.pdf (Accessed Oct 2015) http://www.mondelezinternational.com/~/media/MondelezCorporate/uploads/downloads/well_being_goals.pdf Accessed on 21 August 2014 (Accessed Oct 2015) . http://www.mondelezinternational.com/~/media/MondelezCorporate/uploads/downloads/2013_Progress_Report_at_a_Glance.pdf (pg 2, Accessed 9 Jan 2015)(Accessed Oct 2015) </t>
  </si>
  <si>
    <t>http://www.nestle.com/csv/rural-development-responsible-sourcing/responsible-sourcing/palm-oil [Accessed 29 December 2014] (Accessed Oct 2015) 
http://www.nestle.com/asset-library/documents/creating-shared-value/responsible-sourcing/progress-report-palm-oil-autumn-2013.pdf [Accessed 29 December 2014] (Accessed Oct 2015); http://storage.nestle.com/nestle-society-full-2014/index.html#112/z, pg 112. Accessed 7 Jan 16)</t>
  </si>
  <si>
    <t>http://www.rspo.org/file/acop2014b/submissions/unilever-ACOP2014b.pdf and https://www.unilever.com/Images/palm-oil-sourcing-position-statement-update-nov-2015_tcm244-423162_1_en.pdf. Accessed 8 Jan 16.</t>
  </si>
  <si>
    <t>Palm oil - RSPO physical supply chains (commitments to sourcing Identity Preserved, Segregated and Mass Balance)</t>
  </si>
  <si>
    <t xml:space="preserve">Commitment to sourcing physical sustainable palm oil:
* 100% commitment to RSPO Segregated palm oil by end 2020 = 100%
* 100% commitment to RSPO Segregated or Mass Balance certified palm oil by end 2020 = 70%
</t>
  </si>
  <si>
    <t>Danone 2014 Sustainability report, pg 98-99. (pg 50 of PDF). http://www.danone.com/uploads/tx_bidanonepublications/Danone_Sustainability_Report_2014_light.pdf. Accessed 22 Dec 2015.</t>
  </si>
  <si>
    <t xml:space="preserve">http://www.mars.com/global/about-mars/mars-pia/our-supply-chain/palm-oil.aspx [Accessed 29 December 2014] (Accessed Oct 2015) </t>
  </si>
  <si>
    <t>http://www.pepsico.com/Assets/Download/PepsiCo_Palm_Oil_Commitments.pdf [Accessed 29 December 2014] (Accessed Oct 2015). https://www.pepsico.com/docs/album/policies-doc/pwp/pepsico-palm-oil-commitment-3.pdf?sfvrsn=0. Accessed 7 Jan 16.</t>
  </si>
  <si>
    <t>* 100% commitment to RTRS, Proterra by end 2016 = 100%
* 100% commitment to RTRS, Proterra by end 2020 = 50%
* 100% commitment to responsible soy (standard not specified) by end 2020 = 30%
* 100% commitment to RTRS, Proterra with no date set 20%
* Membership to RTRS only = 10%
* No commitment  = 0</t>
  </si>
  <si>
    <t>http://www.nestle.com/asset-library/Documents/Library/Documents/Corporate_Social_Responsibility/nestle-csv-full-report-2013-en.pdf  p.35 Accessed on 21 August 2014 (checked oct 2015)</t>
  </si>
  <si>
    <t xml:space="preserve">https://www.unilever.com/sustainable-living/the-sustainable-living-plan/reducing-environmental-impact/sustainable-sourcing/our-approach-to-sustainable-sourcing/sustainable-soy-and-oils.html. Accessed 8 Jan 16.
 </t>
  </si>
  <si>
    <t>* 100% commitment to Bonsucro by end 2016 = 100%
* 100% commitment to Bonsucro by end 2020 = 50%
* 100% commitment to responsible sugar (standard not specified) by end 2020 = 30%
* 100% commitment to Bonsucro with no date set = 20%
* Membership to Bonsucro only = 10%
* No commitment  = 0</t>
  </si>
  <si>
    <t>http://assets.coca-colacompany.com/6b/65/7f0d386040fcb4872fa136f05c5c/proposal-to-oxfam-on-land-tenure-and-sugar.pdf p.3 Accessed on 21 August 2014 (Accessed Oct 2015)</t>
  </si>
  <si>
    <t>http://www.generalmills.com/~/media/Files/CSR/2014_global_respon_report.ashx p.56 Accessed 21 August 2014. See also 2014 summary report download from: Download from https://www.generalmills.com/en/Responsibility/~/link.aspx?_id=41E46DBD59704684BF917610DF5E1483&amp;_z=z, pg 5. Accessed 15 Jan 16.</t>
  </si>
  <si>
    <t>http://bonsucro.com/site/members/list-of-members/#tab-1441885063988-6-0. Accessed 23 Dec 2015. Also see http://www.kelloggcompany.com/content/dam/kelloggcompanyus/corporate_responsibility/pdf/2015/Kellogg%20Sustainability%202020%20Commitments%20%20Updated%2021July15.pdf. Accessed 8 Jan 16</t>
  </si>
  <si>
    <t xml:space="preserve">http://bonsucro.com/site/members/list-of-members/ (accessed 9 Jan 2015) (Accessed Oct 2015) and http://www.mars.com/global/about-mars/mars-pia/our-supply-chain/other-raw-materials.aspx (accessed 21 Jan 2015) (Accessed Oct 2015) </t>
  </si>
  <si>
    <t xml:space="preserve">http://bonsucro.com/site/members/list-of-members/ (updated 2013 accessed Feb. 17 2014). (Accessed Oct 2015) </t>
  </si>
  <si>
    <t xml:space="preserve">http://www.nestle.com/asset-library/Documents/Library/Documents/Corporate_Social_Responsibility/nestle-csv-full-report-2013-en.pdf  p.35 Accessed on 21 August 2014 (Accessed Oct 2015) </t>
  </si>
  <si>
    <t>https://www.unilever.com/sustainable-living/the-sustainable-living-plan/reducing-environmental-impact/sustainable-sourcing/our-approach-to-sustainable-sourcing/sustainable-cocoa-and-sugar.html. Accessed 8 Jan 16.</t>
  </si>
  <si>
    <t xml:space="preserve">http://www.nestle.com/asset-library/documents/library/documents/suppliers/appendix-supplier-code-english.pdf p.4 Accessed on 21 August 2014 (Accessed Oct 2015) </t>
  </si>
  <si>
    <t xml:space="preserve"> http://www.abf.co.uk/documents/pdfs/policies/supplier-code-of-conduct.pdf (page. 2  Pub,. Date not stated accessed on Feb. 17 2014) (checked oct 2015)  </t>
  </si>
  <si>
    <t>http://assets.coca-colacompany.com/6b/65/7f0d386040fcb4872fa136f05c5c/proposal-to-oxfam-on-land-tenure-and-sugar.pdf (page3  Pub. not indicated accessed on Feb. 17 2014) (Accessed Oct 2015). http://assets.coca-colacompany.com/71/b5/a03844a14c8a89966b1d93097088/issuance-guidance.2_12_14.pdf (pg 10. Pub  2/10/2014. Accessed Dec 31, 2014.) (Accessed Oct 2015)</t>
  </si>
  <si>
    <t xml:space="preserve">http://www.kelloggcompany.com/content/dam/kelloggcompanyus/PDF/Kellogg_Company_Global_Supplier_Code_of_Conduct_January_2014.pdf (page4 Pub. Jan2014 accessed Feb. 2014 (Accessed Oct 2015) </t>
  </si>
  <si>
    <t xml:space="preserve">http://www.nestle.com/asset-library/Documents/Media/Statements/2012-October/Nestl%C3%A9%20Responsible%20Sourcing%20Guidelines%20for%20Forest-based%20Materials%20October%202012.pdf (page3 Pub. Oc. 2012 accessed Feb. 18 2014); http://www.nestle.com/asset-library/documents/library/documents/suppliers/appendix-supplier-code-english.pdf p.4 Accessed on 21 August 2014 (p4) (Accessed Oct 2015) ) </t>
  </si>
  <si>
    <t>http://assets.coca-colacompany.com/6b/65/7f0d386040fcb4872fa136f05c5c/proposal-to-oxfam-on-land-tenure-and-sugar.pdf (page3  Pub. not indicated accessed on Feb. 17 2014) (Accessed Oct 2015);  http://assets.coca-colacompany.com/71/b5/a03844a14c8a89966b1d93097088/issuance-guidance.2_12_14.pdf (pg 10. Pub 2/10/2014. Accessed Dec 31, 2014.) (Accessed Oct 2015)</t>
  </si>
  <si>
    <t xml:space="preserve">http://www.nestle.com/asset-library/Documents/Media/Statements/2012-October/Nestl%C3%A9%20Responsible%20Sourcing%20Guidelines%20for%20Forest-based%20Materials%20October%202012.pdf (page8 &amp; 9 pub.Oc.2012 accessed Feb. 18 2014) ; http://www.nestle.com/asset-library/documents/library/documents/suppliers/appendix-supplier-code-english.pdf p.4 Accessed on 21 August 2014 (p4) (Accessed Oct 2015) </t>
  </si>
  <si>
    <t>https://www.illovosugar.co.za/Group-Governance/Group-Guidelines-on-Land-and-Land-Rights, accessed 22 Dec 2015</t>
  </si>
  <si>
    <t>http://assets.coca-colacompany.com/71/b5/a03844a14c8a89966b1d93097088/issuance-guidance.2_12_14.pdf p.10 (Accessed 21 August 2014) (Accessed Oct 2015)</t>
  </si>
  <si>
    <t xml:space="preserve">http://www.kelloggcompany.com/content/dam/kelloggcompanyus/PDF/Kellogg_Company_Global_Supplier_Code_of_Conduct_January_2014.pdf (Pub. 15 Jan 2014, Accessed Jan 2015) (Accessed Oct 2015) </t>
  </si>
  <si>
    <t xml:space="preserve"> http://www.nestle.com/asset-library/documents/library/documents/corporate_social_responsibility/nestle-commitment-land-rights-agriculture.pdf (pg 2, Pub July 2014, Accessed 9 Jan 2015) (Accessed Oct 2015) </t>
  </si>
  <si>
    <t xml:space="preserve"> http://assets.coca-colacompany.com/71/b5/a03844a14c8a89966b1d93097088/issuance-guidance.2_12_14.pdf pgs.10 &amp; 11  (Accessed Dec 31, 2014) (Accessed Oct 2015) </t>
  </si>
  <si>
    <t xml:space="preserve">http://www.nestle.com/asset-library/documents/library/documents/suppliers/appendix-supplier-code-english.pdf p.4 (Accessed Oct 2015)  and http://www.nestle.com/asset-library/documents/library/documents/corporate_social_responsibility/nestle-commitment-land-rights-agriculture.pdf (pg 2, Pub July 2014, Accessed 9 Jan 2015). (Accessed Oct 2015) </t>
  </si>
  <si>
    <t xml:space="preserve"> http://assets.coca-colacompany.com/6b/65/7f0d386040fcb4872fa136f05c5c/proposal-to-oxfam-on-land-tenure-and-sugar.pdf (page3  Pub. not indicated accessed on Feb. 17 2014) .http://assets.coca-colacompany.com/71/b5/a03844a14c8a89966b1d93097088/issuance-guidance.2_12_14.pdf (pg 10, Pub 2/10/2014, accessed Dec 31, 2014) (Accessed Oct 2015)</t>
  </si>
  <si>
    <t>https://www.unilever.com/Images/unilever-responsible-sourcing-policy_tcm244-423309_en.pd  p.38   [Accessed 8 Jan 16]</t>
  </si>
  <si>
    <t xml:space="preserve">http://www.nestle.com/asset-library/Documents/Library/Documents/Suppliers/supplier-code-english.pdf
(Pub.  Dec.2013 accessed Feb. 2014) (Accessed Oct 2015) </t>
  </si>
  <si>
    <t xml:space="preserve">http://www.pgpint.com/about-us/supplier-code-of-conduct (Pub. July. 2012 accessed Feb. 17 2014) (checked oct 2015)
</t>
  </si>
  <si>
    <t xml:space="preserve">http://www.nestle.com/asset-library/documents/library/documents/suppliers/appendix-supplier-code-english.pdf Accessed on 21 August 2014 (Accessed Oct 2015) </t>
  </si>
  <si>
    <t>https://www.unilever.com/Images/sd_unilever_sustainable_agriculture_code_2010_tcm13-387440_tcm244-409788_en.pdf (Pub. 2010; accessed: 8 Jan 16). Throughout, incl pg 60.</t>
  </si>
  <si>
    <t xml:space="preserve"> http://assets.coca-colacompany.com/30/fb/c98f5720411990545de2ea248360/sagp-with-criteria-final-12-10-13.pdf principle 11 (page5 Pub. 2013 accessed Feb. 17 2014) (Accessed Oct 2015) </t>
  </si>
  <si>
    <t>https://www.unilever.com/Images/sd_unilever_sustainable_agriculture_code_2010_tcm13-387440_tcm244-409788_en.pdf (Pub. 2010; accessed: 8 Jan 16). Throughout, incl pgs 7, 56. Refers to "CPPs", inclusive of pesticides.</t>
  </si>
  <si>
    <t xml:space="preserve"> http://www.pgpint.com/about-us/supplier-code-of-conduct (Pub. July. 2012 accessed Feb. 17 2014) (checked oct 2015)
</t>
  </si>
  <si>
    <t xml:space="preserve"> http://assets.coca-colacompany.com/30/fb/c98f5720411990545de2ea248360/sagp-with-criteria-final-12-10-13.pdf principle 11 (page 5  Pub. not indicated accessed on Feb. 17 2014) (Accessed Oct 2015) </t>
  </si>
  <si>
    <t xml:space="preserve">http://www.pgpint.com/about-us/supplier-code-of-conduct (Pub. July. 2012 accessed Feb. 17 2014) (checked oct 2015)
</t>
  </si>
  <si>
    <t xml:space="preserve">http://assets.coca-colacompany.com/30/fb/c98f5720411990545de2ea248360/sagp-with-criteria-final-12-10-13.pdf principle 11 (page5 Pub. 2013 accessed Feb. 17 2014) (Accessed Oct 2015) 
The Coca-Cola Company, “Reasons to believe - 2010/2011 Sustainability Report’ </t>
  </si>
  <si>
    <t>https://www.unilever.com/Images/sd_unilever_sustainable_agriculture_code_2010_tcm13-387440_tcm244-409788_en.pdf (Pub. 2010; accessed: 8 Jan 16). Pg 14</t>
  </si>
  <si>
    <t xml:space="preserve">http://management.fortune.cnn.com/2012/10/15/coke-advancing-women-will-boost-the-bottom-line/ (Published: Oct.2012; accessed: Feb.2014) (checked oct 2015) </t>
  </si>
  <si>
    <t xml:space="preserve">http://www.csrwire.com/press_releases/34924-The-Coca-Cola-Company-Expands-5by20-Women-s-Economic-Empowerment-Initiative- (Published: Nov.2012; accessed: Feb.2014) (checked oct 2015) </t>
  </si>
  <si>
    <t xml:space="preserve">http://www.mars.com/global/press-center/press-list/news-releases.aspx?SiteId=94&amp;Id=6320 (Pub. Dec 2014, Accessed Feb 2015) (Accessed Nov 2015) </t>
  </si>
  <si>
    <t xml:space="preserve">http://ir.mondelezinternational.com/releasedetail.cfm?ReleaseID=758357 (Published: April 2013; accessed: Feb.2014) (Accessed Nov 2015) </t>
  </si>
  <si>
    <t xml:space="preserve">http://www.nestle.com/asset-library/documents/library/documents/corporate_social_responsibility/nestle-csv-full-report-2012-en.pdf (p.107) (Published: 2012 ; accessed: Feb.2014) and http://www.nestle.com/asset-library/Documents/Library/Documents/Corporate_Social_Responsibility/nestle-csv-full-report-2013-en.pdf (Accessed Nov 2015) </t>
  </si>
  <si>
    <t>http://www.trestlegroupfoundation.org/2011/03/22/pepsico-europe-helps-empower-women-entrepreneurs-in-emerging-markets/ (Published: March 2011; accessed: Feb. 2014) (Accessed Nov 2015)</t>
  </si>
  <si>
    <t>http://www.ft.com/intl/cms/5f741430-32d6-11e2-aa83-00144feabdc0.pdf (p.2) (Published: Nov. 2012; accessed: Feb. 2014) (Accessed Nov 2015)</t>
  </si>
  <si>
    <t>http://www.kelloggcompany.com/content/dam/kelloggcompanyus/PDF/Kellogg_Company_Global_Supplier_Code_of_Conduct_January_2014.pdf (Pub. Jan 2014, Accessed August 2014) (Accessed Nov 2015)</t>
  </si>
  <si>
    <t>Discrimination women face as waged workers and unpaid family workers?</t>
  </si>
  <si>
    <t xml:space="preserve">http://www.abf.co.uk/documents/pdfs/2013/2013_corporate_responsibility_report.pdf (page 13, 26) (Published: Nov.2013; accessed: Feb.2014) (Accessed Oct 2015) </t>
  </si>
  <si>
    <t xml:space="preserve">http://www.unglobalcompact.org/docs/issues_doc/human_rights/Resources/WEP_EMB_Booklet.pdf (Published: 2011; accessed: Feb.2014) (checked Oct 2015) 
</t>
  </si>
  <si>
    <t xml:space="preserve">http://www.cocoalife.org/Progress.aspx (File name: Cocoa Life Key Performance Indicators July 2013) (Published: July 2013; accessed: Feb.2014) (Accessed Nov 2015) </t>
  </si>
  <si>
    <t xml:space="preserve">http://www.nestle.com/asset-library/documents/library/documents/corporate_social_responsibility/nestle-csv-full-report-2012-en.pdf (p.277) (Published: 2012 ; accessed: Feb.2014) (Accessed Nov 2015) </t>
  </si>
  <si>
    <t>https://www.unilever.com/sustainable-living/the-sustainable-living-plan/enhancing-livelihoods/opportunities-for-women/</t>
  </si>
  <si>
    <t>http://newsroom.kelloggcompany.com/2014-01-08-Kellogg-Committed-To-Empowering-Women-And-Smallholder-Farmers (Pub. Jan 2014, Accessed August 2014) (Accessed Nov 2015)</t>
  </si>
  <si>
    <t xml:space="preserve">http://www.mars.com/global/press-center/press-list/news-releases.aspx?SiteId=94&amp;Id=3990 (Accessed Nov 2015) (Published: March 2013; accessed: Feb.2014) and http://www.mars.com/global/assets/doc/pia_exec_2013/Mars_PIA_Highlights_2013_EN_report.pdf (Accessed Nov 2015) </t>
  </si>
  <si>
    <t xml:space="preserve">http://www.nestle.com/asset-library/documents/library/documents/corporate_social_responsibility/nestle-csv-full-report-2012-en.pdf (p.122) (Published: 2012 ; accessed: Feb.2014) (Accessed Nov 2015) </t>
  </si>
  <si>
    <t>http://www.abf.co.uk/documents/pdfs/2013/2013_corporate_responsibility_report.pdf (page 69) (Published: Nov.2013; accessed: Feb.2014) (Accessed Oct 2015)</t>
  </si>
  <si>
    <t>http://www.kelloggcompany.com/content/dam/kelloggcompanyus/corporate_responsibility/pdf/2015/2015YearEndSustainabilityMilestones15Dec2015.pdf</t>
  </si>
  <si>
    <t xml:space="preserve">http://www.nestle.com/Media/NewsAndFeatures/Pages/Nestle-tells-the-United-Nations-how-it-is-improving-the-health-of-women-and-children.aspx (Published: Sept. 2011; accessed: Feb.2014) (Accessed Nov 2015) </t>
  </si>
  <si>
    <t xml:space="preserve">http://www.coca-colacompany.com/stories/5by20/ (Updated: 2013; accessed: Feb.2014) (checked oct 2015) </t>
  </si>
  <si>
    <t xml:space="preserve">http://www.nestle.com/asset-library/Documents/Creating%20Shared%20Value/Rural_development/Nestl%C3%A9-Commitment-on-Rural-Development-12-11-30.pdf (p.2) (Published: Nov.2012; accessed: Feb. 2014) (Accessed Nov 2015) </t>
  </si>
  <si>
    <t xml:space="preserve">http://www.abf.co.uk/documents/pdfs/twinings-cr-report.pdf p.35 [Accessed 30 December 2014] (Accessed Oct 2015) </t>
  </si>
  <si>
    <t xml:space="preserve">http://mars.com/taiwan/en/press-center/press-list/news-releases.aspx?SiteId=94&amp;Id=5392 (Published: Dec.2013; accessed: Feb.2014) (Accessed Nov 2015) 
; http://cocoasustainability.com/2013/12/mars-releases-assessment-of-gender-and-womens-empowerment-in-cote-divoires-cocoa-sector/ (Published: Dec.0213; accessed: Feb.2014) (Accessed Nov 2015) </t>
  </si>
  <si>
    <t xml:space="preserve">http://www.coca-colacompany.com/stories/talking-climate-change-with-former-white-house-energy-czar-and-epa-administrator-carol-browner [Accessed 30 December 2014] (checked oct 2015) </t>
  </si>
  <si>
    <t>http://www.kelloggcompany.com/content/dam/kelloggcompanyus/corporate_responsibility/pdf/2015/Kelloggs_CRR_2014_FINAL.pdf
(page 28-29)</t>
  </si>
  <si>
    <t xml:space="preserve">http://twinings.co.uk/about-twinings/social-and-environmental-responsibility/improving-health-and-nutrition-with-unicef-in-assam (Published: Oct. 2013; accessed: Feb.2014) (Accessed Oct 2015) </t>
  </si>
  <si>
    <t>http://www.kelloggcompany.com/content/dam/kelloggcompanyus/corporate_responsibility/pdf/2011CR/2011_Kelloggs_CRR.pdf (p.99) (Published: April 2011; accessed: Feb.2014) (Accessed Nov 2015)</t>
  </si>
  <si>
    <t>http://www.pepsico.com/Purpose/Environmental-Sustainability/Responsible-Sourcing (Published: no date; accessed: Feb. 2014) (Accessed Nov 2015)</t>
  </si>
  <si>
    <t xml:space="preserve">http://assets.coca-colacompany.com/19/08/43a5fccf4c2babcfeed17a06c065/5by20-womens-economic-empowerment-2012-2013.PDF (p. 4)  (Published: 2013; accessed: Feb.2014) (checked oct 2015) </t>
  </si>
  <si>
    <t>http://www.blog.generalmills.com/2013/09/securing-a-sustainable-artichoke-crop/  (Updated Sept 2013, Accessed Feb 2015, Accessed Nov 2015)</t>
  </si>
  <si>
    <t xml:space="preserve">http://cocoasustainability.com/wp-content/uploads/2013/12/A-Sustainably-Thriving-Cocoa-Sector-for-Future-Generations-As-Publicly-Released1.pdf (Published: Dec.2013; accessed: Feb.2014) (Accessed Nov 2015) </t>
  </si>
  <si>
    <t>http://www.cocoalife.org/Progress.aspx (File name: Cocoa Life KPI) (Published: July 2013; accessed: Feb.2014) (Accessed Nov 2015)</t>
  </si>
  <si>
    <t>http://www.who.int/pmnch/topics/part_publications/pmnch2011_summ_nestle.pdf (Published: 2011; accessed: Feb.2014, accessed Nov 2015) 
http://www.nestle.com/Common/NestleDocuments/Documents/Library/Documents/Corporate_Social_Responsibility/UN-Millenium-Development-Goals-Jan2006.pdf, (p10) (Published: Jan. 2006; accessed: Feb.2014, accessed Nov 2015)</t>
  </si>
  <si>
    <t xml:space="preserve">http://www.abf.co.uk/documents/pdfs/2013/2013_corporate_responsibility_report.pdf (p. 28;38;74) (Published: Nov.2013; accessed: Feb.2014) (checked oct 2015) </t>
  </si>
  <si>
    <t>Smallholder Farmers and Women Impact Assessment (Page 3) http://www.kelloggcompany.com/content/dam/kelloggcompanyus/corporate_responsibility/pdf/2015/KelloggSmallholdersandWomenImpactAssessmentFINAL.pdf</t>
  </si>
  <si>
    <t>http://www.abf.co.uk/responsibility/our-2015-progress/group-overview/people
http://www.abf.co.uk/documents/pdfs/2015/abf-corporate-responsibility-report-update-2015.pdf (page 19, accessed Jan 6 2016)</t>
  </si>
  <si>
    <r>
      <rPr>
        <sz val="10"/>
        <color indexed="8"/>
        <rFont val="Calibri"/>
        <family val="2"/>
      </rPr>
      <t xml:space="preserve">
</t>
    </r>
    <r>
      <rPr>
        <sz val="10"/>
        <color indexed="8"/>
        <rFont val="Calibri"/>
        <family val="2"/>
      </rPr>
      <t>Are women workers and producers consulted in the company's auditing process?</t>
    </r>
  </si>
  <si>
    <t>https://www.illovosugar.co.za/UserContent/Documents/Illovo-Malawi-Socio-economic-Impact-Assessment-12May14.pdf
https://www.illovosugar.co.za/UserContent/Documents/Illovo-Zambia-Socio-economic-impact-assessment-12May14.pdf</t>
  </si>
  <si>
    <t>http://www.kelloggcompany.com/content/dam/kelloggcompanyus/corporate_responsibility/pdf/2015/KelloggSmallholdersandWomenImpactAssessmentFINAL.pdf</t>
  </si>
  <si>
    <t>http://cocoasustainability.com/2013/12/mars-releases-assessment-of-gender-and-womens-empowerment-in-cote-divoires-cocoa-sector/ (Published: Dec.2013; accessed: Feb.2014) (Accessed Nov 2015)</t>
  </si>
  <si>
    <t>http://ir.mondelezinternational.com/releasedetail.cfm?releaseid=758357 (Published: April 2013; accessed: Feb. 2014) (Accessed Nov 2015)</t>
  </si>
  <si>
    <t>https://www.unilever.com/Images/rr-unilever-supply-chain-labour-rights-vietnam-310113-en_tcm244-409769_en.pdf</t>
  </si>
  <si>
    <t>http://www.cocoalife.org/~/media/CocoaLife/News%20Articles%20PDF/Ghana%20Gender%20Assessment%20by%20Harvard%20University.pdf (Accessed Nov 2015)</t>
  </si>
  <si>
    <t>http://www.cocoalife.org/~/media/CocoaLife/News%20Articles%20PDF/Ghana%20Gender%20Assessment%20by%20Harvard%20University.pdf and http://www.cocoalife.org/~/media/CocoaLife/News%20Articles%20PDF/Cote%20dIvoire%20Gender%20Assessment%20by%20CARE%20International.pdf (Accessed Nov 2015)</t>
  </si>
  <si>
    <t xml:space="preserve">http://www.fairlabor.org/sites/default/files/documents/reports/nestle_gender_report_7-9-14_0.pdf (Accessed Nov 2015)  and http://www.nestle.com/asset-library/documents/creating-shared-value/responsible-sourcing/nestle-action-plan-women-in-cocoa-supply-chain-july-2014.pdf </t>
  </si>
  <si>
    <t xml:space="preserve">http://www.abf.co.uk/documents/pdfs/2013/2013_corporate_responsibility_report.pdf (page 34) (Published: Nov.2013; accessed: Feb.2014) (Accessed Oct 2015) </t>
  </si>
  <si>
    <t xml:space="preserve">http://www.coca-colacompany.com/our-company/suppliers/supplier-diversity (Updated: 2013; accessed: Feb.2014) (checked oct 2015) </t>
  </si>
  <si>
    <t xml:space="preserve">http://www.kelloggcompany.com/content/dam/kelloggcompanyus/corporate_responsibility/pdf/2012CR/2012_Kelloggs-CRR.pdf (p.46) (Published: April 2013; accessed: Feb.2014) (Accessed Nov 2015) </t>
  </si>
  <si>
    <t xml:space="preserve">http://www.cocoalife.org/Progress.aspx (accessed: Jan 2015) (Accessed Nov 2015) </t>
  </si>
  <si>
    <t>http://www.mars.com/global/press-center/press-list/news-releases.aspx?SiteId=94&amp;Id=3990 (Published: March 2013; accessed: Feb.2014) (Accessed Nov 2015)</t>
  </si>
  <si>
    <t xml:space="preserve">http://www.nestle.com/asset-library/documents/library/documents/corporate_social_responsibility/nestle-csv-full-report-2012-en.pdf (p.62) (Published: 2012; accessed: Feb.2014) (Accessed Nov 2015) </t>
  </si>
  <si>
    <t xml:space="preserve">http://www.coca-colacompany.com/sustainabilityreport/world/water-stewardship.html#section-mitigating-riskfor-communities-and-for-our-system  (checked oct 2015) </t>
  </si>
  <si>
    <t xml:space="preserve">http://www.kelloggcompany.com/content/dam/kelloggcompanyus/PDF/Kellogg_Company_Global_Supplier_Code_of_Conduct_January_2014.pdf (p.3) (Published: Jan. 2014; accessed: Feb.2014) (Accessed Nov 2015) </t>
  </si>
  <si>
    <t>http://ir.mondelezinternational.com/releasedetail.cfm?releaseid=845154 (Accessed Nov 2015)</t>
  </si>
  <si>
    <t>http://www.nestle.com/asset-library/Documents/Creating%20Shared%20Value/Rural_development/Nestl%C3%A9-Commitment-on-Rural-Development-12-11-30.pdf (Published: Nov.2012; accessed: Feb. 2014, accessed nov 2015)</t>
  </si>
  <si>
    <t xml:space="preserve"> http://assets.coca-colacompany.com/cf/86/8f1b015a45f788baeb03bcaf2ab5/2013-2014-sustainability-report-womens-economic-empowerment.pdf (accessed Feb 2015) (checked oct 2015) </t>
  </si>
  <si>
    <t xml:space="preserve">http://d1lwft0f0qzya1.cloudfront.net/12/8c/de25d1db46f1bd4b935a2459c13c/5by20%20Fact%20Sheet_Nov%202012.pdf (Published: Nov.2012; accessed: Feb.2014) (checked oct 2014) </t>
  </si>
  <si>
    <t>http://ir.mondelezinternational.com/releasedetail.cfm?releaseid=758746 (Published: April 2013; accessed: Feb. 2014) (Accessed Nov 2015) and http://ir.mondelezinternational.com/releasedetail.cfm?releaseid=845154 (Accessed Nov 2015)</t>
  </si>
  <si>
    <t xml:space="preserve">http://d1lwft0f0qzya1.cloudfront.net/12/8c/de25d1db46f1bd4b935a2459c13c/5by20%20Fact%20Sheet_Nov%202012.pdf (Published: Nov.2012; accessed: Feb.2014) (checked oct 2015) </t>
  </si>
  <si>
    <t>http://ir.mondelezinternational.com/releasedetail.cfm?releaseid=758746 (Accessed Nov 2015)(Published: April 2013; accessed: Feb. 2014) and http://ir.mondelezinternational.com/releasedetail.cfm?releaseid=845154 (Accessed Nov 2015)</t>
  </si>
  <si>
    <t>http://www.nestle.com/asset-library/Documents/Creating%20Shared%20Value/Rural_development/Nestl%C3%A9-Commitment-on-Rural-Development-12-11-30.pdf (Published: Nov.2012; accessed: Feb. 2014, accessed nov 2015) and http://www.nestle.com/asset-library/Documents/Library/Documents/Corporate_Social_Responsibility/nestle-csv-full-report-2013-en.pdf</t>
  </si>
  <si>
    <t>http://www.nestle.com/asset-library/Documents/Library/Documents/Corporate_Social_Responsibility/nestle-csv-full-report-2013-en.pdf (Accessed Nov 2015)</t>
  </si>
  <si>
    <t xml:space="preserve">http://assets.coca-colacompany.com/19/08/43a5fccf4c2babcfeed17a06c065/5by20-womens-economic-empowerment-2012-2013.PDF (p. 2)  (Published: 2013; accessed: Feb.2014) (checked oct 2015) </t>
  </si>
  <si>
    <t xml:space="preserve">http://www.unglobalcompact.org/docs/issues_doc/human_rights/WEPs_CEO_Statement_of_Support_Signatories.pdf (p.4) (Published: April 2012; accessed: Feb.2014) (checked oct 2015) </t>
  </si>
  <si>
    <t>http://www.generalmills.com/en/News/NewsReleases/Library/2015/March/wep/94e3a524-bb9b-4550-b868-28c20a3eb110</t>
  </si>
  <si>
    <t>http://newsroom.kelloggcompany.com/2014-01-08-Kellogg-Committed-To-Empowering-Women-And-Smallholder-Farmers (Published: Jan. 2014; accessed: Feb. 2014, accessed Nov 2015)</t>
  </si>
  <si>
    <t>http://ir.mondelezinternational.com/releasedetail.cfm?ReleaseID=758357 (Published: April 2013; accessed: Feb.2014) (Accessed Nov 2015)</t>
  </si>
  <si>
    <t>http://www.nestle.com/Media/NewsAndFeatures/Womens-Empowerment-Principles (Published: May 2013; accessed: Feb.2014) (Accessed Nov 2015)</t>
  </si>
  <si>
    <t>http://www.unglobalcompact.org/docs/issues_doc/human_rights/Resources/WEP_EMB_Booklet.pdf (Published: 2011; accessed: Feb.2014) (Accessed Nov 2015)</t>
  </si>
  <si>
    <t xml:space="preserve">http://assets.coca-colacompany.com/cf/86/8f1b015a45f788baeb03bcaf2ab5/2013-2014-sustainability-report-womens-economic-empowerment.pdf and http://www.coca-colacompany.com/stories/5by20/weps-leadership-award-coca-cola-recognized-for-commitment-to-advancing-womens-economic-empowerment [Accessed 30 December 2014] (checked oct 2015) </t>
  </si>
  <si>
    <t>http://newsroom.kelloggcompany.com/2014-01-08-Kellogg-Committed-To-Empowering-Women-And-Smallholder-Farmers  (Pub. Jan 2014, accessed Feb 2015, accessed Nov 2015)</t>
  </si>
  <si>
    <t>http://ir.mondelezinternational.com/releasedetail.cfm?releaseid=845154 [Accessed 30 December 2014] (Accessed Nov 2015)</t>
  </si>
  <si>
    <t>http://www.nestle.com/asset-library/documents/library/documents/corporate_social_responsibility/nestle-csv-full-report-2013-en.pdf (page 37) [Accessed 30 December 2014] (Accessed Nov 2015)</t>
  </si>
  <si>
    <t xml:space="preserve">http://www.abf.co.uk/documents/pdfs/2013/2013_corporate_responsibility_report.pdf (p.7) (Published: Nov.2013; accessed: Feb.2014) (Accessed Oct 2015) </t>
  </si>
  <si>
    <t xml:space="preserve">Supplier Guiding Principles: http://d1lwft0f0qzya1.cloudfront.net/1b/d5/9c8554554fd29678c97791e27c83/SGP_Brochure_ENG.pdf (Published: April 2012; accessed: Feb.2014) (checked oct 2015) </t>
  </si>
  <si>
    <t xml:space="preserve">http://finance.daNone.fr/phoenix.zhtml?c=95168&amp;p=irol-govHighlights (p.5) (Published: May2009; accessed: Feb.2014) (Accessed Nov 2015) </t>
  </si>
  <si>
    <t xml:space="preserve">http://www.kelloggcompany.com/content/dam/kelloggcompanyus/PDF/KelloggCompanySupplierCodeofConduct.pdf (p.1) ( Published: 2013; accessed: Feb.2014) (Accessed Nov 2015) </t>
  </si>
  <si>
    <t>http://www.mars.com/global/assets/documents/433657mars_the_five_principles_of_mars_without_signatures_V2.pdf (p.11) (Published: 2003; accessed: Feb.2014) (Accessed Nov 2015)</t>
  </si>
  <si>
    <t xml:space="preserve">http://www.mondelezinternational.com/about-us/compliance-and-integrity#directSuppliers [Accessed 2 January 2015] (Accessed Nov 2015) </t>
  </si>
  <si>
    <t>http://www.nestle.com/asset-library/Documents/Library/Documents/Suppliers/Supplier-Code-English.pdf (p.4) (Published: Dec. 2013; accessed: Feb. 2014) (Accessed Nov 2015)</t>
  </si>
  <si>
    <t>http://www.pepsico.com/Assets/Download/supplier_code_of_conduct/ENGLISH_SCOC_2013.pdf [Published 2013, accessed 2 January 2015] (Accessed Nov 2015)</t>
  </si>
  <si>
    <t xml:space="preserve"> https://www.unilever.com/Images/unilever-sustainable-agriculture-code_2015_tcm244-422949_en.pdf (page 19-20, accessed Jan 2016)</t>
  </si>
  <si>
    <t>http://www.nestle.com/csv/performance/gri-index (accessed Jan 16)</t>
  </si>
  <si>
    <t>http://www.pepsico.com/docs/album/sustainability-reporting/pep_rpt14_gri_v10.pdf?sfvrsn=2 (Accessed Nov 15)</t>
  </si>
  <si>
    <r>
      <rPr>
        <b/>
        <sz val="10"/>
        <color indexed="8"/>
        <rFont val="Calibri"/>
        <family val="2"/>
      </rPr>
      <t>Corporate Governance disclosure</t>
    </r>
    <r>
      <rPr>
        <b/>
        <sz val="11"/>
        <color indexed="8"/>
        <rFont val="Calibri"/>
        <family val="2"/>
      </rPr>
      <t xml:space="preserve"> </t>
    </r>
  </si>
  <si>
    <t xml:space="preserve">http://www.abf.co.uk/documents/pdfs/policies/abf-cr-reporting-guidance-2015.pdf </t>
  </si>
  <si>
    <t>http://www.coca-colacompany.com/content/dam/journey/us/en/private/fileassets/pdf/2015/09/2014-2015-sustainability-report.pdf (Accessed 2016)</t>
  </si>
  <si>
    <t>http://www.danone.com/uploads/tx_bidanonepublications/DANONE_2014_Registration_Document_ENG.pdf (p.200 and p.234) (Accessed Jan 2016)</t>
  </si>
  <si>
    <t>2015 Global Responsibility Report (p.5) (Accessed Jan 2016)</t>
  </si>
  <si>
    <t>Corporate Responsibility Report 2014  (Accessed Jan 2016) p.9</t>
  </si>
  <si>
    <t>PIA Summary 2013, page 11. (Accessed Jan 2015), PIA Summary 2014 p.9 (Accessed Jan 2016)</t>
  </si>
  <si>
    <t>http://www.mondelezinternational.com/well-being/our-progress (accessed Jan 2015) (Accessed Jan 2016)</t>
  </si>
  <si>
    <t>http://storage.nestle.com/nestle-society-full-2014/index.html#20/z (p.20, accessed Jan 16)</t>
  </si>
  <si>
    <t>http://www.pepsico.com/docs/album/sustainability-reporting/pep_rpt14_gri_v10.pdf?sfvrsn=2 (p.8, accessed Jan 16)</t>
  </si>
  <si>
    <t>https://www.unilever.com/sustainable-living/the-sustainable-living-plan/our-strategy/our-governance/ (Accessed Jan 2016)</t>
  </si>
  <si>
    <t>http://www.abf.co.uk/documents/pdfs/policies/abf-cr-reporting-guidance-2015.pdf</t>
  </si>
  <si>
    <t>http://www.coca-colacompany.com/content/dam/journey/us/en/private/fileassets/pdf/2015/09/2014-2015-sustainability-report.pdf (p.61) (Accessed Jan 2016)</t>
  </si>
  <si>
    <t>http://www.coca-colacompany.com/content/dam/journey/us/en/private/fileassets/pdf/2015/09/2014-2015-sustainability-report.pdf
http://www.coca-colacompany.com/our-company/engaging-stakeholders/
(Accessed Jan 2016)</t>
  </si>
  <si>
    <t>http://www.danone.com/uploads/tx_bidanonepublications/DANONE_2014_Registration_Document_ENG.pdf (p. 185) (Accessed Jan 2016)</t>
  </si>
  <si>
    <t>2015 Global Responsibility Report (p.9) (Accessed Jan 2016)</t>
  </si>
  <si>
    <t>http://storage.nestle.com/nestle-society-full-2014/index.html#25/z (accessed Jan 16)</t>
  </si>
  <si>
    <t>https://www.unilever.com/sustainable-living/the-sustainable-living-plan/our-approach-to-reporting/engaging-with-stakeholders/ (Accessed Jan 2016)</t>
  </si>
  <si>
    <t xml:space="preserve">http://ec.europa.eu/transparencyregister/public/consultation/displaylobbyist.do?id=00475641564-03 (Last update: 16/04/14; Accessed: Jan 2015) (Accessed Nov 2015) </t>
  </si>
  <si>
    <t>http://ec.europa.eu/transparencyregister/public/consultation/displaylobbyist.do?id=65744846168-89 (Last update: 11/06/14; Accessed: Jan 2015) (Accessed Nov 2015)</t>
  </si>
  <si>
    <t xml:space="preserve">http://ec.europa.eu/transparencyregister/public/consultation/displaylobbyist.do?id=89352824072-19 (Updated: 20/08/14; Accessed: Jan 2015) (Accessed Nov 2015) </t>
  </si>
  <si>
    <t xml:space="preserve">http://ec.europa.eu/transparencyregister/public/consultation/displaylobbyist.do?id=99937329074-65 (Updated: June 2014; Accessed: Jan 2015) (Accessed Nov 2015) </t>
  </si>
  <si>
    <t xml:space="preserve">http://ec.europa.eu/transparencyregister/public/consultation/displaylobbyist.do?id=19807921101-45 (Updated: Jan. 2014; Accessed: Jan 2015) (Accessed Nov 2015) </t>
  </si>
  <si>
    <t xml:space="preserve">http://ec.europa.eu/transparencyregister/public/consultation/displaylobbyist.do?id=15366395387-57 (Updated:  Apr 2015; Accessed: Jan 2016) </t>
  </si>
  <si>
    <t>http://ec.europa.eu/transparencyregister/public/consultation/displaylobbyist.do?id=010212710281-97&amp;isListLobbyistView=true (Updated:Apr 2015; accessed: Nov 2015)</t>
  </si>
  <si>
    <t xml:space="preserve">http://ec.europa.eu/transparencyregister/public/consultation/displaylobbyist.do?id=6200524920-25 (Updated: Dec. 2013; Accessed:  Jan 2015) (Accessed Nov 2015) </t>
  </si>
  <si>
    <t>http://www.coca-colacompany.com/investors/political-engagement-policy/#TCCC (Accessed Jan 2016)</t>
  </si>
  <si>
    <t>http://investor.kelloggs.com/files/doc_downloads/Kellogg%20Company%20Corporate%20Political%20Expenditures%20for%202013.pdf (Published: 2014; Accessed: Jul. 2014) (Accessed Nov 2015)</t>
  </si>
  <si>
    <t>http://www.mars.com/global/assets/documents/Mars%20Incorporated%20Trade%20Associations.pdf (Accessed Jan 2016)</t>
  </si>
  <si>
    <t xml:space="preserve">http://www.mondelezinternational.com/investors/corporate-governance (Last update: unknown; accessed: Aug. 2014, accessed Jan 2016); http://www.mondelezinternational.com/~/media/mondelezcorporate/uploads/downloads/2014pacandcorpcontributions.pdf (Accessed Jan 2016) </t>
  </si>
  <si>
    <t>http://www.pepsico.com/docs/album/policies-doc/2014-trade-associations-and-policy-groups.pdf?sfvrsn=0 (Accessed Nov 15) http://www.pepsico.com/Purpose/Performance-with-Purpose/Policies</t>
  </si>
  <si>
    <t xml:space="preserve">http://www.coca-colacompany.com/investors/political-engagement-policy/#TCCC (Accessed Jan 2016) </t>
  </si>
  <si>
    <t xml:space="preserve">http://investor.kelloggs.com/~/media/Files/K/Kellogg-IR/documents/governance-documents/Corporate-Political-Expenditures-for-2015-Jan-June.pdf (Accessed Jan 2016) 
</t>
  </si>
  <si>
    <t>http://www.mondelezinternational.com/~/media/MondelezCorporate/uploads/downloads/Trade%20Associations.pdf (Updated: Mar 2015; Accessed Jan 2016)</t>
  </si>
  <si>
    <t>http://www.kelloggcompany.com/content/dam/kelloggcompanyus/corporate_responsibility/pdf/2015/Kelloggs_CRR_2014_FINAL.pdf (Accessed Jan 2016) p.25</t>
  </si>
  <si>
    <t>http://www.mondelezinternational.com/well-being/our-progress/reporting (Last update: unknown; accessed: Feb. 2014) (Accessed Jan 2016)</t>
  </si>
  <si>
    <t>http://storage.nestle.com/nestle-society-full-2014/index.html#32/z (accessed 2016)</t>
  </si>
  <si>
    <t>http://www.pepsico.com/docs/album/sustainability-reporting/pep_rpt14_gri_v10.pdf?sfvrsn=2</t>
  </si>
  <si>
    <t>http://www.abf.co.uk/documents/pdfs/2015/abf-corporate-responsibility-report-update-2015.pdf</t>
  </si>
  <si>
    <t xml:space="preserve">http://www.coca-colacompany.com/stories/economic-opportunity (Accessed Nov 2015) </t>
  </si>
  <si>
    <t>http://www.nestle.com/asset-library/documents/library/documents/corporate_governance/corporate-business-principles-en.pdf (published: June 2010; accessed Jan 16);</t>
  </si>
  <si>
    <t>https://www.unilever.com/sustainable-living/what-matters-to-you/tax.html (Accessed Jan 2016)</t>
  </si>
  <si>
    <t>http://assets.coca-colacompany.com/45/59/f85d53a84ec597f74c754003450c/COBC_English.pdf  page 11. (published: April 2009; accessed: Jan. 2015) (Accessed Nov 2015)</t>
  </si>
  <si>
    <t>https://www.unilever.com/about/suppliers-centre/how-to-invoice-us/ (Accessed Jan 2016)</t>
  </si>
  <si>
    <t xml:space="preserve">Disclosure at Group Level </t>
  </si>
  <si>
    <t>Does the company disclose the following information:  a) Annual turnover; b) Number of employees on a full time equivalent basis; c) Profit or loss before tax; and d) Tax on profit or loss?</t>
  </si>
  <si>
    <t>http://www.abf.co.uk/documents/pdfs/2015/abf-annual-report%202015.pdf</t>
  </si>
  <si>
    <t>http://www.coca-colacompany.com/content/dam/journey/us/en/private/fileassets/pdf/2015/02/2014-annual-report-on-form-10-k.pdf</t>
  </si>
  <si>
    <t>http://www.danone.com/uploads/tx_bidanonepublications/DANONE_2014_Registration_Document_ENG.pdf (Accessed 2016)</t>
  </si>
  <si>
    <t>2015 Annual Return http://investors.generalmills.com/2015-interactive-annual-report/HTML2/tiles.htm  (Accessed Jan 2016)</t>
  </si>
  <si>
    <t xml:space="preserve">http://investor.kelloggs.com/~/media/Files/K/Kellogg-IR/Annual%20Reports/K-2014-Annual-Report-v001-q725z5.pdf (Accessed Jan 2016) </t>
  </si>
  <si>
    <t xml:space="preserve">http://ir.mondelezinternational.com/secfiling.cfm?filingID=1193125-15-55355&amp;CIK=1103982  (Accessed Jan 2016) </t>
  </si>
  <si>
    <t>http://www.nestle.com/asset-library/Documents/Library/Documents/Financial_Statements/2014-Financial-Statements-EN.pdfhttp://www.nestle.com/asset-library/documents/library/documents/corporate_social_responsibility/nestle-csv-full-report-2014-en.pdf (accessed Jan 16) http://www.nestle.com/asset-library/Documents/Library/Documents/Annual_Reports/2014-Annual-Report-EN.pdf</t>
  </si>
  <si>
    <t>http://www.sec.gov/Archives/edgar/data/77476/000007747615000012/pepsico201410-k.htm#s5839A81798514576F697A60EE8152DCC (accessed Jan 15)</t>
  </si>
  <si>
    <t>https://www.unilever.com/Images/ir_unilever_ar14_tcm244-421557_en.pdf (Accessed Jan 2016)</t>
  </si>
  <si>
    <t xml:space="preserve">Does the company disclose public subsidies received </t>
  </si>
  <si>
    <t>http://www.abf.co.uk/documents/pdfs/2015/abf-annual-report%202015.pdf p.99 (accessed Jan 2016)</t>
  </si>
  <si>
    <t>http://www.sec.gov/Archives/edgar/data/21344/000002134415000005/a20141231ex-211.htm (Accessed Jan 2016)</t>
  </si>
  <si>
    <t>http://www.danone.com/uploads/tx_bidanonepublications/DANONE_2014_Registration_Document_ENG.pdf (p.394) (Accessed Jan 2016)</t>
  </si>
  <si>
    <t xml:space="preserve">http://www.mars.com/global/about-mars/where-we-operate.aspx  accessed Feb 2015 (Accessed Nov 2015) </t>
  </si>
  <si>
    <t>http://www.nestle.com/asset-library/Documents/Library/Documents/Financial_Statements/2014-Financial-Statements-EN.pdf (p.147 accessed Jan 16)</t>
  </si>
  <si>
    <t>http://www.sec.gov/Archives/edgar/data/77476/000119312511040427/dex21.htm (accessed Nov 15)</t>
  </si>
  <si>
    <t>Does the company disclose the information in T1.3.4.1 (a to d) on a country-level for all countries where it operates?</t>
  </si>
  <si>
    <t>T1.3.5.3</t>
  </si>
  <si>
    <t xml:space="preserve">Does the company disclose the information in T1.3.4.2 (public subsidies received) on a country-level for all countries where it operates and receives subsidies? </t>
  </si>
  <si>
    <r>
      <rPr>
        <b/>
        <sz val="10"/>
        <color indexed="8"/>
        <rFont val="Calibri"/>
        <family val="2"/>
      </rPr>
      <t xml:space="preserve">Does the company disclose total volumes sourced for the following 4 commodities: palm oil, sugar cane, soy?  
</t>
    </r>
    <r>
      <rPr>
        <i/>
        <sz val="10"/>
        <color indexed="8"/>
        <rFont val="Calibri"/>
        <family val="2"/>
      </rPr>
      <t>This can also be presented as percentage of global supply.</t>
    </r>
  </si>
  <si>
    <t>http://www.abf.co.uk/documents/pdfs/2015/abf-annual-report%202015.pdf p.119</t>
  </si>
  <si>
    <r>
      <rPr>
        <b/>
        <sz val="10"/>
        <color indexed="8"/>
        <rFont val="Calibri"/>
        <family val="2"/>
      </rPr>
      <t xml:space="preserve">Soy - directly and indirectly sourced
</t>
    </r>
    <r>
      <rPr>
        <i/>
        <sz val="10"/>
        <color indexed="8"/>
        <rFont val="Calibri"/>
        <family val="2"/>
      </rPr>
      <t>Indirectly sourced soy refers to soy contained in animal feed used in the production of dairy, meat, eggs, or other animal proteins sourced by the company</t>
    </r>
  </si>
  <si>
    <t>13000 MT
Forests Information Request 2015</t>
  </si>
  <si>
    <t>http://www.danone.com/uploads/tx_bidanonepublications/Danone_Forest_Soy_Policy_01.pdf (Accessed Nov 2015)</t>
  </si>
  <si>
    <t>2015 CDP Climate Change Report 14.1</t>
  </si>
  <si>
    <t xml:space="preserve">"Sustainable Palm Oil Commitment" (Published: Feb 2014; updated Feb 2015) http://www.kelloggcompany.com/content/dam/kelloggcompanyus/corporate_responsibility/pdf/2015/KelloggPalmOilCommitmentUpdated.pdf (Accessed Jan 2016) </t>
  </si>
  <si>
    <t>http://www.pepsico.com/docs/album/sustainability-reporting/pep_csr14_sus_overview.pdf?sfvrsn=18</t>
  </si>
  <si>
    <t>Wilmar, Cargill, Palmci, Fuji  http://www.nestle.com/asset-library/documents/creating-shared-value/responsible-sourcing/progress-report-palm-oil-2014.pdf (accessed Jan 2016)</t>
  </si>
  <si>
    <t>Oleofinos, Aarhus, Wilmar  http://www.pepsico.com/Purpose/Performance-with-Purpose/Policies (accessed: Nov 2015)</t>
  </si>
  <si>
    <t>http://www.pepsico.com/Purpose/Performance-with-Purpose/Policies (accessed: Nov 15)</t>
  </si>
  <si>
    <t>Sucden, Savola, TRR  http://www.pepsico.com/Purpose/Performance-with-Purpose/Policies (accessed: Nov 15)</t>
  </si>
  <si>
    <t xml:space="preserve">http://www.pepsico.com/Purpose/Performance-with-Purpose/Policies (accessed: Aug. 2014) (Accessed Nov 2015) </t>
  </si>
  <si>
    <t xml:space="preserve">Milk: Lacteos Providencia (Mexico)
http://www.nestle.com/asset-library/Documents/Library/Documents/Corporate_Social_Responsibility/nestle-csv-full-report-2013-en.pdf (Published: March 2014; Accessed"Aug. 2014) (Accessed Nov 2015) </t>
  </si>
  <si>
    <t>Indonesia, Malaysia, Papua New Guinea and Thailand http://www.mars.com/global/press-center/palmoil.aspx  (accessed Feb 2015) (Accessed Nov 2015)</t>
  </si>
  <si>
    <t xml:space="preserve">Argentina, Brazil http://www.mars.com/global/press-center/soy-sourcing.aspx (Accessed Nov 2015) </t>
  </si>
  <si>
    <t>coconut from Brazil and philipines
http://www.pepsico.com/docs/album/sustainability-reporting/pep_rpt14_gri_v10.pdf?sfvrsn=2 (Accessed Jan 16)</t>
  </si>
  <si>
    <t>http://www.abf.co.uk/documents/pdfs/2015/abf-corporate-responsibility-report-update-2015.pdf (Accessed Jan 2016)</t>
  </si>
  <si>
    <t>http://www.coca-colacompany.com/our-company/supplier-guiding-principles/ (Accessed 2016)</t>
  </si>
  <si>
    <t>http://www.danone.com/uploads/tx_bidanonepublications/DANONE_2014_Registration_Document_ENG.pdf (p.200) (Accessed Jan 2016)</t>
  </si>
  <si>
    <t>http://www.kelloggcompany.com/content/dam/kelloggcompanyus/corporate_responsibility/pdf/2015/Kelloggs_CRR_2014_FINAL.pdf (Accessed Jan 2016) p.20</t>
  </si>
  <si>
    <t xml:space="preserve">http://www.mars.com/global/about-mars/mars-pia/our-supply-chain/supplier-relationships.aspx (published: 2012; accessed: Aug.2014, Accessed Jan 2016);  Supplier Code of Conduct http://www.mars.com/global/press-center/media-library.aspx (Published: March 2014; Accessed: Aug. 2014) (Accessed Nov 2015) </t>
  </si>
  <si>
    <t xml:space="preserve">http://www.mondelezinternational.com/About-Us/Compliance-and-Integrity.aspx#supplyChain (published: unknown; accessed: Aug.2014) (Accessed Nov 2015) </t>
  </si>
  <si>
    <t>http://www.nestle.com/asset-library/Documents/Library/Documents/Corporate_Social_Responsibility/nestle-csv-full-report-2013-en.pdf p.130 (accessed Jan 2016)</t>
  </si>
  <si>
    <t>http://www.pepsico.com/Purpose/Environmental-Sustainability/Responsible-Sourcing (accessed Jan 16)</t>
  </si>
  <si>
    <t>https://www.unilever.com/sustainable-living/the-sustainable-living-plan/enhancing-livelihoods/fairness-in-the-workplace/advancing-human-rights-with-suppliers/implementing-our-approach.html 
https://www.unilever.com/Images/slp-unilever-responsible-sourcing-policy-2014_tcm244-409819_en.pdf
(Accessed Jan 2016)</t>
  </si>
  <si>
    <t>http://www.abf.co.uk/documents/pdfs/2015/abf-corporate-responsibility-report-update-2015.pdf (p.28) (Accessed Jan 2016)</t>
  </si>
  <si>
    <t xml:space="preserve">http://assets.coca-colacompany.com/55/b5/5dcc88f044faa9e56bf0d0f72a17/SupplierSGPImplementationGuideENGLISH.pdf (published: 2011; accessed: Aug.2014) (Accessed Jan 2016) </t>
  </si>
  <si>
    <t>http://www.danone.com/uploads/tx_bidanonepublications/Danone_Sustainability_Report_2014_light.pdf (p.62) (Accessed Jan 2016)</t>
  </si>
  <si>
    <t xml:space="preserve">http://www.kelloggcompany.com/content/dam/kelloggcompanyus/corporate_responsibility/pdf/2012CR/2012_Kelloggs-CRR.pdf (p.44) (published: April 2013 ; accessed: Feb.2014) (Accessed Nov 2015) </t>
  </si>
  <si>
    <t xml:space="preserve">http://www.mars.nl/global/about-mars/mars-pia/our-supply-chain/supplier-relationships.aspx (published: 2012; accessed: Aug.2014, Accessed Jan 2016 ); Supplier Code of Conduct http://www.mars.com/global/press-center/media-library.aspx (Published: March 2014; Accessed: Aug. 2014) (Accessed Nov 2015) </t>
  </si>
  <si>
    <t xml:space="preserve">http://www.mondelezinternational.com/About-Us/Compliance-and-Integrity.aspx#supplierContract (published: unknown; accessed: Aug.2014) (Accessed Nov 2015) </t>
  </si>
  <si>
    <t>https://www.unilever.com/sustainable-living/the-sustainable-living-plan/enhancing-livelihoods/fairness-in-the-workplace/advancing-human-rights-with-suppliers/implementing-our-approach.html (Accessed Jan 2016)</t>
  </si>
  <si>
    <t>http://www.abf.co.uk/documents/pdfs/twinings-cr-report.pdf  page 14 (Accessed Jan 2015) (Accessed Nov 2015)</t>
  </si>
  <si>
    <t xml:space="preserve"> 2013 Sustainability Report http://www.danone.com/en/publications/#.U_MuCRY0-hM (pp.60) (Published: April 2014; Accessed: Jan 2015) (Accessed Nov 2015)</t>
  </si>
  <si>
    <t>http://www.abf.co.uk/documents/pdfs/twinings-cr-report.pdf page 14 (Accessed Jan 2015) (Accessed Nov 2015)</t>
  </si>
  <si>
    <t>2013 Sustainability Report http://www.danone.com/en/publications/#.U_MuCRY0-hM (pp.60) (Published: April 2014; Accessed: Jan 2015) (Accessed Nov 2015)</t>
  </si>
  <si>
    <r>
      <rPr>
        <b/>
        <sz val="10"/>
        <color indexed="8"/>
        <rFont val="Calibri"/>
        <family val="2"/>
      </rPr>
      <t xml:space="preserve">Breakdown of scoring for T1.1.1 if the company is reporting against GRI G4: </t>
    </r>
    <r>
      <rPr>
        <sz val="10"/>
        <color indexed="8"/>
        <rFont val="Calibri"/>
        <family val="2"/>
      </rPr>
      <t xml:space="preserve">
</t>
    </r>
    <r>
      <rPr>
        <sz val="10"/>
        <color indexed="8"/>
        <rFont val="Calibri"/>
        <family val="2"/>
      </rPr>
      <t xml:space="preserve">The report is ‘in accordance’ with the GRI G4 Guidelines Core option but is not externally assured = 30%
</t>
    </r>
    <r>
      <rPr>
        <sz val="10"/>
        <color indexed="8"/>
        <rFont val="Calibri"/>
        <family val="2"/>
      </rPr>
      <t xml:space="preserve">The report is ‘in accordance’ with the GRI G4 Guidelines Core option, and is externally assured as a review providing ‘limited assurance’ = 50%  
</t>
    </r>
    <r>
      <rPr>
        <sz val="10"/>
        <color indexed="8"/>
        <rFont val="Calibri"/>
        <family val="2"/>
      </rPr>
      <t xml:space="preserve">The report is ‘in accordance’ with the GRI G4 Guidelines Core option, and is externally assured as an examination providing ‘reasonable assurance’ = 60%
</t>
    </r>
    <r>
      <rPr>
        <sz val="10"/>
        <color indexed="8"/>
        <rFont val="Calibri"/>
        <family val="2"/>
      </rPr>
      <t xml:space="preserve">The report is in accordance’ with the GRI G4 Guidelines Comprehensive option, and is externally assured as a review providing ‘limited assurance = 80%
</t>
    </r>
    <r>
      <rPr>
        <sz val="10"/>
        <color indexed="8"/>
        <rFont val="Calibri"/>
        <family val="2"/>
      </rPr>
      <t xml:space="preserve">The report is in accordance’ with the GRI G4 Guidelines Comprehensive option, and is externally assured as an examination providing ‘reasonable assurance’ = 100%
</t>
    </r>
  </si>
  <si>
    <t xml:space="preserve">http://www.illovosugar.co.za/UserContent/Documents/Announcements/2014-05-23_Illovo-Group-Socio-Economic-Impact-Summary-Report.pdf (page 12; published May 2014; accessed Jan 2016). </t>
  </si>
  <si>
    <t>http://www.coca-colacompany.com/content/dam/journey/us/en/private/fileassets/pdf/2015/09/2014-2015-sustainability-report.pdf (p. 48; Updated: Oct 2015; accessed: Jan 2016)</t>
  </si>
  <si>
    <t>http://www.danone.com/no_cache/en/publications/pdownload/8747/ (p. 26.; Published: 2015; accessed: Jan 2016)</t>
  </si>
  <si>
    <t>http://www.generalmills.com/en/Company/publications/~/media/4588CAEA15604E0C91DE2D29F198FA08.ashx(p.43; published: 2015; accessed: Jan 2016)</t>
  </si>
  <si>
    <t>http://www.kelloggcompany.com/content/dam/kelloggcompanyus/corporate_responsibility/pdf/2015/Kellogg%20Sustainability%202020%20Commitments%20%20Updated%2021July15.pdf (p.3; published 2015; accessed Jan 2016).</t>
  </si>
  <si>
    <t>http://www.mars.com/global/press-center/press-list/news-releases.aspx?SiteId=94&amp;Id=6321 (published 2014;  accessed: Jan 2016)</t>
  </si>
  <si>
    <t>http://www.mondelezinternational.com/~/media/mondelezcorporate/uploads/downloads/cfwb2014progressreport.pdf (p.9; published 2015; accessed Jan 2016)</t>
  </si>
  <si>
    <t>http://www.nestle.com/asset-library/documents/library/documents/corporate_social_responsibility/nestle-csv-full-report-2014-en.pdf (p. 88; published: 2015; accessed: Jan 2016)</t>
  </si>
  <si>
    <t>http://www.pepsico.com/docs/album/sustainability-reporting/pep_rpt14_gri_v10.pdf?sfvrsn=2 (p.94; published 2015; accessed: Jan 2016)</t>
  </si>
  <si>
    <t>https://www.unilever.com/Images/uslp-unilever-sustainable-living-plan-scaling-for-impact-summary-of-progress-2014_tcm244-424809_en.pdf (p. 14; published: 2015; accessed: Jan 2016)</t>
  </si>
  <si>
    <t>http://www.danone.com/no_cache/en/publications/pdownload/8750/ (p.76, Published 2015; accessed Jan 2016).</t>
  </si>
  <si>
    <t>http://www.generalmills.com/en/News/~/link.aspx?_id=DF4E0659F2D54B07895F7D23D94A2747&amp;_z=z (published 2014; accessed Jan 2016)</t>
  </si>
  <si>
    <t>http://www.kelloggcompany.com/content/dam/kelloggcompanyus/corporate_responsibility/pdf/2015/2015YearEndSustainabilityMilestones15Dec2015.pdf (p.5; published: 2015; accessed: Jan 2016)</t>
  </si>
  <si>
    <t>http://www.nestle.com/asset-library/documents/library/documents/corporate_social_responsibility/nestle-csv-full-report-2014-en.pdf (p. 97; published: 2015; accessed: Jan 2016)</t>
  </si>
  <si>
    <t>http://www.growingforthefuture.com/unileverimpguid/assets/downloads/USAC-ImplementationGuides-V1.pdf (p.197;Updated: 2010; accessed: Jan 2016)</t>
  </si>
  <si>
    <t xml:space="preserve">http://www.abf.co.uk/documents/pdfs/2013/2013_corporate_responsibility_report.pdf (page 37; published Jan 2014; accessed Jan 2016). </t>
  </si>
  <si>
    <t>http://www.coca-colacompany.com/content/dam/journey/us/en/private/fileassets/pdf/2015/09/2014-2015-sustainability-report.pdf (p. 49; Updated: Oct 2015; accessed: Jan 2016)</t>
  </si>
  <si>
    <t>http://www.generalmills.com/en/Company/publications/~/media/4588CAEA15604E0C91DE2D29F198FA08.ashx(p.44; published: 2015; accessed: Jan 2016)</t>
  </si>
  <si>
    <t>http://www.kelloggcompany.com/content/dam/kelloggcompanyus/corporate_responsibility/pdf/2015/2015YearEndSustainabilityMilestones15Dec2015.pdf (p.6; Published: 2015; accessed: Dec 2014)</t>
  </si>
  <si>
    <t>http://www.nestle.com/asset-library/documents/library/documents/corporate_social_responsibility/nestle-csv-full-report-2014-en.pdf (p. 84; published: 2015; accessed: Jan 2016)</t>
  </si>
  <si>
    <t>http://www.pepsico.com/docs/album/sustainability-reporting/pep_rpt14_gri_v10.pdf?sfvrsn=2 (p.89; published 2015; accessed: Jan 2016)</t>
  </si>
  <si>
    <t>https://www.unilever.com/Images/uslp-unilever-sustainable-living-plan-scaling-for-impact-summary-of-progress-2014_tcm244-424809_en.pdf (p. 3; published: 2015; accessed: Jan 2016)</t>
  </si>
  <si>
    <t>http://www.illovosugar.co.za/UserContent/Documents/Announcements/2014-05-23_Illovo-Group-Socio-Economic-Impact-Summary-Report.pdf (page 14; published May 2014; accessed Jan 2016).</t>
  </si>
  <si>
    <t>http://www.danone.com/no_cache/en/publications/pdownload/8711/ (p.6; published 2014; accessed Jan 2016)</t>
  </si>
  <si>
    <t xml:space="preserve">http://cocoasustainability.com/2012/04/idh-and-mars-chocolate-ink-contract-for-innovative-cocoa-productivity-and-quality-program/ (published 2012; accessed:  Jan 2016) and Cocoa Productivity and Quality Program CPQP brochure http://www.idhsustainabletrade.com/site/getfile.php?id=160 (page 4; published 2011; accessed Jan 2016). </t>
  </si>
  <si>
    <t>http://www.nestle.com/asset-library/documents/library/documents/corporate_social_responsibility/nestle-csv-full-report-2014-en.pdf (p. 37; published: 2015; accessed: Jan 2016)</t>
  </si>
  <si>
    <t>https://www.unilever.com/sustainable-living/the-sustainable-living-plan/enhancing-livelihoods/inclusive-business/livelihoods-for-smallholder-farmers/ (published: unknown; accessed: Jan 2016)</t>
  </si>
  <si>
    <t xml:space="preserve">http://www.twinings.co.uk/about-twinings/corporate-social-responsibility (accessed:Jan.2016)
</t>
  </si>
  <si>
    <t>http://www.coca-colacompany.com/sustainabilityreport/world/sustainable-agriculture.html (Updated: 2012; accessed: Jan 2016)</t>
  </si>
  <si>
    <t>http://www.danone.com/no_cache/en/publications/pdownload/8711/ (p.2; published 2014; accessed Jan 2016)</t>
  </si>
  <si>
    <t>http://www.mondelezinternational.com/well-being/sustainable-resources-and-agriculture/agricultural-supply-chain (published: unkown; accessed Jan 2016).</t>
  </si>
  <si>
    <t>http://www.nestle.com/asset-library/documents/library/documents/corporate_social_responsibility/nestle-csv-full-report-2014-en.pdf (p. 100; published: 2015; accessed: Jan 2016)</t>
  </si>
  <si>
    <t>http://www.pepsico.com/Assets/Download/PepsiCo_Sustainable_Agriculture_Policy.pdf (p.3; published: 2014; accessed: Jan 2016)</t>
  </si>
  <si>
    <t>http://www.growingforthefuture.com/unileverimpguid/assets/downloads/USAC-ImplementationGuides-V1.pdf (p.156;Updated: 2010; accessed: Jan 2016)</t>
  </si>
  <si>
    <t>http://www.abf.co.uk/documents/pdfs/2013/2013_corporate_responsibility_report.pdf (page 37; published Nov 2013; accessed Jan 2016).</t>
  </si>
  <si>
    <t>http://www.danone.com/no_cache/en/publications/pdownload/8711/ (p.7; published 2014; accessed Jan 2016)</t>
  </si>
  <si>
    <t>http://www.generalmills.com/en/Company/publications/~/media/4588CAEA15604E0C91DE2D29F198FA08.ashx(p.46 published: 2015; accessed: Jan 2016)</t>
  </si>
  <si>
    <t>http://www.mondelezinternational.com/~/media/mondelezcorporate/uploads/downloads/cfwb2014progressreport.pdf (p.11; published 2015; accessed Jan 2016)</t>
  </si>
  <si>
    <t>http://www.nestle.com/asset-library/documents/library/documents/corporate_social_responsibility/nestle-csv-full-report-2014-en.pdf (p. 99; published: 2015; accessed: Jan 2016)</t>
  </si>
  <si>
    <t xml:space="preserve">http://www.pepsico.com/Purpose/Environmental-Sustainability/Agriculture.html (updated: no date; accessed: Jan 2016)
</t>
  </si>
  <si>
    <t>https://www.unilever.com/Images/unilever-sustainable-agriculture-code_2015_tcm244-422949_en.pdf (p.9;published: 2015; accessed: Jan 2016)</t>
  </si>
  <si>
    <t>http://www.danone.com/no_cache/en/publications/pdownload/8711/ (p.5; published 2014; accessed Jan 2016)</t>
  </si>
  <si>
    <t>https://www.unilever.com/Images/slp-unilever-responsible-sourcing-policy-2014_tcm244-409819_en.pdf (p.10;published: 2014; accessed: Jan 2016)</t>
  </si>
  <si>
    <t>http://www.growingforthefuture.com/unileverimpguid/assets/downloads/USAC-ImplementationGuides-V1.pdf (p.196;Updated: 2010; accessed: Jan 2016)</t>
  </si>
  <si>
    <t>http://www.nestle.com/asset-library/documents/library/documents/corporate_social_responsibility/nestle-csv-full-report-2014-en.pdf (p. 83; published: 2015; accessed: Jan 2016)</t>
  </si>
  <si>
    <t>http://www.growingforthefuture.com/unileverimpguid/assets/downloads/USAC-ImplementationGuides-V1.pdf (p.194;Updated: 2010; accessed: Jan 2016)</t>
  </si>
  <si>
    <t>http://www.danone.com/no_cache/en/publications/pdownload/8711/ (p.4; published 2014; accessed Jan 2016)</t>
  </si>
  <si>
    <t>http://www.kelloggcompany.com/content/dam/kelloggcompanyus/PDF/Kellogg_Company_Global_Supplier_Code_of_Conduct_January_2014.pdf (p. 4., published 2014, accessed Jan 2016).</t>
  </si>
  <si>
    <t>http://www.just-food.com/interview/mars-aims-to-support-farmers-with-new-fund_id130376.aspx (published 2015;  accessed: Jan 2016)</t>
  </si>
  <si>
    <t>http://www.kelloggcompany.com/content/dam/kelloggcompanyus/corporate_responsibility/pdf/2015/2015YearEndSustainabilityMilestones15Dec2015.pdf (p.14; Published: 2015; accessed: Jan 2016)</t>
  </si>
  <si>
    <t>http://www.nestle.com/asset-library/documents/library/documents/corporate_social_responsibility/nestle-commitment-rural-development.pdf (p. 2; published: 2013; accessed: Jan 2016)</t>
  </si>
  <si>
    <t>Small-scale producers in supply chains</t>
  </si>
  <si>
    <t>http://www.kelloggcompany.com/content/dam/kelloggcompanyus/corporate_responsibility/pdf/2015/KelloggSmallholdersandWomenImpactAssessmentFINAL.pdf (p.1; Published 2015; accessed Jan 2016)</t>
  </si>
  <si>
    <t>https://www.unilever.com/sustainable-living/the-sustainable-living-plan/enhancing-livelihoods/inclusive-business/livelihoods-for-smallholder-farmers/creating-an-inclusive-supply-chain.html (published: unknown; accessed: Jan 2016)</t>
  </si>
  <si>
    <t>Disclosure of the total number of small-scale producers in its supply chain for specific commodities.</t>
  </si>
  <si>
    <t>http://www.illovosugar.co.za/UserContent/Documents/Announcements/2014-05-23_Illovo-Group-Socio-Economic-Impact-Summary-Report.pdf (page 2; published May 2014; accessed Jan 2016).</t>
  </si>
  <si>
    <t>http://www.danone.com/no_cache/en/publications/pdownload/8711/ (p.3; published 2014; accessed Jan 2016)</t>
  </si>
  <si>
    <t>http://www.mondelezinternational.com/~/media/mondelezcorporate/uploads/downloads/cfwb2014progressreport.pdf (p.10; published 2015; accessed Jan 2016)</t>
  </si>
  <si>
    <t xml:space="preserve">https://www.unilever.com/sustainable-living/the-sustainable-living-plan/reducing-environmental-impact/sustainable-sourcing/sustainable-tea-leading-the-industry/index.html (updated: unknown; accessed: Jan 2016)
</t>
  </si>
  <si>
    <t>http://www.mondelezinternational.com/~/media/mondelezcorporate/uploads/downloads/cfwb2014progressreport.pdf (p.15; published 2015; accessed Jan 2016)</t>
  </si>
  <si>
    <t>http://www.nestle.com/asset-library/documents/library/documents/corporate_social_responsibility/nestle-csv-full-report-2014-en.pdf (p. 108; published: 2015; accessed: Jan 2016)</t>
  </si>
  <si>
    <t>https://www.unilever.com/sustainable-living/the-sustainable-living-plan/reducing-environmental-impact/sustainable-sourcing/our-approach-to-sustainable-sourcing/sustainable-cocoa-and-sugar.html(updated: unknown; accessed: Jan 2016)</t>
  </si>
  <si>
    <t>http://www.nestle.com/asset-library/documents/library/documents/corporate_social_responsibility/nestle-csv-full-report-2014-en.pdf (p. 119; published: 2015; accessed: Jan 2016)</t>
  </si>
  <si>
    <t>https://www.unilever.com/sustainable-living/the-sustainable-living-plan/reducing-environmental-impact/sustainable-sourcing/our-approach-to-sustainable-sourcing/sustainable-fruit-and-veg.html (published:unknown; accessed Jan 2016)</t>
  </si>
  <si>
    <t>http://www.mars.com/global/press-center/press-list/news-releases.aspx?SiteId=94&amp;Id=5392 (published: unknown;accessed Jan 2016)
and
http://cocoasustainability.com/wp-content/uploads/2013/12/A-Sustainably-Thriving-Cocoa-Sector-for-Future-Generations-As-Publicly-Released1.pdf(published 2013; accessed Jan 2016)</t>
  </si>
  <si>
    <t>http://www.cocoalife.org/~/media/CocoaLife/News%20Articles%20PDF/GenderActionPlan.pdf (published 2014, accessed: Jan 2016) and
http://www.cocoalife.org/~/media/CocoaLife/News%20Articles%20PDF/SCI_cocoa_report.pdf (published 2013, accessed: Jan 2016).</t>
  </si>
  <si>
    <t>http://www.fairlabor.org/sites/default/files/documents/reports/september_2015_nestle_executive_summary.pdf (Published 2015; accessed: Jan 2016)</t>
  </si>
  <si>
    <t>http://www.idhsustainabletrade.com/idh-publications (published: no date; accessed: Jan 2016)
and
https://www.unilever.com/Images/slp_oxfam-exploring-business-poverty-reduction-unilever-indonesia_tcm244-419293_en.pdf (published 2005; acessed Jan 2016).</t>
  </si>
  <si>
    <t>F2.3</t>
  </si>
  <si>
    <t>F2.3.1</t>
  </si>
  <si>
    <t>http://www.technoserve.org/files/downloads/project-nurture-partnering-for-business-opportunity-and-development-impact.pdf (Published 2013;p.4) accessed Jan 2016)</t>
  </si>
  <si>
    <t>F2.3.2</t>
  </si>
  <si>
    <t>http://www.illovosugar.co.za/UserContent/Documents/Announcements/2014-05-23_Illovo-Group-Socio-Economic-Impact-Summary-Report.pdf (page 1; published May 2014; accessed Jan 2016).</t>
  </si>
  <si>
    <t>http://www.coca-colacompany.com/content/dam/journey/us/en/private/fileassets/pdf/human-and-workplace-rights/UL_HondurasTCCCReport_FNL3.pdf 
(Published Dec 2015; accessed Jan 2016).</t>
  </si>
  <si>
    <t>http://www.mars.com/global/press-center/press-list/news-releases.aspx?SiteId=94&amp;Id=5392 (published: unknown; accessed: Jan 2016)</t>
  </si>
  <si>
    <t xml:space="preserve">
http://www.cocoalife.org/~/media/CocoaLife/News%20Articles%20PDF/SCI_cocoa_report.pdf (published 2013, accessed: Jan 2016).</t>
  </si>
  <si>
    <t>http://www.idhsustainabletrade.com/idh-publications (published: no date; accessed: Jan 2016)</t>
  </si>
  <si>
    <t>F2.3.3</t>
  </si>
  <si>
    <t>F2.3.4</t>
  </si>
  <si>
    <t>http://www.coca-colacompany.com/content/dam/journey/us/en/private/fileassets/pdf/human-and-workplace-rights/UL_HondurasTCCCReport_FNL3.pdf 
(p.12.Published Dec 2015; accessed Jan 2016).</t>
  </si>
  <si>
    <t>F2.3.5</t>
  </si>
  <si>
    <t>Has the company published an action plan for how it plans to address findings from the [impact] assessment?</t>
  </si>
  <si>
    <t>http://cocoasustainability.com/wp-content/uploads/2014/06/Mars-Action-Plan-to-Address-Gender-Issues-within-V4C-FINAL-06-27-14-.pdf (published: 2014; accessed: Jan 2016)</t>
  </si>
  <si>
    <t xml:space="preserve">http://www.cocoalife.org/~/media/CocoaLife/News%20Articles%20PDF/GenderActionPlan.pdf (published 2014, accessed: Jan 2016) </t>
  </si>
  <si>
    <t>http://www.nestle.com/asset-library/documents/library/documents/corporate_social_responsibility/nestle-csv-full-report-2014-en.pdf (p. 209; published: 2015; accessed: Jan 2016)</t>
  </si>
  <si>
    <t>F2.4</t>
  </si>
  <si>
    <t>F2.4.1</t>
  </si>
  <si>
    <t>http://www.illovosugar.co.za/UserContent/Documents/Announcements/2014-05-23_Illovo-Group-Socio-Economic-Impact-Summary-Report.pdf (page 12; published May 2014; accessed Dec 2016).</t>
  </si>
  <si>
    <t>http://www.nestle.com/asset-library/documents/library/documents/corporate_social_responsibility/nestle-rural-development-framework-update2015.pdf (published 2015; accessed Jan 2016)</t>
  </si>
  <si>
    <t>F2.4.2</t>
  </si>
  <si>
    <t>F2.4.3</t>
  </si>
  <si>
    <t>Commitments related to risk sharing in supply chains</t>
  </si>
  <si>
    <t>Commitments to engage and support small-scale producers</t>
  </si>
  <si>
    <t>F3.1.1.1</t>
  </si>
  <si>
    <t>Has the company set a target for engaging at least 100,000 small-scale producers in at least 2 commodities in its supply chain to improve agricultural practices and has the company published progress reports on these initiatives?</t>
  </si>
  <si>
    <t>http://www.danone.com/no_cache/en/publications/pdownload/8747/ (p. 29.; Published: 2015; accessed: Jan 2016)</t>
  </si>
  <si>
    <t>http://www.kelloggcompany.com/content/dam/kelloggcompanyus/corporate_responsibility/pdf/2015/2015YearEndSustainabilityMilestones15Dec2015.pdf (p.11; published: 2015; accessed: Jan 2016)</t>
  </si>
  <si>
    <t>https://www.unilever.com/Images/uslp-unilever-sustainable-living-plan-scaling-for-impact-summary-of-progress-2014_tcm244-424809_en.pdf (p. 15; published: 2015; accessed: Jan 2016)</t>
  </si>
  <si>
    <t>F3.1.1.2</t>
  </si>
  <si>
    <t>http://www.illovosugar.co.za/UserContent/Documents/Announcements/2014-05-23_Illovo-Group-Socio-Economic-Impact-Summary-Report.pdf (page 12; published May 2014; accessed Jan 2016) 
and
http://www.abf.co.uk/documents/pdfs/twinings-cr-report.pdf (page 56; published 2014; accessed Jan 2016)</t>
  </si>
  <si>
    <t>http://www.mars.com/global/press-center/press-list/news-releases.aspx?SiteId=94&amp;Id=6322 (published: unknown;  accessed: Jan 2016)</t>
  </si>
  <si>
    <t>http://www.pepsico.com/Assets/Download/PepsiCo_agri_0531_final.pdf (p.4; updated: unknown; accessed: Jan 2016)</t>
  </si>
  <si>
    <t>http://www.illovosugar.co.za/UserContent/Documents/Announcements/2014-05-23_Illovo-Group-Socio-Economic-Impact-Summary-Report.pdf (page 12; published May 2014; accessed Jan 2016).</t>
  </si>
  <si>
    <r>
      <t xml:space="preserve">Living income
</t>
    </r>
    <r>
      <rPr>
        <b/>
        <i/>
        <sz val="10"/>
        <color theme="1"/>
        <rFont val="Calibri"/>
        <family val="2"/>
        <scheme val="minor"/>
      </rPr>
      <t>Living income is understood as the income that enables farmers and their families to afford a basic life style, considered decent by the society they live in, at its current level of development.</t>
    </r>
  </si>
  <si>
    <t>http://www.nestle.com/asset-library/documents/library/documents/corporate_social_responsibility/nestle-csv-full-report-2014-en.pdf (p. 213; published: 2015; accessed: Jan 2016)</t>
  </si>
  <si>
    <t>http://www.mars.com/global/about-mars/mars-pia/our-supply-chain/cocoa.aspx (published: unknown ; accessed Jan 2016)</t>
  </si>
  <si>
    <t>Commitments related to sectoral initiatives, standards and advocacy</t>
  </si>
  <si>
    <t>F3.3.1.1</t>
  </si>
  <si>
    <t>http://www.ethicalteapartnership.org/for-business/current-members/ ( accessed: Jan 2016)</t>
  </si>
  <si>
    <t>http://www.ethicalteapartnership.org/for-business/current-members/(Updated: unknown; accessed: Jan 2016)</t>
  </si>
  <si>
    <t>F3.3.1.2</t>
  </si>
  <si>
    <t>http://www.4c-coffeeassociation.org/about-us/our-members/trade-industry.html (updated: 2009; accessed:Jan 2016)</t>
  </si>
  <si>
    <t>F3.3.1.3</t>
  </si>
  <si>
    <t>http://worldcocoafoundation.org/about-wcf/members/ (Updated: no date; accessed: Jan 2016)</t>
  </si>
  <si>
    <t>http://worldcocoafoundation.org/about-wcf/members/ (Updated: unknown; accessed: Jan 2016)</t>
  </si>
  <si>
    <t>http://worldcocoafoundation.org/about-wcf/members/ (updated: unknown; accessed: Jan 2016)</t>
  </si>
  <si>
    <t>http://worldcocoafoundation.org/about-wcf/members/ (updated: no date; accessed: Jan 2016)</t>
  </si>
  <si>
    <t>F3.3.1.4</t>
  </si>
  <si>
    <t>http://www.sustainablefoodlab.org/membership/membership-directory (accessed Jan 2016)</t>
  </si>
  <si>
    <t>http://www.sustainablefoodlab.org/membership/membership-directory (updated: unknown; accessed: Jan 2016)</t>
  </si>
  <si>
    <t>http://www.sustainablefoodlab.org/membership/membership-directory (updated: 2012; accessed: Jan 2016)</t>
  </si>
  <si>
    <t>F3.3.1.5</t>
  </si>
  <si>
    <t>http://www.saiplatform.org/about-us/members (accessed: Jan 2016)</t>
  </si>
  <si>
    <t>http://www.saiplatform.org/about-us/members ( accessed: Jan 2016)</t>
  </si>
  <si>
    <t>http://www.saiplatform.org/about-us/members (Updated: 2010; accessed: Jan 2016)</t>
  </si>
  <si>
    <t>http://www.saiplatform.org/about-us/members (updated: unknown; accessed: Jan 2016)</t>
  </si>
  <si>
    <t>http://www.saiplatform.org/about-us/members (updated: 2010; accessed: Jan 2016)</t>
  </si>
  <si>
    <t>http://www.saiplatform.org/about-us/members (updated: 2010; accessed: Jan 2016</t>
  </si>
  <si>
    <t>F3.3.1.6</t>
  </si>
  <si>
    <t>http://www.sustainablerice.org/partner.html (Published: no date; accessed: Jan 2016)</t>
  </si>
  <si>
    <t>F3.3.2.1</t>
  </si>
  <si>
    <t>http://www.mondelezinternational.com/~/media/mondelezcorporate/uploads/downloads/cfwb2014progressreport.pdf (p.8; published 2015; accessed Jan 2016)</t>
  </si>
  <si>
    <t>http://www.nestle.co.uk/media/pressreleases/sustainable-cocoa (published 2014; accessed Jan 2016)</t>
  </si>
  <si>
    <t>F3.3.2.2</t>
  </si>
  <si>
    <t>http://www.mars.com/global/about-mars/mars-pia/our-supply-chain/tea-and-coffee.aspx (published: unknown; accessed: Jan 2016)</t>
  </si>
  <si>
    <t>http://www.nestle.com/csv/what-is-csv/commitments (published 2015; accessed Jan 2016)</t>
  </si>
  <si>
    <t>F3.3.2.3</t>
  </si>
  <si>
    <t>http://www.rainforest-alliance.org/publications/newsletter/change-brewing-tea-industry (Updated: 2014; accessed: Jan 2016)</t>
  </si>
  <si>
    <t>FLO
https://www.honesttea.com/wp-content/themes/honesttea/assets/pdf/2013_HT_MISSION_REPORT_v7_interactive.pdf (Published: 2013; accessed: Jan 2016)</t>
  </si>
  <si>
    <t>F3.3.2.4</t>
  </si>
  <si>
    <t>F3.3.2.5</t>
  </si>
  <si>
    <t>F3.3.2.6</t>
  </si>
  <si>
    <t>F3.3.2.7</t>
  </si>
  <si>
    <t>http://www.generalmills.com/en/Company/publications/~/media/4588CAEA15604E0C91DE2D29F198FA08.ashx(p.49 published: 2015; accessed: Jan 2016)</t>
  </si>
  <si>
    <r>
      <t>Advocacy
Advocacy is u</t>
    </r>
    <r>
      <rPr>
        <b/>
        <i/>
        <sz val="10"/>
        <rFont val="Calibri"/>
        <family val="2"/>
        <scheme val="minor"/>
      </rPr>
      <t>nderstood as the activities that the company undertakes to influence relevant public authorities towards supporting smallholder farmers.</t>
    </r>
    <r>
      <rPr>
        <b/>
        <sz val="10"/>
        <rFont val="Calibri"/>
        <family val="2"/>
        <scheme val="minor"/>
      </rPr>
      <t xml:space="preserve">
</t>
    </r>
    <r>
      <rPr>
        <sz val="10"/>
        <rFont val="Calibri"/>
        <family val="2"/>
        <scheme val="minor"/>
      </rPr>
      <t>Has the company made commitments to advocate towards governments (including sourcing country governments) or to join existing advocacy initiatives for the implementation of public mechanisms which ensure that farmers are more resilient to external shocks, earn a living income and/or that farmers receive a fair share of the value accumulated in the supply chain (e.g. by building apex/umbrella groups representing the interests of farmers, monitoring living income agreements, facilitating and providing social insurance schemes, facilitating and providing hedging mechanisms etc.)?</t>
    </r>
  </si>
  <si>
    <t>http://www.mars.com/global/press-center/press-list/news-releases.aspx?SiteId=94&amp;Id=6737</t>
  </si>
  <si>
    <t>http://www.nestle.com/asset-library/documents/library/documents/corporate_social_responsibility/commitment-on-climate-change-2013.pdf (published: 2014; accessed: Jan 2016)</t>
  </si>
  <si>
    <t>https://www.unilever.com/sustainable-living/transformational-change/mainstreaming-sustainable-agriculture/index.html (Published 2015; Accessed Jan 2016)</t>
  </si>
  <si>
    <t>Does the supplier code of conduct contain requirements or guidance for suppliers to support small-scale farmers in becoming more resilient? (e.g. through reference to (1) training, such as on risks management, technical assistance, improved agricultural practices, developing business and negotiation skills or assessing and accessing market information, or (2) the provision of market information or (3) the facilitation of access to credit)</t>
  </si>
  <si>
    <t>https://www.kelloggcompany.com/content/dam/kelloggcompanyus/PDF/Kellogg_Company_Global_Supplier_Code_of_Conduct_January_2014.pdf (p. 3. published Jan 2014, accessed Jan 2016)</t>
  </si>
  <si>
    <t>http://www.nestle.com/asset-library/documents/library/documents/suppliers/supplier-code-english.pdf (published 2013; accessed Jan 2016)
and
http://www.nestle.com/asset-library/documents/library/documents/suppliers/appendix-supplier-code-english.pdf (published 2014; accessed Jan 2016)</t>
  </si>
  <si>
    <t>http://www.pepsico.com/Assets/Download/supplier_code_of_conduct/ENGLISH_SCOC_2013.pdf (p.2;published 2013; accessed Jan 2016)</t>
  </si>
  <si>
    <t>Does the supplier code of conduct contain requirements or guidance for suppliers to offer fair deals to small-scale farmers, including transparency of the deal, price, duration of contract and other business terms?</t>
  </si>
  <si>
    <t>F4.3</t>
  </si>
  <si>
    <t xml:space="preserve">Does the supplier code of conduct contain requirements or guidance for suppliers to respect the freedom of association of farmers, to refrain from any actions that undermine the freedom of association of farmers and to work with farmer organizations to enable them to negotiate fair deals. </t>
  </si>
  <si>
    <t>F4.4</t>
  </si>
  <si>
    <t>F4.5</t>
  </si>
  <si>
    <t xml:space="preserve">Does the supplier code of conduct contain requirements or guidance for suppliers to install complaint and dispute resolution mechanisms for smallholders? </t>
  </si>
  <si>
    <t>F4.5.1</t>
  </si>
  <si>
    <t>http://www.nestle.com/asset-library/documents/library/documents/suppliers/appendix-supplier-code-english.pdf (published 2014; accessed Jan 2016)</t>
  </si>
  <si>
    <t>F4.5.2</t>
  </si>
  <si>
    <t>F4.5.3</t>
  </si>
  <si>
    <t>http://crr.kelloggcompany.com/en_US/corporate-responsibility/environment/sustainable-agriculture.html</t>
  </si>
  <si>
    <t>CP-Unilever and Sustainable Agriculture - Water (2009), pp. 3; https://www.unilever.com/sustainable-living/the-sustainable-living-plan/reducing-environmental-impact/water-use/using-water-wisely-in-agriculture/working-with-our-suppliers-to-manage-water-use/</t>
  </si>
  <si>
    <t>CP- Unilever and Sustainable Agriculture - Water (2009), pp. 9 , https://www.unilever.com/sustainable-living/the-sustainable-living-plan/reducing-environmental-impact/water-use/</t>
  </si>
  <si>
    <t>pg 25 of 2014 Progress Report</t>
  </si>
  <si>
    <t>Nestle Commitment on Water Stewardship; pg 110 of 2012 CSV Report; pg 115 of 2013 CSV Report</t>
  </si>
  <si>
    <t>https://www.unilever.com/sustainable-living/the-sustainable-living-plan/reducing-environmental-impact/water-use/improving-water-efficiency-in-our-factories/</t>
  </si>
  <si>
    <t>https://www.hul.co.in/news/news-and-features/2014/hindustan-unilever-foundation-solidaridad-launch-water-efficiency-programme.html</t>
  </si>
  <si>
    <t>2015 CDP Water Disclosure</t>
  </si>
  <si>
    <t xml:space="preserve">2015 CDP Water Disclosure </t>
  </si>
  <si>
    <t>2015 CDP Disclosure - section 1.2a</t>
  </si>
  <si>
    <t>2015 CDP Water Disclosure - Section W 1.2a</t>
  </si>
  <si>
    <t>2015 CDP Disclosure - section W3.2 and 5.1</t>
  </si>
  <si>
    <t>2015 CDP Water Disclosure - Section W 3.2and W5.1</t>
  </si>
  <si>
    <t>2015 CDP Water Disclosure - Section W 3.2a and W5.1</t>
  </si>
  <si>
    <t>2015 CDP Water Disclosure - Section W 3.2 and W5.1</t>
  </si>
  <si>
    <t>2015 CDP Disclosure - section WAT 5.1a</t>
  </si>
  <si>
    <t>2015 CDP Water Disclosure - Section W5.1a</t>
  </si>
  <si>
    <t>2015 CDP Disclosure - section 1.2b</t>
  </si>
  <si>
    <t xml:space="preserve">2015 CDP Water Disclosure, Section W1.2b </t>
  </si>
  <si>
    <t>For facilities exposed to water risks, does the company provide total water discharged by facility (CDP W3.2a and W5.2)</t>
  </si>
  <si>
    <t xml:space="preserve">2015 CDP Disclosure - section W3.2a and 5.2 </t>
  </si>
  <si>
    <t xml:space="preserve">For facilities exposed to water risk, does the company provide water discharge data by surface water, municipal treatment plant, seawater, and groundwater (CDP W5.2a) </t>
  </si>
  <si>
    <t>2015 CDP Disclosure - section W5.2a</t>
  </si>
  <si>
    <t>2015 CDP Disclosure - section W 5.4</t>
  </si>
  <si>
    <t xml:space="preserve">Does the company use WBCSD Global Water Tool, WRI Aqueduct or another tool to assess water stress listed in methods to assess water risks identified in the 2014 CDP questionnaire in section W2.3 </t>
  </si>
  <si>
    <t>2015 CDP Disclosure - section W 2.5</t>
  </si>
  <si>
    <r>
      <t xml:space="preserve">Has the company identified and disclosed country </t>
    </r>
    <r>
      <rPr>
        <u/>
        <sz val="10"/>
        <rFont val="Calibri"/>
        <family val="2"/>
        <scheme val="minor"/>
      </rPr>
      <t>and river basin</t>
    </r>
    <r>
      <rPr>
        <sz val="10"/>
        <rFont val="Calibri"/>
        <family val="2"/>
        <scheme val="minor"/>
      </rPr>
      <t xml:space="preserve"> for facilities exposed to physical water risk (including water stress).  CDP W 3.2 </t>
    </r>
    <r>
      <rPr>
        <sz val="10"/>
        <color rgb="FFFF0000"/>
        <rFont val="Calibri"/>
        <family val="2"/>
        <scheme val="minor"/>
      </rPr>
      <t>c</t>
    </r>
  </si>
  <si>
    <t>2015 CDP Disclosure - section W 3.2c</t>
  </si>
  <si>
    <t>The Coca-Cola Company 2012/2013 GRI Report pg 13, 50; 54; The Coca-Cola Company, “The Water Stewardship and Replenish Report 2012’ pg 12-14; pg 51 2014/2015 Sustainability Report</t>
  </si>
  <si>
    <t>pgs 41, 63, &amp; 64  of 2015 Global Responsibility Report; 2015 CDP Disclosure - section W 3.2d</t>
  </si>
  <si>
    <t>2015 CDP Disclosure - section W 2.4a http://www.kelloggcompany.com/content/dam/kelloggcompanyus/corporate_responsibility/pdf/2015/2015YearEndSustainabilityMilestones15Dec2015.pdf</t>
  </si>
  <si>
    <t>2015 CDP Disclosure - section W 3.2d</t>
  </si>
  <si>
    <t xml:space="preserve"> https://www.unilever.com/sustainable-living/the-sustainable-living-plan/reducing-environmental-impact/water-use/using-water-wisely-in-agriculture/; 2015 CDP Disclosure - section W 3.2d</t>
  </si>
  <si>
    <t>The Coca-Cola Company 2012/2013 GRI Report pg 13, 50; 54; The Coca-Cola Company, “The Water Stewardship and Replenish Report 2012’ pg 12-14; pg 35 2014/2015 Sustainability Report</t>
  </si>
  <si>
    <t>pg 11 2015 Corporate Responsibility Update</t>
  </si>
  <si>
    <t>https://www.unilever.com/sustainable-living/the-sustainable-living-plan/improving-health-and-well-being/health-and-hygiene/providing-safe-drinking-water/</t>
  </si>
  <si>
    <t>2015 CDP Disclosure - section W 8.1</t>
  </si>
  <si>
    <t>pg 34 2014/2015 Sustainability Report; 2015 CDP Disclosure - section W 8.1</t>
  </si>
  <si>
    <t>pg 69 2014 Sustainability Report; 2015 CDP Disclosure - section W 8.1</t>
  </si>
  <si>
    <t>pg 71 &amp; 80 of 2015 Global Responsibility Report; 2015 CDP Disclosure - section W 8.1</t>
  </si>
  <si>
    <t>http://www.mondelezinternational.com/~/media/MondelezCorporate/com/uploads/downloads/sustainability_2020_goals.pdf; 2015 CDP Disclosure - section W 8.1</t>
  </si>
  <si>
    <t>http://www.nestle.com/csv/water/water-efficiency; 2015 CDP Disclosure - section W 8.1</t>
  </si>
  <si>
    <t>pg 46 PepsiCo 2014 GRI Report; 2015 CDP Disclosure - section W 8.1</t>
  </si>
  <si>
    <t>http://www.generalmills.com/en/News/Issues/water-policy; https://www.generalmills.com/News/Issues/climate-policy</t>
  </si>
  <si>
    <t>Nestle Responsible Sourcing Guidelines Granularities on Requirements for Water http://www.nestle.com/asset-library/documents/creating-shared-value/responsible-sourcing/responsible-sourcing-guideline-water-requirements-august-2012.pdf; Nestle Responsible Sourcing Guideline http://www.nestle.com/asset-library/documents/library/documents/corporate_social_responsibility/nestle-responsible-sourcing-guidelines.pdf</t>
  </si>
  <si>
    <t>Unilever Sustainable Agriculture Code - pg17-18</t>
  </si>
  <si>
    <t>2015 CDP Water Disclosure - sec W1.3</t>
  </si>
  <si>
    <t>2015 CDP Water Disclosure - sec W1.3a</t>
  </si>
  <si>
    <t>https://www.cdp.net/en-US/Programmes/Pages/Become-a-supply-chain-member.aspx#members</t>
  </si>
  <si>
    <t xml:space="preserve">http://www.abf.co.uk/documents/pdfs/policies/supplier-code-of-conduct.pdf (Accessed Nov 2015) </t>
  </si>
  <si>
    <t xml:space="preserve">Human Rights Statement  http://assets.coca-colacompany.com/e9/c2/f1c4a6314f93bd7545fe43934621/human_rights_statement.pdf (Accessed 8 Jan 2015) (Accessed Nov 2015) </t>
  </si>
  <si>
    <t>http://www.danone.com/uploads/tx_bidanonepublications/Danone_Sustainability_Report_2014_light.pdf pg 17</t>
  </si>
  <si>
    <t xml:space="preserve">http://www.mondelezinternational.com/About-Us/Compliance-and-Integrity.aspx#directSuppliers (Accessed Nov 2015) </t>
  </si>
  <si>
    <t xml:space="preserve">http://www.pepsico.com/docs/album/responsible-sourcing/ENGLISH_SCOC_2013.pdf?sfvrsn=2   Accessed 15.1.15 (Accessed Nov 2015) </t>
  </si>
  <si>
    <t>YES</t>
  </si>
  <si>
    <t>https://www.unilever.com/Images/slp-unilever-human-rights-report-2015_tcm244-437226_en.pdf pg 30</t>
  </si>
  <si>
    <t xml:space="preserve">http://www.abf.co.uk/documents/pdfs/corporate-responsibility-2014-updates.pdf (Accessed Nov 2015) </t>
  </si>
  <si>
    <t xml:space="preserve">http://www.pepsico.com/company/SpeakUp (Accessed Nov 2015) </t>
  </si>
  <si>
    <t xml:space="preserve">https://secure.ethicspoint.com/domain/media/en/gui/16291/index.html (accessed Feb 2015) (Accessed Nov 2015) </t>
  </si>
  <si>
    <t>https://www.unilever.com/Images/slp-unilever-human-rights-report-2015_tcm244-437226_en.pdf</t>
  </si>
  <si>
    <t>http://www.pepsico.com/docs/album/responsible-sourcing/ENGLISH_SCOC_2013.pdf?sfvrsn=2 accessed 5.15.2015 (Accessed Nov 2015)</t>
  </si>
  <si>
    <t xml:space="preserve">Country Studies http://assets.coca-colacompany.com/71/b5/a03844a14c8a89966b1d93097088/issuance-guidance.2_12_14.pdf p. 11 (Accessed 8 Jan 2015) (Accessed Nov 2015) </t>
  </si>
  <si>
    <t xml:space="preserve">http://www.mars.com/global/press-center/media-library.aspx Mars Supplier Code of Conduct p. 5 accessed 8/13/14 (Accessed Nov 2015) </t>
  </si>
  <si>
    <t xml:space="preserve">http://www.pepsico.com/docs/album/responsible-sourcing/ENGLISH_SCOC_2013.pdf?sfvrsn=2 accessed 5.15.2015 (Accessed Nov 2015) </t>
  </si>
  <si>
    <t xml:space="preserve"> Coca Cola Addressing Global Issues report accessed on 8 January 2015  http://www.coca-colacompany.com/our-company/addressing-global-issues (Accessed Nov 2015) </t>
  </si>
  <si>
    <t xml:space="preserve">ABF CR Update 2014 p. 23 http://www.abf.co.uk/documents/pdfs/corporate-responsibility-2014-updates.pdf (Accessed Jan 2015) (Accessed Nov 2015) </t>
  </si>
  <si>
    <t xml:space="preserve">http://www.coca-colacompany.com/stories/opinion-engaging-business-to-address-child-labor (Accessed Nov 2015) </t>
  </si>
  <si>
    <t xml:space="preserve">http://cocoasustainability.com/2013/06/mars-chocolate-and-the-international-labor-organization-agree-to-support-the-child-monitoring-labor-system-of-cote-divoire/ (Accessed Nov 2015) </t>
  </si>
  <si>
    <t xml:space="preserve">http://www.cocoalife.org/Progress.aspx (Accessed Nov 2015) </t>
  </si>
  <si>
    <t xml:space="preserve">
Cocoa: Nestle Creating Shared Value Report 2013, pp.158 - 161 and 127, accessed 15/01/15 and http://www.nestlecocoaplan.com/ecuador-adressing-child-labor/ (Accessed Nov 2015) </t>
  </si>
  <si>
    <t xml:space="preserve">Programme to address child labour on Mexican potato farms see http://www.savethechildren.org/site/c.8rKLIXMGIpI4E/b.6729227/k.9649/Pepsico_Country_Page_Mexico.htm. accessed 3 February 2014 (Accessed Nov 2015)       http://www.savethechildren.org/site/c.8rKLIXMGIpI4E/b.6729227/k.9649/Pepsico_Country_Page_Mexico.htm (Accessed Nov 2015) </t>
  </si>
  <si>
    <t xml:space="preserve">http://assets.coca-colacompany.com/58/e6/4a53145448e190b8ca18d8f87bff/BLIHR_Human_Rights_and_MDGs.pdf (Accessed Nov 2015) </t>
  </si>
  <si>
    <t xml:space="preserve">http://www.cocoalife.org/The%20Program/Our%20Locations.aspx (Accessed Nov 2015) </t>
  </si>
  <si>
    <t xml:space="preserve">http://policy-practice.oxfam.org.uk/publications/understanding-wage-issues-in-the-tea-industry-287930 (Accessed Nov 2015) </t>
  </si>
  <si>
    <t>Does the company track and report the number of workers in its supply chains?</t>
  </si>
  <si>
    <t xml:space="preserve">http://www.abf.co.uk/documents/pdfs/corporate-responsibility-2014-updates.pdf p.18 (Accessed Nov 2015)  </t>
  </si>
  <si>
    <t>Does the company track and report on the percentage of agricultural workers in its supply chain with no fixed contracts?</t>
  </si>
  <si>
    <t>Does the company track and report the percentage of workers that are covered by collective bargaining agreements?</t>
  </si>
  <si>
    <t>https://www.unilever.com/Images/slp-unilever-human-rights-report-2015_tcm244-437226_en.pdf pg 50</t>
  </si>
  <si>
    <t xml:space="preserve">http://www.abf.co.uk/documents/pdfs/2013/2013_corporate_responsibility_report.pdf (Accessed Nov 2015) </t>
  </si>
  <si>
    <t xml:space="preserve">http://www.mondelezinternational.com/well-being/sustainable-resources-and-agriculture/agricultural-supply-chain/cocoa (Accessed Nov 2015) </t>
  </si>
  <si>
    <t>Impact assessments - Commissioning and publication of a value chain study or impact assessment covering wages or labor conditions in its agricultural supply chains.</t>
  </si>
  <si>
    <t xml:space="preserve">http://www.illovosugar.co.za/UserContent/Documents/Illovo-South-Africa-Socio-Economic-Impact-12May14.pdf  (p.19. Accessed Feb 2015) (Accessed Nov 2015) </t>
  </si>
  <si>
    <t xml:space="preserve">Cocoa Production in the Dominican Republic, October 2013 http://www.cocoalife.org/~/media/CocoaLife/News%20Articles%20PDF/SCI_cocoa_report.pdf  (Accessed Nov 2015) </t>
  </si>
  <si>
    <t>http://www.pepsico.com/docs/album/policies-doc/pwp/pepsico-brazil-sugarcane-supply-chain-assessment.pdf?sfvrsn=0</t>
  </si>
  <si>
    <t xml:space="preserve">http://photos.state.gov/libraries/burma/895/pdf/TCCCStateDepartmentResponsibleInvestment%20in%20MyanmarReport121213.pdf (Accessed Nov 2015) </t>
  </si>
  <si>
    <t>http://www.mars.com/global/press-center/press-list/news-releases.aspx?SiteId=94&amp;Id=5392</t>
  </si>
  <si>
    <t xml:space="preserve">http://policy-practice.oxfam.org.uk/publications/understanding-wage-issues-in-the-tea-industry-287930 (Accesssed Nov 2015) </t>
  </si>
  <si>
    <t xml:space="preserve">http://www.illovosugar.co.za/UserContent/Documents/Illovo-South-Africa-Socio-Economic-Impact-12May14.pdf  (Accessed Feb 2015) (Accessed Nov 2015) </t>
  </si>
  <si>
    <t>http://cocoasustainability.com/wp-content/uploads/2013/12/A-Sustainably-Thriving-Cocoa-Sector-for-Future-Generations-As-Publicly-Released1.pdf</t>
  </si>
  <si>
    <t>http://www.cocoalife.org/~/media/cocoalife/news%20articles%20pdf/cote%20divoire%20gender%20assessment%20by%20care%20international.pdf</t>
  </si>
  <si>
    <t>W2.3.3</t>
  </si>
  <si>
    <t>W2.3.3.1</t>
  </si>
  <si>
    <t>Building a Framework for Action; (accessed Jan 2016)</t>
  </si>
  <si>
    <t>http://cocoasustainability.com/wp-content/uploads/2014/06/Mars-Action-Plan-to-Address-Gender-Issues-within-V4C-FINAL-06-27-14-.pdf</t>
  </si>
  <si>
    <t>http://www.nestle.com/asset-library/documents/creating-shared-value/responsible-sourcing/nestle-action-plan-women-in-cocoa-supply-chain-july-2014.pdf</t>
  </si>
  <si>
    <t>https://www.unilever.com/Images/slp-unilever-human-rights-report-2015_tcm244-437226_en.pdf pg 37</t>
  </si>
  <si>
    <t>W2.3.3.2</t>
  </si>
  <si>
    <t xml:space="preserve">Has the company begun to benchmark wages in their supply chain against a living wage? </t>
  </si>
  <si>
    <t xml:space="preserve">http://www.coca-colacompany.com/our-company/human-rights-policy (Accessed Nov 2015) </t>
  </si>
  <si>
    <t>http://www.generalmills.com/en/News/Issues/human-rights</t>
  </si>
  <si>
    <t xml:space="preserve">http://www.mars.com/global/press-center/human-rights.aspx (accessed Feb 2015) (Accessed Nov 2015) </t>
  </si>
  <si>
    <t xml:space="preserve">http://www.pepsico.com/Purpose/Talent-Sustainability/Human-Rights sampled 12/01/2014  (Accessed Nov 2015)  </t>
  </si>
  <si>
    <t>ABF CR Report
http://www.abf.co.uk/responsibility/cr-downloads See supplier code of conduct page 14 (Accessed Jan 2015) (Accessed Nov 2015)</t>
  </si>
  <si>
    <t>ABF CR Report
http://www.abf.co.uk/responsibility/cr-downloads See supplier code of conduct page 14  (Accessed Jan 2015) (Accessed Nov 2015)</t>
  </si>
  <si>
    <t xml:space="preserve">http://www.kelloggcompany.com/content/dam/kelloggcompanyus/PDF/Kellogg_Company_Global_Supplier_Code_of_Conduct_January_2014.pdf (Published 15 January 2014, Accessed January 2015) (Accessed Nov 2015) </t>
  </si>
  <si>
    <t xml:space="preserve">http://www.mondelezinternational.com/about-us/compliance-and-integrity#humanRights (Accessed Nov 2015) </t>
  </si>
  <si>
    <t xml:space="preserve">http://www.nestle.com/asset-library/documents/library/documents/corporate_social_responsibility/rural-development-framework-update-july-2014.pdf pg 2 accessed 16/01/15 (Accessed Nov 2015) </t>
  </si>
  <si>
    <t xml:space="preserve">2013/2014 Sustainability page 32   Report available at http://assets.coca-colacompany.com/77/4c/2a44a5234a3ca65d449d174a0ded/2013-2014-coca-cola-sustainability-report-pdf.pdf (Accessed Nov 2015) </t>
  </si>
  <si>
    <t>http://www.twinings.co.uk/tea/jackson-of-piccadilly/jacksons-fairtrade-ceylon-earl-grey-4x20 (Accessed Feb 2015) (Accessed Nov 2015)</t>
  </si>
  <si>
    <t xml:space="preserve">http://www.mars.com/global/assets/doc/pia_exec_2012/Mars_PIA_Highlights_2012_EN_report.pdf (p12), accessed 20 February 2014 (Accessed Nov 2015) </t>
  </si>
  <si>
    <t xml:space="preserve">http://www.nestle.co.uk/csv2013/socialimpact/responsiblesourcing/nestlecocoaplan (checked nov 2015) ; http://www.nestlecocoaplan.com/working-with-partners/ accessed 16/01/15 (Accessed Nov 2015) </t>
  </si>
  <si>
    <t xml:space="preserve">http://www.ethicalteapartnership.org/our-partners/tea-company-members/ (Accessed Nov 2015) </t>
  </si>
  <si>
    <t xml:space="preserve">Mars, Our Supply Chain Introduction, accessed 02/13/13 ETP Membership https://marsdrinks.com/news-events/case-study/working-with-tea-producers/  (Accessed Nov 2015) </t>
  </si>
  <si>
    <t xml:space="preserve">http://www.nestle.com/csv/human-rights-compliance/human-rights (Accessed Nov 2015) </t>
  </si>
  <si>
    <t>http://www.abf.co.uk/documents/pdfs/policies/supplier-code-of-conduct.pdf (Accessed Nov 2015)  and http://www.illovosugar.co.za/Group-Governance/Forced-and-Child-Labour-Guidelines (Accessed Nov 2015)</t>
  </si>
  <si>
    <t xml:space="preserve">SGP  http://assets.coca-colacompany.com/1b/d5/9c8554554fd29678c97791e27c83/SGP_Brochure_ENG.pdf  (Accessed Nov 2015)    and        http://assets.coca-colacompany.com/d7/e9/5ea51d374870bbd1409c3a584807/SupplierSGPImplementationGuideENGLISH.pdf (Accessed Nov 2015) </t>
  </si>
  <si>
    <t xml:space="preserve">http://www.sharedservices.mars.com/assets/Mars_S%20C%20of%20C%202014_English_May%2030.pdf p. 8 (Accessed Nov 2015) </t>
  </si>
  <si>
    <t>http://www.abf.co.uk/documents/pdfs/policies/supplier-code-of-conduct.pdf (Accessed Nov 2015)</t>
  </si>
  <si>
    <t xml:space="preserve">General Mills Supplier Code of Conduct, http://www.generalmills.com/Responsibility/ethics_and_integrity/Supplier_code_of_conduct.aspx (Accessed Nov 2015) </t>
  </si>
  <si>
    <t>ABF 2014 CR Report, Page 4, Supplier Code of Conduct  (Accessed Jan 2015) (Accessed Nov 2015)</t>
  </si>
  <si>
    <t xml:space="preserve">http://www.mondelezinternational.com/About-Us/Compliance-and-Integrity.aspx#supplierContract,     accessed 5.1.15 (Accessed Nov 2015) </t>
  </si>
  <si>
    <t xml:space="preserve">http://www.sharedservices.mars.com/assets/Mars_S%20C%20of%20C%202014_English_May%2030.pdf p. 9 (Accessed Nov 2015) </t>
  </si>
  <si>
    <t>http://www.abf.co.uk/documents/pdfs/2010/2010_corporate_responsibility_report.pdf (p.8) (accessed: feb.2014) (Accessed Nov 2015)</t>
  </si>
  <si>
    <t xml:space="preserve">http://pepsico.com/docs/album/sustainability-reporting/pepsico_2013_gri.pdf?sfvrsn=2 page 96 Accessed 15.1.15 (checked nov 2015) </t>
  </si>
  <si>
    <t xml:space="preserve">http://www.mondelezinternational.com/en/About-Us/Compliance-and-Integrity.aspx#humanRights accessed 15.1.15 (Accessed Nov 2015) </t>
  </si>
  <si>
    <t>http://www.mars.com/global/about-mars/responsible-sourcing/compliance-with-our-standards.aspx</t>
  </si>
  <si>
    <t>www.abf.co.uk/responsibility/grocery/people" - "Twinings and other grocery Cos members of SEDEX” (Accessed Nov 2015)</t>
  </si>
  <si>
    <t>https://www.kelloggcompany.com/content/dam/kelloggcompanyus/corporate_responsibility/pdf/2015/Kellogg%20Sustainability%202020%20Commitments%20%20Updated%2021July15.pdf</t>
  </si>
  <si>
    <t xml:space="preserve">http://www.generalmills.com/Responsibility/ethics_and_integrity/Supplier_code_of_conduct.aspx (Accessed Nov 2015) </t>
  </si>
  <si>
    <t>http://www.mars.com/global/about-mars/mars-pia/our-supply-chain/supplier-relationships.aspx #3</t>
  </si>
  <si>
    <t>http://www.mars.com/global/about-mars/responsible-sourcing/making-responsible-sourcing-part-of-how-we-work.aspx</t>
  </si>
  <si>
    <t xml:space="preserve"> ABF Annual Report 2015 (p.50)</t>
  </si>
  <si>
    <t xml:space="preserve">CDP 3.1a (2015 Climate Change Report); </t>
  </si>
  <si>
    <t>CDP 2015  Climate Change Report)</t>
  </si>
  <si>
    <t>CDP 3.1b, 9.1, 10.1, 12.1 (2015 Climate Change Report)</t>
  </si>
  <si>
    <t>CDP 2.1a, 2.2a (2015 Climate Change Report)</t>
  </si>
  <si>
    <t>Principles in Action 2013:http://www.mars.com/global/about-mars/mars-pia/our-operations/energy-and-climate.aspx(Accessed Oct 2015)</t>
  </si>
  <si>
    <t>CDP 3.1b-c (2015 Climate Change Report)</t>
  </si>
  <si>
    <t>http://ir.mondelezinternational.com/releasedetail.cfm?releaseid=937669</t>
  </si>
  <si>
    <t>CDP 3.1a-d (2015 Climate Change Report)</t>
  </si>
  <si>
    <t>CDP 3, CDP 7.1 (2015 Climate Change Report)</t>
  </si>
  <si>
    <t>https://www.unilever.com/news/news-and-features/2015/Unilever-to-become-carbon-positive-by-2030.html</t>
  </si>
  <si>
    <t xml:space="preserve">http://www.abf.co.uk/documents/pdfs/2013/2013_corporate_responsibility_report.pdf (page63 pub. 2013 accessed Feb. 18 2014) (Accessed Nov 2015) </t>
  </si>
  <si>
    <t xml:space="preserve">CDP 14 (2015 Climate Change Report;  http://www.coca-colacompany.com/stories/beyond-water-coca-cola-expands-partnership-with-wwf-announces-ambitious-environmental-goals (Accessed Oct 2015) </t>
  </si>
  <si>
    <t>CDP 14 (2015 Climate Change Report)</t>
  </si>
  <si>
    <t>http://www.mars.com/global/about-mars/mars-pia/our-operations/energy-and-climate.aspx</t>
  </si>
  <si>
    <t>CDP 15 (2014 Climate Change Report)</t>
  </si>
  <si>
    <t>CDP 2015 Forests Information Request</t>
  </si>
  <si>
    <t xml:space="preserve">http://assets.coca-colacompany.com/30/fb/c98f5720411990545de2ea248360/sagp-with-criteria-final-12-10-13.pdf (page5 pub.2013 accessed Feb.. 19 2014) (Accessed Oct 2015) </t>
  </si>
  <si>
    <t xml:space="preserve">General Mills Global Responsibility Report 2015 (pg 48), https://www.generalmills.com/News/Issues/climate-policy
</t>
  </si>
  <si>
    <t>http://www.mars.com/global/about-mars/mars-pia/our-supply-chain/our-strategy-and-priorities.aspx</t>
  </si>
  <si>
    <t>http://www.mondelezinternational.com/~/media/MondelezCorporate/uploads/downloads/deforestation_human_rights.pdf</t>
  </si>
  <si>
    <t>http://www.nestle.com/csv/responsible-sourcing/deforestation  
Nestlé, Creating Shared Value Report 2013, p.140</t>
  </si>
  <si>
    <t xml:space="preserve">http://pepsico.com/purpose/performance-with-purpose/Policies; (Accessed Nov 2015) </t>
  </si>
  <si>
    <t xml:space="preserve">https://www.unilever.com/sustainable-living/the-sustainable-living-plan/reducing-environmental-impact/
 </t>
  </si>
  <si>
    <t>CDP 14 (2015 Climate Change Report); CCE Sustainability Plan references life-cycle emissions, but Not specifically agriculture; Drink in your hand commitment references supply chain emissions reductions</t>
  </si>
  <si>
    <t xml:space="preserve">CDP 14 (2015 Climate Change Report); 2015 Climate Policy Report </t>
  </si>
  <si>
    <t>http://www.danone.com/uploads/tx_bidanonepublications/DP_DANONE_Climate-Policy_EN_091115.pdf</t>
  </si>
  <si>
    <t>https://www.generalmills.com/News/Issues/climate-policy</t>
  </si>
  <si>
    <t xml:space="preserve">http://crr.kelloggcompany.com/en_US/corporate-responsibility/environment/sustainable-agriculture.html (updated 2013 accessed Feb.. 20 2014) (Accessed Oct 2015) </t>
  </si>
  <si>
    <t>http://www.nestle.com/asset-library/documents/library/documents/corporate_social_responsibility/nestle-csv-full-report-2014-en.pdf</t>
  </si>
  <si>
    <t>http://www.pepsico.com/docs/album/default-document-library/2015_pepsicosustainableagriculturepolicy.pdf?sfvrsn=0</t>
  </si>
  <si>
    <t xml:space="preserve">The Coca-Cola Company 2014/2015 Sustainability Report (p.42); http://www.coca-colacompany.com/stories/beyond-water-coca-cola-expands-partnership-with-wwf-announces-ambitious-environmental-goals (updated 2013 accessed feb.19 2014) (Accessed Oct 2015) </t>
  </si>
  <si>
    <t>http://www.generalmills.com/News/Issues/climate-policy</t>
  </si>
  <si>
    <t>http://www.mondelezinternational.com/~/media/mondelezcorporate/uploads/downloads/cfwb2014progressreport.pdf</t>
  </si>
  <si>
    <t>http://www.nestle.com/asset-library/documents/library/documents/corporate_social_responsibility/commitment-on-climate-change-2013.pdf</t>
  </si>
  <si>
    <t xml:space="preserve">2013 GRI report, http://www.pepsico.com/Assets/Download/PepsiCo_2013_GRI.pdf, (page 60 accessed Jan 14 2015) (Accessed Nov 2015) </t>
  </si>
  <si>
    <t>http://www.pepsico.com/docs/album/sustainability-reporting/pep_csr14_sus_overview.pdf</t>
  </si>
  <si>
    <t>https://www.unilever.com/sustainable-living/transformational-change/tackling-climate-and-development-together/http://www.unilever.com/images/slp_Unilever-Sustainable-Living-Plan-2013_tcm13-388693.pdf, p.14 (accessed Jan 15 2015)</t>
  </si>
  <si>
    <t>CDP 5.1 (2015 Climate Change Report); 10-K</t>
  </si>
  <si>
    <t>General Mills Global Responsibility Report 2015 (pg 76-77)</t>
  </si>
  <si>
    <t xml:space="preserve">Principles in Action 2013: http://www.mars.com/global/assets/doc/pia_exec_2013/Mars_PIA_Highlights_2013_EN_report.pdf, p.15 (Accessed Oct 2015) </t>
  </si>
  <si>
    <t>http://www.mars.com/global/about-mars/mars-pia/our-2015-progress.aspx</t>
  </si>
  <si>
    <t>CDP 5.1b (2015 Climate Change Report) &amp; Creating Shared Value Report 2014</t>
  </si>
  <si>
    <t>2015 Climate Change Report)</t>
  </si>
  <si>
    <t>CDP 2015 Climate Change Report - FBT module</t>
  </si>
  <si>
    <t>General Mills Global Responsibility Report 2015</t>
  </si>
  <si>
    <t xml:space="preserve">http://www.mars.com/global/assets/doc/pia_exec_2013/Mars_PIA_Highlights_2013_EN_report.pdf, p.15 (Accessed Oct 2015) </t>
  </si>
  <si>
    <t xml:space="preserve">Cocoa Life Sustainability Program: http://www.mondelezinternational.com/Newsroom/Multimedia-Releases/Mondelez-International-Launches-Cocoa-Life-Sustainability-Program-in-Cote-dIvoire (updated 2014 accessed Jan 16 2015) (Accessed Oct 2015) </t>
  </si>
  <si>
    <t xml:space="preserve">http://www.pepsico.com/purpose/Environmental-Sustainability/Agriculture (Accessed Nov 2015) </t>
  </si>
  <si>
    <t>https://www.unilever.com/Images/unilever-sustainable-agriculture-code-2015_tcm244-423998_en.pdf</t>
  </si>
  <si>
    <t>https://www.generalmills.com/News/Issues/climate-policy; http://www.blog.generalmills.com/2014/07/how-the-weather-forecast-impacts-food-supply/</t>
  </si>
  <si>
    <t xml:space="preserve">http://newsroom.kelloggcompany.com/2014-05-06-Kellogg-Company-Collaborates-With-Walmart-On-Commitment-To-Long-Term-Rice-Crop-Sustainability (checked oct 2015) </t>
  </si>
  <si>
    <t xml:space="preserve">Helping smallholders adapt to climate change: http://www.mars.com/global/press-center/press-list/news-releases.aspx?SiteId=94&amp;Id=6322 (Accessed Oct 2015) </t>
  </si>
  <si>
    <t>Creating Shared Value, full report, 2014,</t>
  </si>
  <si>
    <t xml:space="preserve">https://www.cdproject.net/CDPResults/CDP-Water-Disclosure-Global-Report-2012.pdf (page 18 pub.2012 accessed Feb.. 20 2014) (Accessed Nov 2015) </t>
  </si>
  <si>
    <t>http://assets.coca-colacompany.com/8d/d8/8f1cc9e3464e8b152f97aa91857b/TCCC_WSRR_2012_FINAL.pdf</t>
  </si>
  <si>
    <t>2020 Sustainability Commitments (Page 2) http://www.kelloggcompany.com/content/dam/kelloggcompanyus/corporate_responsibility/pdf/2015/Kellogg%20Sustainability%202020%20Commitments%20%20Updated%2021July15.pdf</t>
  </si>
  <si>
    <t xml:space="preserve">http://www.mars.com/global/assets/doc/pia_exec_2013/Mars_PIA_Highlights_2013_EN_report.pdf (Accessed Oct 2015) </t>
  </si>
  <si>
    <t xml:space="preserve">https://www.cdproject.net/en-US/Results/Pages/overview.aspx
AND https://www.cdproject.net/en-US/Results/Pages/overview.aspx
AND https://www.cdproject.net/en-US/Results/Pages/overview.aspx 
AND http://pepsicoindia.co.in/Download/print-media/Pepsi%20Citizenship%20Report-%202010-11.pdf (Accessed Nov 2015) </t>
  </si>
  <si>
    <t>http://assets.coca-colacompany.com/8d/d8/8f1cc9e3464e8b152f97aa91857b/TCCC_WSRR_2012_FINAL.pdf (page 13 pub.2012 accessed Feb.. 19 2014, accessed Nov 2015) Community-Based Water Management and Adaptation to Climate Change in the Middle East through UNDP; Honduras improving watersheds program</t>
  </si>
  <si>
    <t>Livelihoods Fund Initiatives</t>
  </si>
  <si>
    <t xml:space="preserve">Walmart initiative on Sustainable Rice Commitment, http://newsroom.kelloggcompany.com/2014-05-06-Kellogg-Company-Collaborates-With-Walmart-On-Commitment-To-Long-Term-Rice-Crop-Sustainability (checked oct 2015) </t>
  </si>
  <si>
    <t xml:space="preserve">http://www.mars.com/global/press-center/press-list/news-releases.aspx?SiteId=94&amp;Id=6322 (Accessed Oct 2015) </t>
  </si>
  <si>
    <t xml:space="preserve">http://www.nestle.co.uk/csv2013/socialimpact/responsiblesourcing/nescafeplan  </t>
  </si>
  <si>
    <t>http://pepsicoindia.co.in/Download/print-media/Pepsi%20Citizenship%20Report-%202010-11.pdf (page 10 pub.2010 accessed Feb.. 20 2014) (Accessed Nov 2015)</t>
  </si>
  <si>
    <t>https://www.unilever.com/sustainable-living/the-sustainable-living-plan/enhancing-livelihoods/inclusive-business/livelihoods-for-smallholder-farmers/</t>
  </si>
  <si>
    <t>http://www.abf.co.uk/documents/pdfs/2013/2013_corporate_responsibility_report.pdf, (p. 41 pub. 2013 accessed Feb. 19 2014) (Accessed Nov 2015) , http://www.abf.co.uk/documents/pdfs/2015/abf-corporate-responsibility-report-update-2015.pdf</t>
  </si>
  <si>
    <t>http://assets.coca-colacompany.com/8d/d8/8f1cc9e3464e8b152f97aa91857b/TCCC_WSRR_2012_FINAL.pdf (page 23 pub.2012 accessed Feb.. 19 2014)   (Accessed Oct 2015) Although company is a member of Bonsucro, which facilitates carbon reductions in sugarcane, it is Not clear the company is investing in a direct project that reduces agricultural GHG emissions</t>
  </si>
  <si>
    <t>General Mills Global Responsibility Report 2015 (eg, field to Market:  The Alliance for Sustainable Agriculture outcomes.  Support the Innovation Center for U.S. Dairy commitment to reduce fluid milk GHG emissions by 25 percent by 2020)</t>
  </si>
  <si>
    <t xml:space="preserve">http://www.mars.com/global/about-mars/mars-pia/our-supply-chain/rice.aspx (updated 2014 accessed Feb.. 20 2014.) (Accessed Oct 2015) </t>
  </si>
  <si>
    <t>Cocoa Life -http://www.cocoalife.org/progress</t>
  </si>
  <si>
    <t>Project with Chinese milk farmers: hhttp://www.nestle.com/csv/case-studies/AllCaseStudies/Nestl%C3%A9-creates-market-Chinese-milk-farmers</t>
  </si>
  <si>
    <t xml:space="preserve">Rice seeding in India: http://www.saiplatform.org/projects/57/98/Saving-Water-by-Direct-Seeding-of-Rice-in-India http://www.pepsico.com/Purpose/Environmental-Sustainability/GHG-Emissions (updated: not indicated accessed Feb.. 20 2014) (Accessed Nov 2015) </t>
  </si>
  <si>
    <t>Has the company achieved a CDP climate disclosure or performance score that meets the threshold for CDLI and CPLI inclusion (ie, A list)?</t>
  </si>
  <si>
    <t>https://www.cdp.net/CDPResults/CDP-global-climate-change-report-2015.pdf</t>
  </si>
  <si>
    <t xml:space="preserve"> (Annual Reports and Sustainability Reports)</t>
  </si>
  <si>
    <t xml:space="preserve">Danone 2014 Sustainability Report </t>
  </si>
  <si>
    <t>General Mills Global Responsibility Report 2015 (pg 75-79)</t>
  </si>
  <si>
    <t>http://www.kelloggcompany.com/content/dam/kelloggcompanyus/corporate_responsibility/pdf/2015/Kelloggs_CRR_2014_FINAL.pdf</t>
  </si>
  <si>
    <t>Creating Shared Value Report 2014</t>
  </si>
  <si>
    <t>https://www.unilever.com/sustainable-living/the-sustainable-living-plan/reducing-environmental-impact/</t>
  </si>
  <si>
    <t xml:space="preserve">2015 CDP Climate Change response: FBT Module </t>
  </si>
  <si>
    <t>2015 CDP Climate Change Report: FBT module</t>
  </si>
  <si>
    <t xml:space="preserve">CDP 2015 Climate Change Report </t>
  </si>
  <si>
    <t>CDP Climate Change Report 2015</t>
  </si>
  <si>
    <t>CDP 2015 Climate Change Report</t>
  </si>
  <si>
    <t>2015 CDP Climate Change Report</t>
  </si>
  <si>
    <t>CDP 2015 Climate Change Response: FBT Module</t>
  </si>
  <si>
    <t>2015 CDP Climate Change response</t>
  </si>
  <si>
    <t xml:space="preserve">2015 CDP Climate Change Report: 2.3 </t>
  </si>
  <si>
    <t>CDP Climate Change Report 2015, 2.3(c)</t>
  </si>
  <si>
    <t>CDP Climate Change Report 2015 (2.3c)</t>
  </si>
  <si>
    <t>CDP 2015 Climate Change Response</t>
  </si>
  <si>
    <t>CDP 14 (2015 Climate Change Report); associated with sweeteners, beets, corn, cane and others</t>
  </si>
  <si>
    <t>CDP 14, 15.3a (2015 Climate Change Report)</t>
  </si>
  <si>
    <t>CDP Climate Change Report 2015 (14.1)</t>
  </si>
  <si>
    <t>CDP Climate Change Report 2015; 14.1</t>
  </si>
  <si>
    <t>CDP 2015 Climate Change Report, 14.1</t>
  </si>
  <si>
    <t>CDP 2015 Climate Change Report, section 14.1</t>
  </si>
  <si>
    <t>CDP 2015 Climate Change Response, 14.1</t>
  </si>
  <si>
    <t>CDP 14 (2015 Climate Change Report); associated with key ingredients</t>
  </si>
  <si>
    <t>CDP 14b (2015 Climate Change Report)</t>
  </si>
  <si>
    <t>CDP Climate Change Report 2015 (14.2)</t>
  </si>
  <si>
    <t>CDP 2015 Climate Change Report, 14.2</t>
  </si>
  <si>
    <t>CDP 2015 Climate Change Report, section 14.2</t>
  </si>
  <si>
    <t>CDP 2015 Climate Change Response, 14.2</t>
  </si>
  <si>
    <t>CDP 5.1 (2015 Climate Change Report)</t>
  </si>
  <si>
    <t>CDP 2.1, 2.2, 5.1  (2015 Climate Change Report)</t>
  </si>
  <si>
    <t>2015 CDP Climate Change report, section 5.1</t>
  </si>
  <si>
    <t>2015 CDP Climate Change Report, CC5.1</t>
  </si>
  <si>
    <t>CDP 2.1a (2015 Climate Change Report)</t>
  </si>
  <si>
    <t>CDP 5.1b (2015 Climate Change Report)</t>
  </si>
  <si>
    <t xml:space="preserve">http://assets.coca-colacompany.com/d0/c1/7afc6e6949c8adf1168a3328b2ad/2013-annual-report-on-form-10-k.pdf (pub. 2013 accessed Jan 8 2015) (10-K) (Accessed Oct 2015) </t>
  </si>
  <si>
    <t xml:space="preserve">http://www.sec.gov/Archives/edgar/data/55067/000119312514065068/d668818d10k.htm (for FY ended December 28, 2013) (checked oct 2015) </t>
  </si>
  <si>
    <t xml:space="preserve">2014 10-K filing: http://files.shareholder.com/downloads/AMDA-1A8CT3/3850169142x0xS1193125-14-79175/1103982/filing.pdf (Accessed Oct 2015) </t>
  </si>
  <si>
    <t>Risks related to climate change identified by the Company and included in  2014 Annual Report, on Form 10-K.</t>
  </si>
  <si>
    <t>CDP Climate Change Report 2015 (5.1(b))</t>
  </si>
  <si>
    <t xml:space="preserve">http://www.blog.generalmills.com/2014/07/how-the-weather-forecast-impacts-food-supply (Pub. 28 July 2014, Accessed Jan 2015) (checked oct 2015) </t>
  </si>
  <si>
    <t>CDP Supply Chain Response 2015, cc2.3f</t>
  </si>
  <si>
    <t>2015 CDP Climate Change report</t>
  </si>
  <si>
    <t>CDP Forests report 2015</t>
  </si>
  <si>
    <t>https://www.cdp.net/sites/2015/11/4311/Forests%202015/Pages/DisclosureView.aspx</t>
  </si>
  <si>
    <t xml:space="preserve">https://www.cdp.net/CDPResults/CDP-global-forests-report-2014.pdf (checked oct 2015) </t>
  </si>
  <si>
    <t>CDP 2015 Forests Report</t>
  </si>
  <si>
    <t>https://www.cdp.net/sites/2015/05/14605/Forests%202015/Pages/DisclosureView.aspx</t>
  </si>
  <si>
    <t xml:space="preserve">CDP 2015 Forest Information Request </t>
  </si>
  <si>
    <t xml:space="preserve">http://www.abf.co.uk/documents/pdfs/2013/2013_corporate_responsibility_report.pdf, (p. 66 accessed Jan 8, 2015) (Accessed Nov 2015) </t>
  </si>
  <si>
    <t xml:space="preserve">Danone forest footprint policy - http://www.danone.com/en/publications/ (update-not indicated accessed Jan 9 2015) (Accessed Oct 2015) </t>
  </si>
  <si>
    <t>General Mills Global Responsibility report 2015(pg 48)</t>
  </si>
  <si>
    <r>
      <rPr>
        <sz val="10"/>
        <color indexed="8"/>
        <rFont val="Calibri"/>
        <family val="2"/>
      </rPr>
      <t>http://crr.kelloggcompany.com/en_US/corporate-responsibility/overview/our-commitments.html</t>
    </r>
    <r>
      <rPr>
        <sz val="10"/>
        <color indexed="8"/>
        <rFont val="Calibri"/>
        <family val="2"/>
      </rPr>
      <t xml:space="preserve"> (updated 2013 accessed Feb.. 20 2014)</t>
    </r>
  </si>
  <si>
    <t xml:space="preserve">http://www.nestle.com/csv/rural-development-responsible-sourcing/responsible-sourcing/deforestation </t>
  </si>
  <si>
    <t xml:space="preserve">http://www.pepsico.com/Assets/Download/PepsiCo_Forestry_Stewardship_Policy.pdf (checked nov 2015) 
</t>
  </si>
  <si>
    <t>https://www.unilever.com/sustainable-living/transformational-change/eliminating-deforestation/</t>
  </si>
  <si>
    <t>CDP 3.1a-c (2015 Climate Change Report)</t>
  </si>
  <si>
    <t>https://www.generalmills.com/Responsibility/Environment/climate.aspx</t>
  </si>
  <si>
    <t>Climate Policy (Page 1) http://www.kelloggcompany.com/content/dam/kelloggcompanyus/corporate_responsibility/pdf/2015/ClimatePolicyFINALDecember15-2015.pdf</t>
  </si>
  <si>
    <t>CDP 2015 Climate Change Response, 3.1c</t>
  </si>
  <si>
    <t>CDP 3.1 (2015 Climate Change Report)</t>
  </si>
  <si>
    <t xml:space="preserve">CDP 3.1 (2015 Climate Change Report) </t>
  </si>
  <si>
    <t>CDP 3.1a (2015 Climate Change Report)</t>
  </si>
  <si>
    <t>CDP 3.1d (2015 Climate Change Report)</t>
  </si>
  <si>
    <t>CDP 3.1b (2015 Climate Change Report)</t>
  </si>
  <si>
    <t>CDP 2015 Climate Change Response, 3.1d</t>
  </si>
  <si>
    <t>CDP 3.1c-d (2015 Climate Change Report)</t>
  </si>
  <si>
    <t xml:space="preserve">CDP 3.1d (2015 Climate Change Report) </t>
  </si>
  <si>
    <t>CDP 3.1d (2015 Climate Change  Report)</t>
  </si>
  <si>
    <t>http://sciencebasedtargets.org/companies-taking-action/</t>
  </si>
  <si>
    <t xml:space="preserve">http://www.mars.com/global/about-mars/mars-pia/our-approach-to-business/defining-our-approach/climate-change.aspx (Accessed Oct 2015) </t>
  </si>
  <si>
    <t>http://www.kelloggcompany.com/content/dam/kelloggcompanyus/corporate_responsibility/pdf/2015/ClimatePolicyFINALDecember15-2015.pdf</t>
  </si>
  <si>
    <t>http://www.mars.com/global/about-mars/mars-pia/our-approach-to-business/defining-our-approach/climate-change.aspx (Accessed Oct 2015) a</t>
  </si>
  <si>
    <t xml:space="preserve">http://www.mars.com/global/about-mars/mars-pia/our-approach-to-business/defining-our-approach/climate-change.aspx (Accessed Oct 2015) and http://there100.org/mars (Accessed Oct 2015) </t>
  </si>
  <si>
    <t xml:space="preserve">Endorsed CDP's six climate action initiatives: https://www.cdp.net/en-US/Pages/road-to-paris-2015.aspx (Accessed Oct 2015) and http://there100.org/nestle (Accessed Oct 2015) </t>
  </si>
  <si>
    <t>http://www.mars.com/global/about-mars/mars-pia/our-operations/mesquite-creek-wind-farm.aspx</t>
  </si>
  <si>
    <t xml:space="preserve">https://www.cdp.net/CDPResults/global-price-on-carbon-report-2014.pdf (Accessed Oct 2015) </t>
  </si>
  <si>
    <t xml:space="preserve">http://www.ceres.org/bicep/about/member-directory (Accessed Jan 2015)(Accessed Oct 2015) </t>
  </si>
  <si>
    <t>http://caringforclimate.org/about/list-of-signatories/ (Accessed Jan 2015) (Accessed Oct 2015)</t>
  </si>
  <si>
    <t xml:space="preserve">http://caringforclimate.org/about/list-of-signatories/ (Accessed Jan 2015) (Accessed Nov 2015) </t>
  </si>
  <si>
    <t xml:space="preserve">http://www.generalmills.com/Responsibility/Environment/climate/GHG_emissions.aspx (Accessed Oct 2015) </t>
  </si>
  <si>
    <t>https://www.unilever.com/sustainable-living/the-sustainable-living-plan/reducing-environmental-impact/greenhouse-gases/ (updated 2014 accessed Jan 15 2015)</t>
  </si>
  <si>
    <t>https://www.unilever.com/sustainable-living/the-sustainable-living-plan/reducing-environmental-impact/greenhouse-gases/</t>
  </si>
  <si>
    <t>http://blog.generalmills.com/2015/08/general-mills-makes-new-commitment-on-climate-change/</t>
  </si>
  <si>
    <t>CC3.2.3</t>
  </si>
  <si>
    <t>Has the company adopted an emissions reduction target that is based on a science-based assessment that limits long-term temperature change to 2°C and covers Scope 1, 2 and 3 emissions including upstream agricultural emissions?</t>
  </si>
  <si>
    <t>http://www.theconsumergoodsforum.com/membership_search.aspx (updated: not indicated accessed Feb.. 20 2014) (Accessed Oct 2015)</t>
  </si>
  <si>
    <t>http://www.theconsumergoodsforum.com/membership_search.aspx (updated: not indicated accessed Feb.. 20 2014) (checked oct 201%)</t>
  </si>
  <si>
    <t xml:space="preserve">http://www.theconsumergoodsforum.com/membership_search.aspx (updated: not indicated accessed Feb.. 20 2014) (Accessed Oct 2015) </t>
  </si>
  <si>
    <t xml:space="preserve">http://www.theconsumergoodsforum.com/membership_search.aspx (updated: not indicated accessed Jan 16 2015) (Accessed Oct 2015) </t>
  </si>
  <si>
    <t xml:space="preserve">http://www.theconsumergoodsforum.com/membership_search.aspx (update: not indicated accessed Feb.. 20 2014) (Accessed Nov 2015) </t>
  </si>
  <si>
    <t xml:space="preserve">http://www.theconsumergoodsforum.com/membership_search.aspx (updated: not indicated accessed Feb.. 20 2014) (Accessed Nov 2015) </t>
  </si>
  <si>
    <t xml:space="preserve">http://www.theconsumergoodsforum.com/membership_search.aspx (updated: not indicated accessed Feb.. 20 2014) (checked nov 2015) </t>
  </si>
  <si>
    <t xml:space="preserve">http://www.danone.com/no_cache/en/publications/pdownload/3541/ (checked oct 2015) 
http://www.danone.com/no_cache/en/publications/pdownload/8672/ (Nature 2020 dashboard p.44) (checked oct 2015) </t>
  </si>
  <si>
    <t xml:space="preserve">http://www.mars.com/global/about-mars/mars-pia/our-supply-chain/our-strategy-and-priorities.aspx (Accessed Jan 16 2015)(Accessed Oct 2015) </t>
  </si>
  <si>
    <t xml:space="preserve">http://www.nestle.com/asset-library/documents/library/documents/corporate_social_responsibility/commitment-on-deforestation-2013.pdf (Published Feb 2013, Accessed Jan 2016) </t>
  </si>
  <si>
    <t>Has the company committed to achieve zero net deforestation across all high deforestation-risk commodities within its supply chain (i.e. going beyond palm, soya, beef and pulp and paper to include commodities such as sugarcane and cocoa)?</t>
  </si>
  <si>
    <t xml:space="preserve">http://www.mars.com/global/about-mars/mars-pia/our-supply-chain/our-strategy-and-priorities.aspx: "The deforestation policy will apply to all our agricultural raw materials in the long term." (Accessed Jan 16 2015) (Accessed Oct 2015) </t>
  </si>
  <si>
    <t xml:space="preserve">http://www.nestle.com/asset-library/documents/library/documents/corporate_social_responsibility/commitment-on-deforestation-2013.pdf </t>
  </si>
  <si>
    <t xml:space="preserve">http://www.pepsico.com/Assets/Download/PepsiCo_Forestry_Stewardship_Policy.pdf (Accessed Jan 2015) (Accessed Nov 2015) </t>
  </si>
  <si>
    <t>Forest products, paper products, soy, palm oil (page 1&amp; 2) http://www.kelloggcompany.com/content/dam/kelloggcompanyus/PDF/Corporate%20Responsibility%20Sustainability%20Commitments%201112.pdf</t>
  </si>
  <si>
    <r>
      <rPr>
        <sz val="10"/>
        <color indexed="8"/>
        <rFont val="Calibri"/>
        <family val="2"/>
      </rPr>
      <t xml:space="preserve">http://www.mars.com/global/press-center/soy-sourcing.aspx; http://www.mars.com/global/press-center/beef-sourcing.aspx; http://www.mars.com/global/press-center/pulp-paper.aspx; http://www.mars.com/global/press-center/palmoil.aspx (Accessed Oct 2015) </t>
    </r>
  </si>
  <si>
    <t xml:space="preserve">Does the company have a clear policy covering its own operations and its suppliers to stop deforestation relating to the sourcing of palm oil? This policy must refer to the avoidance of plantings on HCV, HCS and peat areas, and Free Prior and Informed Consent (FPIC). </t>
  </si>
  <si>
    <t xml:space="preserve">http://www.danone.com/uploads/tx_bidanonepublications/Palm_Oil_Policy_Danone_01.pdf (Pub. 23 May 2014, Accessed Jan 2015) (Accessed Oct 2015) </t>
  </si>
  <si>
    <t xml:space="preserve">http://www.generalmills.com/en/ChannelG/Issues/palm_oil_statement.aspx (Accessed Oct 2015) </t>
  </si>
  <si>
    <t xml:space="preserve">Kellogg Company Palm Oil Commitment http://www.kelloggcompany.com/en_US/corporate-responsibility.html (checked oct 2015) </t>
  </si>
  <si>
    <t xml:space="preserve">http://www.mars.com/global/about-mars/mars-pia/our-supply-chain/palm-oil.aspx (Accessed Jan 2015) (Accessed Oct 2015) </t>
  </si>
  <si>
    <t xml:space="preserve">http://www.mondelezinternational.com/~/media/MondelezCorporate/uploads/downloads/Palm_Oil_Action_Plan.pdf (Published June 2014: Accessed Jan 2015) (Accessed Oct 2015) </t>
  </si>
  <si>
    <t>http://storage.nestle.com/nestle-society-full-2014/index.html#88</t>
  </si>
  <si>
    <t xml:space="preserve">http://www.pepsico.com/Assets/Download/PepsiCo_Palm_Oil_Commitments.pdf  (Accessed Jan 2015) (Accessed Nov 2015) </t>
  </si>
  <si>
    <r>
      <t>https://www.unilever.com/Images/unilever_sustainable_palm_oil_sourcing_policy_nov_2013_tcm244-424007_en.pdf</t>
    </r>
    <r>
      <rPr>
        <sz val="10"/>
        <color indexed="8"/>
        <rFont val="Calibri"/>
        <family val="2"/>
      </rPr>
      <t/>
    </r>
  </si>
  <si>
    <t>http://storage.nestle.com/nestle-society-full-2014/index.html#112/z</t>
  </si>
  <si>
    <t>https://www.pepsico.com/docs/album/default-document-library/pepsico-palm-oil-action-plan.pdf?sfvrsn=0</t>
  </si>
  <si>
    <t>Does the company have an implementation plan for these commitments that incorporates clear time-bound milestones?</t>
  </si>
  <si>
    <t>http://www.danone.com/uploads/tx_bidanonepublications/Palm_Oil_Forest_Policy_031215_Final_Version.pdf</t>
  </si>
  <si>
    <t>CC3.3.2.4</t>
  </si>
  <si>
    <t>Does the company have a plan to regularly report progress?</t>
  </si>
  <si>
    <t>http://www.danone.com/uploads/tx_bidanonepublications/Palm_Oil_Policy_Danone_01.pdf</t>
  </si>
  <si>
    <t>http://www.kelloggcompany.com/content/dam/kelloggcompanyus/corporate_responsibility/pdf/2015/KelloggPalmOilCommitmentUpdated.pdf</t>
  </si>
  <si>
    <t>http://www.mars.com/global/about-mars/mars-pia/our-supply-chain/palm-oil.aspx</t>
  </si>
  <si>
    <t>http://www.mondelezinternational.com/~/media/MondelezCorporate/uploads/downloads/Palm_Oil_Action_Plan.pdf</t>
  </si>
  <si>
    <t>https://www.unilever.com/Images/unilever_sustainable_palm_oil_sourcing_policy_nov_2013_tcm244-424007_en.pdf</t>
  </si>
  <si>
    <t>CC3.3.2.5</t>
  </si>
  <si>
    <t>Does the company articulate a commitment to improving the livelihoods of smallholder palm oil farmers as part of its overall policy to address deforestation in the palm oil supply chain?</t>
  </si>
  <si>
    <t xml:space="preserve">http://newsroom.kelloggs.com/2014-08-13-Kellogg-Company-Announces-New-Responsible-Sourcing-Commitments-And-Renews-Conservation-Goals (checked oct 2015) </t>
  </si>
  <si>
    <t xml:space="preserve">Nestle Commitment on Climate Change, http://www.nestle.com/asset-library/documents/library/documents/corporate_social_responsibility/commitment-on-climate-change-2013.pdf [Accessed 15 January 2015] (Accessed Oct 2015) </t>
  </si>
  <si>
    <t xml:space="preserve">http://www.unilever.com/sustainable-living-2014/enhancing-livelihoods/inclusive-business/livelihoods-for-smallholder-farmers/  [Accessed January 2015] </t>
  </si>
  <si>
    <r>
      <t xml:space="preserve">Global Supplier Code of Conduct </t>
    </r>
    <r>
      <rPr>
        <sz val="10"/>
        <color indexed="8"/>
        <rFont val="Calibri"/>
        <family val="2"/>
      </rPr>
      <t>http://www.kelloggcompany.com/content/dam/kelloggcompanyus/PDF/Kellogg_Company_Global_Supplier_Code_of_Conduct_January_2014.pd</t>
    </r>
    <r>
      <rPr>
        <sz val="10"/>
        <color indexed="8"/>
        <rFont val="Calibri"/>
        <family val="2"/>
      </rPr>
      <t>f</t>
    </r>
    <r>
      <rPr>
        <sz val="10"/>
        <color indexed="8"/>
        <rFont val="Calibri"/>
        <family val="2"/>
      </rPr>
      <t xml:space="preserve"> (page 3 pub.2014 accessed Feb.. 20 2014)</t>
    </r>
  </si>
  <si>
    <t>Sustainable agriculture code (https://www.unilever.com/Images/sd_unilever_sustainable_agriculture_code_2010_tcm13-387440_tcm244-409788_en.pdf)</t>
  </si>
  <si>
    <t xml:space="preserve">SAGP 8 criteria, energy management and climate protection: http://assets.coca-colacompany.com/30/fb/c98f5720411990545de2ea248360/sagp-with-criteria-final-12-10-13.pdf (page4 pub.2013 accessed Feb.. 19 2014) (Accessed Oct 2015) </t>
  </si>
  <si>
    <t xml:space="preserve">http://www.sharedservices.mars.com/assets/Mars_S%20C%20of%20C%202014_English_May%2030.pdf (Accessed Oct 2015) </t>
  </si>
  <si>
    <t xml:space="preserve">http://www.pepsico.com/purpose/Environmental-Sustainability/Agriculture (checked nov 2015) </t>
  </si>
  <si>
    <t xml:space="preserve">http://www.nestle.com/csv/case-studies/allcasestudies/dairy-development-and-biogas-projects%E2%80%93indonesia (updated 2013 accessed Feb.. 20 2014) (checked oct 2015) </t>
  </si>
  <si>
    <t>http://www.rspo.org/file/acop2014/submissions/associated-british-foods-plc-ACOP2014.pdf</t>
  </si>
  <si>
    <t>http://www.rspo.org/file/acop2014/submissions/general-mills-ACOP2014.pdf</t>
  </si>
  <si>
    <t>http://www.rspo.org/file/acop2014/submissions/mondelez-international-inc-formerly-known-as-kraft-foods-europe-services-gmbh-ACOP2014.pdf</t>
  </si>
  <si>
    <t>http://www.rspo.org/file/acop2014/submissions/pepsico-ACOP2014.pdf</t>
  </si>
  <si>
    <t xml:space="preserve">http://danone10.danone.com/uk/rubrique/#shaping_the_future/sustainable_milk_5 (accessed 13 May 2014) (Accessed Oct 2015) </t>
  </si>
  <si>
    <t xml:space="preserve">http://www.coolfarmtool.org/Partners (checked oct 2015) </t>
  </si>
  <si>
    <t xml:space="preserve">http://www.nestle.com/asset-library/documents/library/documents/corporate_social_responsibility/nestle-responsible-sourcing-guidelines.pdf (accessed 13 May 2014) (checked oct 2015) </t>
  </si>
  <si>
    <t xml:space="preserve">http://www.coolfarmtool.org/AboutUs (updated 2014 accessed Feb.. 20 2014) (Accessed Nov 2015) </t>
  </si>
  <si>
    <t xml:space="preserve">https://www.cdp.net/en-US/Programmes/Pages/CDP-Supply-Chain.aspx#members (Accessed Jan 2015) (Accessed Oct 2015) </t>
  </si>
  <si>
    <t>Climate Policy (Page 2) http://www.kelloggcompany.com/content/dam/kelloggcompanyus/corporate_responsibility/pdf/2015/ClimatePolicyFINALDecember15-2015.pdf</t>
  </si>
  <si>
    <t xml:space="preserve">https://www.cdp.net/en-US/Programmes/Pages/CDP-Supply-Chain.aspx#members (Accessed Jan 2016) </t>
  </si>
  <si>
    <t xml:space="preserve">https://www.cdp.net/en-US/Programmes/Pages/CDP-Supply-Chain.aspx#members (Accessed Jan 2015) (Accessed Nov 2015) </t>
  </si>
  <si>
    <t>WOMEN</t>
  </si>
  <si>
    <t>https://www.pepsico.com/Assets/Download/supplier_code_of_conduct/ENGLISH_SCOC_2013.pdf</t>
  </si>
  <si>
    <t xml:space="preserve">https://www.unilever.com/Images/slp-unilever-human-rights-report-2015_tcm244-437226_en.pdf (p. 33). </t>
  </si>
  <si>
    <t>https://www.unilever.com/Images/slp-unilever-human-rights-report-2015_tcm244-437226_en.pdf (p.49)</t>
  </si>
  <si>
    <t>https://www.kelloggcompany.com/content/dam/kelloggcompanyus/corporate_responsibility/pdf/2015/2015YearEndSustainabilityMilestones15Dec2015.pdf page 19</t>
  </si>
  <si>
    <t>http://www.unilever.com/images/slp-Unilever-Responsible-Sourcing-Policy-2014_tcm13-388879.pdf   see page 10</t>
  </si>
  <si>
    <t xml:space="preserve">Unilever, Sustainable Agriculture Code, p. 36, accessed 02/13/13 and throughout http://www.unilever.com/images/slp-Unilever-Responsible-Sourcing-Policy-2014_tcm13-388879.pdf </t>
  </si>
  <si>
    <t xml:space="preserve">2014 GRR, pp. 54,56
http://www.generalmills.com/~/media/Files/CSR/2014_global_respon_report.ashx </t>
  </si>
  <si>
    <t>2014 GRR, p.66
http://www.generalmills.com/~/media/Files/CSR/2014_global_respon_report.ashx</t>
  </si>
  <si>
    <t>http://annualreport.illovo.co.za/downloads/illovo_iar_2014.pdf p29</t>
  </si>
  <si>
    <t>Illovo Sugar  Annual_Reports_2013/2013 p 85 http://annualreport.illovo.co.za/downloads/illovo_iar_2014.pdf p. 15</t>
  </si>
  <si>
    <t xml:space="preserve">2014 GRR, p.54,5, Addressing child labor risks in the cocoa and sugarcane supply chains http://www.generalmills.com/~/media/Files/CSR/2014_global_respon_report.ashx </t>
  </si>
  <si>
    <t xml:space="preserve">http://www.cocoalife.org/~/media/CocoaLife/News%20Articles%20PDF/SCI_cocoa_report.pdf (Accessed Nov 2015) </t>
  </si>
  <si>
    <t>low wages? Low wages is understood as wages below World Bank Poverty Line</t>
  </si>
  <si>
    <t>Does the assessment include a process of consulting workers, unions and other key stakeholders ?</t>
  </si>
  <si>
    <t xml:space="preserve">To accompany indicators on impact assessments </t>
  </si>
  <si>
    <t>http://www.unilever.com/sustainable-living/betterlivelihoods/Respecting-Human-rights/Human-Rights-Labour-rights/ accessed 14Jan14</t>
  </si>
  <si>
    <t xml:space="preserve">Unilever Sustainable Agriculture Code (2010), p 53
http://www.unilever.com/images/sd_Unilever_Sustainable_Agriculture_Code_2010_tcm13-216557.pdf
</t>
  </si>
  <si>
    <t>http://www.unilever.com/images/slp-Unilever-Responsible-Sourcing-Policy-2014_tcm13-388879.pdf (Accessed September 2014)</t>
  </si>
  <si>
    <t>http://www.generalmills.com/en/Responsibility/ethics-and-integrity/supplier-code-of-conduct  and 2014 GRR, p.66 (checked nov 2015) http://www.generalmills.com/~/media/Files/CSR/2014_global_respon_report.ashx (Accessed August 2014)</t>
  </si>
  <si>
    <t>2014 GRR, p.66 http://www.generalmills.com/~/media/Files/CSR/2014_global_respon_report.ashx  (Accessed August 2014)</t>
  </si>
  <si>
    <t>2014 GRR, p.66 http://www.generalmills.com/~/media/Files/CSR/2014_global_respon_report.ashx (Accessed August 2014)</t>
  </si>
  <si>
    <t>Mars, Supplier Code of Conduct, p. 4, accessed 02/13/13</t>
  </si>
  <si>
    <t>http://www.generalmills.com/~/media/Files/CSR/2014_global_respon_report.ashx accessed 8/13/14</t>
  </si>
  <si>
    <t>2014 GRR, P.66 http://www.generalmills.com/~/media/Files/CSR/2014_global_respon_report.ashx</t>
  </si>
  <si>
    <t>Are potential new suppliers required to demonstrate an adequate minimum level of compliance with company labour codes (at least to respect core labour rights)?</t>
  </si>
  <si>
    <t xml:space="preserve">http://www.coca-colacompany.com/our-company/suppliers/supplier-requirements (Accessed Nov 2015)  </t>
  </si>
  <si>
    <t>partial</t>
  </si>
  <si>
    <t>http://www.abf.co.uk/documents/pdfs/corporate-responsibility-2014-updates.pdf (pg 5, Pub 2014, Accessed 9 Jan 2015)</t>
  </si>
  <si>
    <t>http://www.abf.co.uk/documents/pdfs/2013/2013_corporate_responsibility_report.pdf (checked oct 2015)  (page 8 Pub. 2013 accessed Feb. 17 2014). Also see: http://www.abf.co.uk/documents/pdfs/2015/abf-corporate-responsibility-report-update-2015.pdf, pg 19. Accessed 22 Dec 2015.</t>
  </si>
  <si>
    <t xml:space="preserve">http://www.illovosugar.co.za/Group-Governance/Group-Guidelines-on-Land-and-Land-Rights. Accessed 19 Feb 2016.  </t>
  </si>
  <si>
    <t xml:space="preserve">http://assets.coca-colacompany.com/6b/65/7f0d386040fcb4872fa136f05c5c/proposal-to-oxfam-on-land-tenure-and-sugar.pdf Accessed on 21 August 2014. (Accessed Oct 2015) Also see pg 10: http://assets.coca-colacompany.com/71/b5/a03844a14c8a89966b1d93097088/issuance-guidance.2_12_14.pdf (accessed 18 Feb ’15) (Accessed Nov 2015) </t>
  </si>
  <si>
    <t>http://assets.coca-colacompany.com/71/b5/a03844a14c8a89966b1d93097088/issuance-guidance.2_12_14.pdf (p.10. Pub 2/10/2014, Accessed on Dec 31, 2014) (Accessed Nov 2015)</t>
  </si>
  <si>
    <t>http://assets.coca-colacompany.com/71/b5/a03844a14c8a89966b1d93097088/issuance-guidance.2_12_14.pdf (p.11, Pub 2/10/2014, Accessed Dec 31, 2014) (Accessed Nov 2015)</t>
  </si>
  <si>
    <t>http://assets.coca-colacompany.com/71/b5/a03844a14c8a89966b1d93097088/issuance-guidance.2_12_14.pdf  p.10 Accessed on 21 August 2014 (Accessed Nov 2015)</t>
  </si>
  <si>
    <t>http://assets.coca-colacompany.com/6b/65/7f0d386040fcb4872fa136f05c5c/proposal-to-oxfam-on-land-tenure-and-sugar.pdf (Accessed Oct 2015)  (page.3 Pub. Not indicated accessed Feb. 17 2014) . http://www.coca-colacompany.com/coca-cola-unbottled/reflections-on-our-land-rights-journey (Pub 16 Dec 2014, Accessed 31 Dec 2014) (Accessed Oct 2015)</t>
  </si>
  <si>
    <t xml:space="preserve"> http://assets.coca-colacompany.com/6b/65/7f0d386040fcb4872fa136f05c5c/proposal-to-oxfam-on-land-tenure-and-sugar.pdf (Accessed Oct 2015) (page2 Pub. Not indicated accessed Feb. 17 2014). Sustainable Agriculture Guiding Principles: http://assets.coca-colacompany.com/bb/28/0d592b834e9d8fd9afcccb1829b6/sustainable-agricultural-guiding-principles.pdf (pg 2, number 6. Pub 2013. Accessed Dec 31, 2014) (Accessed Oct 2015)</t>
  </si>
  <si>
    <t>http://www.danone.com/uploads/tx_bidanonepublications/Sustainability_Report_2012_EN.pdf (Accessed Oct 2015) (p115 and p126 Pub. 2012 accessed Feb. 17 2014)</t>
  </si>
  <si>
    <t>http://media.corporate-ir.net/media_files/IROL/95/95168/Danone_Sustainability_Report_2011.pdf (Accessed Oct 2015) (page165 Pub. 2011 accessed Feb. 17 2014)</t>
  </si>
  <si>
    <t xml:space="preserve">http://www.kelloggcompany.com/content/dam/kelloggcompanyus/PDF/Kellogg_Company_Global_Supplier_Code_of_Conduct_January_2014.pdf (page4 Pub. Jan2014 accessed Jan 2015 (Accessed Oct 2015) </t>
  </si>
  <si>
    <t xml:space="preserve">http://www.mars.com/global/press-center/beef-sourcing.aspx (Accessed Oct 2015)  and http://www.mars.com/global/press-center/soy-sourcing.aspx (accessed January 2015) (Accessed Oct 2015) </t>
  </si>
  <si>
    <t>http://www.cocoalife.org/~/media/cocoalife/Files/pdf/Library/Feb%202015%20Cocoa%20Life%20Mainstreaming%20gender%20equality%20in%20cocoa%202015%20update.pdf, pg 6. Feb 2015. Accessed 218 Feb 16. See also: http://ir.mondelezinternational.com/releasedetail.cfm?releaseid=845154. Accessed 23 Dec 2015. Also see pg 13 of http://www.mondelezinternational.com/~/media/mondelezcorporate/uploads/downloads/cfwb2014progressreport.pdf. Accessed 23 Dec 2015.</t>
  </si>
  <si>
    <t xml:space="preserve">http://www.pepsico.com/Assets/Download/PepsiCo_Land_Policy.pdf (Accessed Oct 2015) (Pub March 18, 2014, accessed Dec 31, 2014 from http://www.pepsico.com/Purpose/Performance-with-Purpose/Policies) (Accessed Oct 2015) </t>
  </si>
  <si>
    <t xml:space="preserve">http://www.pepsico.com/Assets/Download/PepsiCo_Land_Policy.pdf (Pub March 18, 2014, accessed Dec 31, 2014 from http://www.pepsico.com/Purpose/Performance-with-Purpose/Policies) (checked oct 2015) </t>
  </si>
  <si>
    <t xml:space="preserve">http://www.pepsico.com/Assets/Download/PepsiCo_Land_Policy.pdf (Pub March 18, 2014, accessed Dec 31, 2014 from http://www.pepsico.com/Purpose/Performance-with-Purpose/Policies) (Accesed Oct 2015) </t>
  </si>
  <si>
    <t xml:space="preserve">http://www.pepsico.com/Assets/Download/PepsiCo_Land_Policy.pdf (Pub March 18, 2014, accessed Dec 31, 2014 from http://www.pepsico.com/Purpose/Performance-with-Purpose/Policies) (Accessed Oct 2015) </t>
  </si>
  <si>
    <t xml:space="preserve">http://www.pepsico.com/Assets/Download/PepsiCo_Land_Policy.pdf (Pub March 18, 2014, accessed Dec 31, 2014 from http://www.pepsico.com/Purpose/Performance-with-Purpose/Policies) (Accessed  Oct 2015) </t>
  </si>
  <si>
    <t>http://www.pepsico.com/Assets/Download/PepsiCo_Land_Policy.pdf (Pub March 18, 2014, accessed Dec 31, 2014 from http://www.pepsico.com/Purpose/Performance-with-Purpose/Policies) (Accessed Oct 2015)</t>
  </si>
  <si>
    <t>http://www.pepsico.com/docs/album/default-document-library/pepsico-palm-oil-action-plan.pdf (accessed 18 Feb 16)</t>
  </si>
  <si>
    <t>http://bonsucro.com/site/members/list-of-members/ (Updated: 2013; accessed: Feb.2014) http://www.pepsico.com/Purpose/Performance-with-Purpose/Policies  (Accessed Oct 2015)</t>
  </si>
  <si>
    <t xml:space="preserve">http://www.pepsico.com/Assets/Download/PepsiCo_Land_Policy.pdf (Pub March 18, 2014, accessed Dec 31, 2014 from http://www.pepsico.com/Purpose/Performance-with-Purpose/Policies)(Accessed Oct 2015) </t>
  </si>
  <si>
    <t>http://www.pepsico.com/Assets/Download/PepsiCo_Land_Policy.pdf (Pub March 18, 2014, accessed Dec 31, 2014 from http://www.pepsico.com/Purpose/Performance-with-Purpose/Policies (Accessed Oct 2015)</t>
  </si>
  <si>
    <t>http://www.pepsico.com/Assets/Download/PepsiCo_Sustainable_Agriculture_Policy.pdf (Pub Dec 16, 2014, accessed Dec 31, 2014 from http://www.pepsico.com/Purpose/Performance-with-Purpose/Policies) (Accessed Oct 2015)</t>
  </si>
  <si>
    <t xml:space="preserve"> https://www.unilever.com/sustainable-living/the-sustainable-living-plan/reducing-environmental-impact/sustainable-sourcing/transforming-the-palm-oil-industry/working-across-the-palm-oil-supply-chain.html. Accessed 19 Feb 2016. Also see page 23 of https://www.unilever.com/Images/unilever-responsible-sourcing-policy_tcm244-423309_en.pdf (accessed 19 Feb 2016).</t>
  </si>
  <si>
    <t>https://www.unilever.com/Images/slp-unilever-human-rights-report-2015_tcm244-437226_1_en.pdf, page 43. Accessed 8 Jan 16. Pas references include: http://www.ft.com/intl/cms/s/0/6cd499bc-2cbc-11e2-a95d-00144feabdc0.html#axzz2KrDXELQY, 21.12.2012 ( and http://www.unilever.com/images/sd_Unilever_Sustainable_Agriculture_Code_2010_tcm13-216557.pdf
(page33 Pub.2011 accessed Feb. 18 2014).</t>
  </si>
  <si>
    <t>https://www.unilever.com/Images/unilever-responsible-sourcing-policy_tcm244-423309_en.pdf p.23 [Accessed 8 Jan 16]. Also see pag 20: https://www.unilever.com/Images/sac-2015_tcm244-427050_en.pdf (Accessed 19 Feb 2016)</t>
  </si>
  <si>
    <t>https://www.unilever.com/Images/unilever-responsible-sourcing-policy_tcm244-423309_en.pdf pgs 10 &amp; 23 [Accessed 8 Jan 16]</t>
  </si>
  <si>
    <t xml:space="preserve">No
</t>
  </si>
  <si>
    <t>http://www.thecoca-colacompany.com/citizenship/5by20-Launch-AnNouncement.pdf (Updated: 2013; accessed: Feb.2014)
http://www.thecoca-colacompany.com/citizenship/community_case_studies.html (Published: Jan. 2012; accessed: Feb.2014)
http://www.thecoca-colacompany.com/citizenship/5by20-factsheet.pdf (Published: Sept. 2013; accessed: Feb.2014)</t>
  </si>
  <si>
    <t>http://ecosysteme.daNone.com/project/danfarm-egypt/ (Published: no date; accessed: Feb.2014); (Accessed Nov 2015)
http://www.danone.com/uploads/tx_bidanonepublications/Danone_Sustainability_Report_2011.pdf (p.34) (Published: 2011; accessed: Feb.2014) (Accessed Nov 2015) 
http://www.danone.com/uploads/tx_bidanonepublications/DANONE-MARS-LIVELIHOODS_EN.pdf (Accessed Jan 2016)</t>
  </si>
  <si>
    <t>http://www.mars.com/global/press-center/case-study-detail/casestudy.aspx?SiteId=147&amp;Id=3142 (Published: Aug. 2011; accessed: Feb.2014) (Accessed Nov 2015) 
http://www.mars.com/global/about-mars/mars-pia/our-2015-progress.aspx (Accessed Jan 2016)</t>
  </si>
  <si>
    <t>http://crr.kelloggcompany.com/en_US/corporate-responsibility/environment/sustainable-agriculture.html AND 2013 CDP Climate Change report (updated 2013 accessed Feb.. 20 2014)</t>
  </si>
  <si>
    <t>CDP 5.1 (sustainable rice platform); http://mexicotierradeamaranto.org/principal.htm</t>
  </si>
  <si>
    <t>Field to Market program and project with Louisiana Rice Farmers in reducing Methane emissions http://www.ricefarming.com/home/issues/2012-04/Ship-It-To-Me.html (updated 2012 accessed Feb.. 20 2014)</t>
  </si>
  <si>
    <t>SAC, http://www.unilever.com/images/sd_Unilever_Sustainable_Agriculture_Code_2010_tcm13-216557.pdf (p.25-6 pub. 2010 accessed Feb.. 20 2014)</t>
  </si>
  <si>
    <t>http://www.unilever.com/images/sd_Unilever_Sustainable_Agriculture_Code_2010_tcm13-216557.pdf (p.43, pub. 2010 accessed Jan 15 2015)</t>
  </si>
  <si>
    <t xml:space="preserve">http://www.cokecce.com/corporate-responsibility-sustainability/energy-and-climate-change      </t>
  </si>
  <si>
    <t xml:space="preserve">http://www.theconsumergoodsforum.com/membership_search.aspx. (Accessed Nov 2015)  http://www.coca-colacompany.com/sustainability/sustainable-agriculture (Accessed Oct 2015) </t>
  </si>
  <si>
    <t xml:space="preserve">http://www.theconsumergoodsforum.com/membership_search.aspx (Accessed Nov 2015) http://www.danone.com/uploads/tx_bidanonepublications/danone_position_forest-and-packaging_en.pdf (page1 pub. Oct.15 2012 accessed Feb.. 20 2014) (Accessed Nov 2015) </t>
  </si>
  <si>
    <t xml:space="preserve">http://www.un.org/climatechange/summit/wp-content/uploads/sites/2/2014/09/FORESTS-New-York-Declaration-on-Forests.pdf; http://www.danonewaters.com.cn/dev/static/download/danone_forest_footprint_policy_en.pdf (Accessed Oct 2015) </t>
  </si>
  <si>
    <t>http://www.kelloggcompany.com/content/dam/kelloggcompanyus/corporate_responsibility/pdf/2014/Climate_Policy.pdf (accessed Jan 2015)</t>
  </si>
  <si>
    <t>Global 2020 Sustainability Commitments
http://www.kelloggcompany.com/en_US/corporate-responsibility.html (checked oct 2015)</t>
  </si>
  <si>
    <t>Global Supplier Code of Conduct http://www.kelloggcompany.com/content/dam/kelloggcompanyus/PDF/Kellogg_Company_Global_Supplier_Code_of_Conduct_January_2014.pdf (page 3 pub.2014 accessed Feb.. 20 2014)</t>
  </si>
  <si>
    <t>http://www.kelloggcompany.com/content/dam/kelloggcompanyus/corporate_responsibility/pdf/2014/Action_Statements_Ag_ClimateSummit.pdf [Accessed January 2015] (checked oct 2015) 
http://www.kelloggcompany.com/content/dam/kelloggcompanyus/corporate_responsibility/pdf/2014/Climate_Policy.pdf [Accessed January 2015]</t>
  </si>
  <si>
    <t>http://www.kelloggcompany.com/content/dam/kelloggcompanyus/corporate_responsibility/pdf/2014/Sustainability_2020Commitments_Final.pdf  (Accessed August 2014)</t>
  </si>
  <si>
    <t>Does the company disclose the total volume of water withdrawn across its operations? (CDP W1.2a)</t>
  </si>
  <si>
    <t>Does the company disclose water withdrawals by both total volumes and volumes by sources for facilities exposed to water risks (CDP W3.2 and W5.1)</t>
  </si>
  <si>
    <t>For facilities exposed to water risks, does the company provide withdrawal data for water source by surface water, groundwater (renewable), groundwater (non-renewable) and municipal water (CDP (W 5.1a)</t>
  </si>
  <si>
    <t xml:space="preserve">Does the company disclose the total volume of water discharged across its operations (CDP W1.2b)? </t>
  </si>
  <si>
    <t>http://www.vanguardngr.com/2011/08/unilever%E2%80%99s-csr-women-ecoNomic-empowerment-devt/ (Published: Aug. 2011; accessed: June 2012, accessed Nov 2015)
http://www.unilever.com/images/es_PromotingWomensEcoNomicEmpowerment_TheLearningJourneyofHindustanUnilever_tcm13-220813.pdf (Published: May 2010; accessed: Feb. 2014)</t>
  </si>
  <si>
    <t>http://www.vanguardngr.com/2011/08/unilever%E2%80%99s-csr-women-ecoNomic-empowerment-devt/ (Published: Aug. 2011; accessed: June 2012, accessed nov 2015)
http://www.unilever.com/sustainable-living/betterlivelihoods/supporting-small-scale-distributors/ (Updated: 2012; accessed: Feb. 2014)</t>
  </si>
  <si>
    <t>http://www.unilever.com/images/USLP-Progress-Report-2012-FI_tcm13-352007.pdf (p.31) (Published: 2013; accessed: Feb. 2014)</t>
  </si>
  <si>
    <t>Does the company disclose proportion of suppliers requested to report on their water use, risks and management with a clear rationale for this coverage ? (CDP W1.3a)</t>
  </si>
  <si>
    <t>v11</t>
  </si>
  <si>
    <t>19 April 2016 version</t>
  </si>
  <si>
    <t>* Annual update of indicators</t>
  </si>
  <si>
    <t>* Annual update of scores</t>
  </si>
  <si>
    <r>
      <t xml:space="preserve">Impact assessments
</t>
    </r>
    <r>
      <rPr>
        <sz val="10"/>
        <color theme="1"/>
        <rFont val="Calibri"/>
        <family val="2"/>
        <scheme val="minor"/>
      </rPr>
      <t xml:space="preserve">Published documentation relating to the rights of smallholder farmers that has been conducted and published within the 5 years. </t>
    </r>
    <r>
      <rPr>
        <b/>
        <sz val="10"/>
        <color theme="1"/>
        <rFont val="Calibri"/>
        <family val="2"/>
        <scheme val="minor"/>
      </rPr>
      <t xml:space="preserve">
Has the company conducted and published assessments of human rights impacts or other social impacts of its supply chain on key issues relating to smallholders for one commodity or sourcing region or committed to conducting at least 3 impact assessments in 3 different countries?</t>
    </r>
  </si>
  <si>
    <t>F2.3.6</t>
  </si>
  <si>
    <t xml:space="preserve">GRI G3’s requirements for Application Level B (B+ with this assurance engagement). https://www.illovosugar.co.za/UserContent/Documents/2013-GRI-Index-and-Assuror's-Statement.pdf </t>
  </si>
  <si>
    <t xml:space="preserve">Indonesia, Malaysia, Papua New Guinea
http://www.abf.co.uk/documents/pdfs/2013/2013_corporate_responsibility_report.pdf page 67 (published: Nov. 2013 ; accessed: Jul.2014) (Accessed Nov 2015) </t>
  </si>
  <si>
    <t>Mozambique, Malawi 
http://www.abf.co.uk/responsibility/our-2015-progress/sugar/neighbour (accessed Jan 16)</t>
  </si>
  <si>
    <t>Brazil, Thailand
http://www.abf.co.uk/documents/pdfs/2013/2013_corporate_responsibility_report.pdf page 67 (published: Nov. 2013 ; accessed: Jul.2014) (Accessed Nov 2015)</t>
  </si>
  <si>
    <t xml:space="preserve">Côte d’Ivoire, Ghana, Indonesia
http://www.abf.co.uk/documents/pdfs/2013/2013_corporate_responsibility_report.pdf page 67 (published: Nov. 2013 ; accessed: Feb.2014) (Accessed Nov 2015) </t>
  </si>
  <si>
    <t xml:space="preserve">Cambodia, India, Pakistan, Thailand, Uruguay, http://www.abf.co.uk/documents/pdfs/2013/2013_corporate_responsibility_report.pdf page 67 (published: Nov. 2013 ; accessed: Jul.2014) (Accessed Nov 2015) </t>
  </si>
  <si>
    <t>India, China, Kenya http://www.abf.co.uk/documents/pdfs/2015/abf-corporate-responsibility-report-update-2015.pdf (accessed Jan 2016)</t>
  </si>
  <si>
    <t>GRI G4
http://www.coca-colacompany.com/content/dam/journey/us/en/private/fileassets/pdf/2015/09/2014-2015-sustainability-report.pdf (p.67) (Accessed Jan 2016)</t>
  </si>
  <si>
    <t xml:space="preserve">COPERSUCAR – Brazil based
http://assets.coca-colacompany.com/6b/65/7f0d386040fcb4872fa136f05c5c/proposal-to-oxfam-on-land-tenure-and-sugar.pdf (published: 2013; accessed: Aug.2014) (Accessed Jan 2016) </t>
  </si>
  <si>
    <t xml:space="preserve">Mitr Phol – Thailand based ; Dangote – Nigeria based
http://assets.coca-colacompany.com/6b/65/7f0d386040fcb4872fa136f05c5c/proposal-to-oxfam-on-land-tenure-and-sugar.pdf (published: 2013; accessed: Aug. 2014) (Accessed Jan 2016) </t>
  </si>
  <si>
    <t xml:space="preserve">http://www.coca-colacompany.com/press-center/press-releases/the-coca-cola-company-commits-2-billion-to-support-planting-of-25-000-acres-of-new-orange-groves-in-florida/
http://www.coca-colaindia.com/project-unnati-jain-irrigation-systems-limited-hindustan-coca-cola-beverages-private-limited-join-hands/
http://www.hks.harvard.edu/m-rcbg/CSRI/research/publications/report_51_ProjectNurture.pdf (accessed Mar 2016)
</t>
  </si>
  <si>
    <t xml:space="preserve">Cargill for Corn in China 
http://www.coca-colacompany.com/sustainabilityreport/downloads/2012-sustainability-report.pdf (p.99) (published: Oct. 2012 ; accessed: Aug.2014) (Accessed Nov 2015) </t>
  </si>
  <si>
    <t xml:space="preserve">Malawi Mangoes and Teragro (fruits) in Nigeria
http://new-alliance.org//resource/increased-private-sector-commitments-support-new-alliance-and-grow-africa  p. 3 accessed Feb 2015 (Accessed Nov 2015) </t>
  </si>
  <si>
    <t xml:space="preserve">Brazil, Mexico, India
http://assets.coca-colacompany.com/6b/65/7f0d386040fcb4872fa136f05c5c/proposal-to-oxfam-on-land-tenure-and-sugar.pdf (published: 2013; accessed: Aug.2014) (Accessed Nov 2015) </t>
  </si>
  <si>
    <t xml:space="preserve">Mangoes
India http://www.coca-colacompany.com/content/dam/journey/us/en/private/fileassets/pdf/2015/09/2014-2015-sustainability-report.pdf (p.49) (Accessed Jan 2016)
Kenya, Malawi, Nigeria http://new-alliance.org/sites/default/files/resources/July%202014%20new%20New%20Alliance%20public%20summaries%20FINAL%208%205%2014%20%282%29.pdf (accessed Feb 2015) (Accessed Nov 2015) </t>
  </si>
  <si>
    <t>Myanmar http://www.coca-colacompany.com/content/dam/journey/us/en/private/fileassets/pdf/2015/09/2014-2015-sustainability-report.pdf (Accessed Jan 2016)
China, India
http://viewer.epageview.com/Viewer.aspx?docid=2b2ba775-f0e8-4fcf-adf9-a25900dd5de6# (p.7) (published: 2013 ; accessed:Feb.2014)
Kenya
http://new-alliance.org/sites/default/files/resources/July%202014%20new%20New%20Alliance%20public%20summaries%20FINAL%208%205%2014%20%282%29.pdf (accessed Feb 2015) (Accessed Nov 2015)
 http://www.coca-colacompany.com/coca-cola-unbottled/ceylon-tea-reimagined-an-inspiring-visit-to-sri-lanka/ (Accessed Jan 2016)</t>
  </si>
  <si>
    <t>GRI G4 Limited Assuance
http://www.danone.com/uploads/tx_bidanonepublications/Danone_Sustainability_Report_2014_light.pdf</t>
  </si>
  <si>
    <t>9100kt Danone Forest Footprint Policy - http://www.danone.com/uploads/tx_bidanonepublications/danone_forest_footprint_policy_en_01.pdf (published: October 2012; Accessed: Aug. 2014) (Accessed Nov 2015)</t>
  </si>
  <si>
    <t>Indonesia, Malaysia, Papua New Guinea, Guatemala and Solomon Islands http://www.danone.com/uploads/tx_bidanonepublications/Palm_Oil_Forest_Policy_031215_Final_Version_01.pdf (Accessed Jan 2016)</t>
  </si>
  <si>
    <t>Brazil and Mexico http://www.danone.com/uploads/tx_bidanonepublications/danone_forest_footprint_policy_en_01.pdf (published: October 2012; Accessed: Aug. 2014) (Accessed Nov 2015)</t>
  </si>
  <si>
    <t>Biggest countries: Russia, Argentina, Brazil, South Africa (Danone reports on all countries) http://www.danone.com/uploads/tx_bidanonepublications/Danone_Forest_Soy_Policy_01.pdf  (Published: May 2014; Accessed: Aug. 2014) (Accessed Nov 2015)</t>
  </si>
  <si>
    <t>Ghana and Ivory Coast http://www.danone.com/uploads/tx_bidanonepublications/danone_forest_footprint_policy_en_01.pdf (published: October 2012; Accessed: Aug. 2014) (Accessed Nov 2015)</t>
  </si>
  <si>
    <t>Brazil, Mexico, Argentina
http://www.danone.com/uploads/tx_bidanonepublications/danone_forest_footprint_policy_en_01.pdf (published: October 2012; Accessed: Aug. 2014) (Accessed Nov 2015)</t>
  </si>
  <si>
    <t>Ukraine,China, Morocco, Turkey, France, USA, Mexico
http://www.danone.com/uploads/tx_bidanonepublications/Danone_Sustainability_Report_2014_light.pdf (Accessed Jan 2016)</t>
  </si>
  <si>
    <t xml:space="preserve">See 2015 GRR for GRI reference, p.11 http://www.generalmills.com/~/media/Files/GRR/GRR-2015.pdf (Accessed Jan 2016)
</t>
  </si>
  <si>
    <t>https://www.generalmills.com/en/Responsibility/Communities/~/link.aspx?_id=C7148D76BB3E4D87902A387617F87A8F&amp;_z=z (Accessed Jan 2016)
See also 2015 GRR, p.10
http://www.generalmills.com/~/media/Files/GRR/GRR-2015.pdf</t>
  </si>
  <si>
    <t xml:space="preserve">https://www.generalmills.com/en/Responsibility/Communities/~/link.aspx?_id=C7148D76BB3E4D87902A387617F87A8F&amp;_z=z (Accessed Jan 2016)
</t>
  </si>
  <si>
    <t>Bonsucro, The Consumer Goods Forum, Field to Market, Grocery Manufacturers Association, Roundtable on Sustainable Palm Oil (RSPO), The Sustainability Consortium, the
World Cocoa Foundation, and International Food and Beverage Alliance (IFBA). 2015 Global Responsibility Repot (p.9) http://www.generalmills.com/en/Company/publications/~/media/4588CAEA15604E0C91DE2D29F198FA08.ashx</t>
  </si>
  <si>
    <t xml:space="preserve">2015 GRR, pp.  48
ADM, Agropalma and Bunge
http://www.generalmills.com/~/media/Files/GRR/GRR-2015.pdf
</t>
  </si>
  <si>
    <t>Domino, Imperial, Cargill http://www.generalmills.com/~/media/Files/CSR/2014_global_respon_report.ashx (April 2014; Accessed: Aug. 2014)</t>
  </si>
  <si>
    <t>Cargill
2015 Global Responsbility Report (p.46) (Accessed Jan 2016)</t>
  </si>
  <si>
    <t>Vanilla: Virgina Dare in Madagascar
2015 Global Responsibility Report (p.44) (Accessed Jan 2016)</t>
  </si>
  <si>
    <t>Artichoke: Agrometaro in Peru
2015 Global Responsibility Report (p.58) (Accessed Jan 2016)</t>
  </si>
  <si>
    <t>Malaysia, Brazil, Indonesia, China, India, Australia, South Africa, Argentina
2015 Global Responsibility Report (Accessed Jan 2016)</t>
  </si>
  <si>
    <t>US, Brazil, Mexico
2015 Global Responsibility Report (p.49) (Accessed Jan 2016)</t>
  </si>
  <si>
    <t>US and Kenya 
2015 Global Responsibility Report (p. 58, 112) (Accessed Jan 2016)</t>
  </si>
  <si>
    <t>Ghana, Cote d'Ivoire 
2015 Global Responsibility Report (p.46) (Accessed Jan 2016)</t>
  </si>
  <si>
    <t>US and Canada http://www.generalmills.com/en/News/~/media/4588CAEA15604E0C91DE2D29F198FA08.ashx  
 P. 52 (Accessed Mar 2016)</t>
  </si>
  <si>
    <t>Artichokes: Peru, Vegetables: US
2015 Global Responsibility Report (p.54. 58) (Accessed Jan 2016)</t>
  </si>
  <si>
    <t>US, France 
2015 Global Responsibility Report (p.55) (Accessed Jan 2016)</t>
  </si>
  <si>
    <t>2015 Global Responsibility Report (p. 66)</t>
  </si>
  <si>
    <t>2015 Global Responsiblity Report (p. 66)
http://www.generalmills.com/~/media/Files/GRR/GRR-2015.pdf</t>
  </si>
  <si>
    <t>GRI G3 - B
Corporate Responsibility Report 2014  (Accessed Jan 2016)</t>
  </si>
  <si>
    <t>ADM, Cargill and Wilmar http://www.kelloggcompany.com/content/dam/kelloggcompanyus/corporate_responsibility/pdf/2015/KelloggPalmOilCommitmentUpdated.pdf</t>
  </si>
  <si>
    <t>Cargill 
http://www.kelloggcompany.com/content/dam/kelloggcompanyus/corporate_responsibility/pdf/2015/2015YearEndSustainabilityMilestones15Dec2015.pdf (Accessed Jan 2016)</t>
  </si>
  <si>
    <t>Bunge (Corn)
 http://crr.kelloggcompany.com/en_US/corporate-responsibility/environment/sustainable-agriculture/our-work-with-grain-breeders-and-growers.html (published: 2013; accessed: Jul.2014; Jan 2016)</t>
  </si>
  <si>
    <t>West Milling (Wheat)
2015 CDP Climate Change Report 14.1</t>
  </si>
  <si>
    <t>Riceland
2015 CDP Climate Change Report 14.1
Louisiana Rice Mill 
http://crr.kelloggcompany.com/en_US/corporate-responsibility/environment/sustainable-agriculture/our-work-with-grain-breeders-and-growers.html</t>
  </si>
  <si>
    <t>Indonesia, Malaysia
http://www.kelloggcompany.com/content/dam/kelloggcompanyus/corporate_responsibility/pdf/2015/KelloggPalmOilCommitmentUpdated.pdf (Accessed Jan 2016)</t>
  </si>
  <si>
    <t>USA, Mexico, Brazil
http://www.kelloggcompany.com/content/dam/kelloggcompanyus/corporate_responsibility/pdf/2015/2015YearEndSustainabilityMilestones15Dec2015.pdf (Accesed Jan 2016)</t>
  </si>
  <si>
    <t>Argentina and US
http://www.kelloggcompany.com/content/dam/kelloggcompanyus/corporate_responsibility/pdf/2012CR/2012_Kelloggs-CRR.pdf (p.12) (published: April 2013; accessed: Jul.2014) (Accessed Nov 2015) 
Forest Information Request 2015</t>
  </si>
  <si>
    <t>Cote d'Ivore, Indonesia, Ghana 
http://www.kelloggcompany.com/content/dam/kelloggcompanyus/corporate_responsibility/pdf/2015/KelloggSmallholdersandWomenImpactAssessmentFINAL.pdf (Accessed Jan 2016)</t>
  </si>
  <si>
    <t>Thailand, China
http://www.kelloggcompany.com/content/dam/kelloggcompanyus/corporate_responsibility/pdf/2015/KelloggSmallholdersandWomenImpactAssessmentFINAL.pdf (Accessed Jan 2016)</t>
  </si>
  <si>
    <t>Spain, Italy, USA, Thailand 
http://www.kelloggcompany.com/content/dam/kelloggcompanyus/corporate_responsibility/pdf/2015/2015YearEndSustainabilityMilestones15Dec2015.pdf (Accessed Jan 2016)</t>
  </si>
  <si>
    <t>USA, Argentina, India
http://www.kelloggcompany.com/content/dam/kelloggcompanyus/corporate_responsibility/pdf/2015/2015YearEndSustainabilityMilestones15Dec2015.pdf (Accessed Jan 2016)</t>
  </si>
  <si>
    <t>India, Mexico
http://www.kelloggcompany.com/content/dam/kelloggcompanyus/corporate_responsibility/pdf/2015/2015YearEndSustainabilityMilestones15Dec2015.pdf (Accessed Jan 2016)</t>
  </si>
  <si>
    <t>India, Bangladesh, China
http://www.kelloggcompany.com/content/dam/kelloggcompanyus/corporate_responsibility/pdf/2015/KelloggSmallholdersandWomenImpactAssessmentFINAL.pdf (Accessed Jan 2016)</t>
  </si>
  <si>
    <t> ADM, Cargill, IOI Loders Croklaan and Wilmar
http://www.mars.com/global/about-mars/mars-pia/our-supply-chain/palm-oil.aspx (Accessed Jan 2016)</t>
  </si>
  <si>
    <t>ASR, Copersucar, Manildra and Suikerunie
http://www.mars.com/global/about-mars/mars-pia/our-supply-chain/other-raw-materials.aspx (Accessed Jan 2016)</t>
  </si>
  <si>
    <t>Barry Callebaut, http://www.mars.com/global/about-mars/mars-pia/our-supply-chain/cocoa.aspx (published: 2012; accessed: Aug.2014) (Accessed Jan 2016)</t>
  </si>
  <si>
    <t xml:space="preserve">ECOM, Cargill http://www.mars.com/global/about-mars/mars-pia/our-supply-chain/cocoa.aspx (published: 2012; accessed: Aug.2014, Accessed Jan 2016) http://cocoasustainability.com/2011/04/358/ (published: March 2011; accessed: Feb.2014) (Accessed Nov 2015) </t>
  </si>
  <si>
    <t xml:space="preserve">Rice in Pakistan: Rice Partners Ltd http://www.mars.com/global/press-center/case-study-detail/casestudy.aspx?SiteId=147&amp;Id=3675 (published: Oct.2012; accessed: Aug.2014) (Accessed Nov 2015) </t>
  </si>
  <si>
    <t xml:space="preserve"> Unilever and Twinnings  http://www.mars.com/global/about-mars/mars-pia/our-supply-chain/tea-and-coffee.aspx (published: 2012; accessed: Aug.2014) (Accessed Nov 2015) 
Conessa, Ingomar, Kagome and Solana (Tomatoes) http://www.mars.com/global/about-mars/mars-pia/our-supply-chain/other-raw-materials.aspx (Accessed Jan 2016)</t>
  </si>
  <si>
    <t>Deutsches Milchkontor GmbH, Fonterra and FrieslandCampina (Diary, Milk)
http://www.mars.com/global/about-mars/mars-pia/our-supply-chain/other-raw-materials.aspx</t>
  </si>
  <si>
    <t>Australia, Brazil, China, France, Germany, Mexico, the Netherlands, the UK and the US  http://www.mars.com/global/about-mars/mars-pia/our-supply-chain/other-raw-materials.aspx (accessed Mar 2016)</t>
  </si>
  <si>
    <t>Ghana, Cote d'Ivore  
http://www.mars.com/global/assets/doc/pia_exec_2014/Mars_Principles_in_Action_Summary_2014_EN.pdf p.27 (Accessed Jan 2016)</t>
  </si>
  <si>
    <t>India, Thailand, Pakistan 
http://www.mars.com/global/about-mars/mars-pia/our-supply-chain/rice.aspx (Accessed Jan 2015) (Accessed Nov 2015) 
http://www.mars.com/global/assets/doc/pia_exec_2014/Mars_Principles_in_Action_Summary_2014_EN.pdf (Accessed Jan 2016)</t>
  </si>
  <si>
    <t xml:space="preserve">Australia, Chile, Italy, Portugal, Spain and the US:
 see -mars/mars-pia/our-supply-chain/other-raw-materials.aspx. </t>
  </si>
  <si>
    <t xml:space="preserve">Netherlands, France, Germany, UK, New Zealand and the US
http://www.mars.com/global/about-mars/mars-pia/our-supply-chain/other-raw-materials.aspx (Accessed Jan 2016)
</t>
  </si>
  <si>
    <t xml:space="preserve">Papua New Guinea, Indonesia, Tanzania and Peru http://www.mars.com/global/about-mars/mars-pia/our-supply-chain/tea-and-coffee.aspx (published: 2012; accessed: Aug.2014, Accessed Nov 2015) and http://www.mars.com/global/assets/doc/pia_exec_2013/Mars_PIA_Highlights_2013_EN_report.pdf (Aug 2014) (Accessed Nov 2015) </t>
  </si>
  <si>
    <t>Olam, Armajaro
http://www.cocoalife.org/~/media/CocoaLife/News%20Articles%20PDF/Cocoa_Life_Indonesia.pdf (Sept 2013; Accessed: Aug. 2014) (Accessed Jan 2016)</t>
  </si>
  <si>
    <t>Barry Callebaut and Cargill
http://www.cocoalife.org/about%20us (Accessed Jan 2016)</t>
  </si>
  <si>
    <t>Coffee: Ecom
http://www.mondelezinternational.com/Newsroom/Multimedia-Releases/Mondelez-International-Helps-Coffee-Farmers-in-Vietnam-to-Become-More-Successful-Entrepreneurs (published: July 2013; accessed: Aug.2014, accessed Nov 2015)</t>
  </si>
  <si>
    <t xml:space="preserve">Malaysia, Indonesia, Colombia, Brazil, Mexico, West Africa.
http://www.mondelezinternational.com/~/media/MondelezCorporate/uploads/downloads/Palm_Oil_Statement.pdf (June 2014; Accessed: Aug. 2014) (Accessed Nov 2015) </t>
  </si>
  <si>
    <t xml:space="preserve">Ivory coast, Ghana, Indonesia, Dominican Republic, Brazil 
http://www.mondelezinternational.com/well-being/sustainable-resources-and-agriculture/agricultural-supply-chain/cocoa (Accessed Jan 2016) </t>
  </si>
  <si>
    <t xml:space="preserve">Vietnam, Indonesia, Brazil,
http://www.mondelezinternational.com/en/Well-Being/Sustainable-Resources-and-Agriculture/Agricultural-Supply-Chain.aspx#supplychain (Accessed: Aug. 2014) (Accessed Nov 2015) </t>
  </si>
  <si>
    <t>http://www.nestle.com/asset-library/documents/library/documents/corporate_social_responsibility/nestle-csv-full-report-2014-en.pdf  (p.254 G4 54 and 55) (Accessed Mar 2016)</t>
  </si>
  <si>
    <t xml:space="preserve">GMA and NEA
http://www.nestleusa.com/about-us/whats-new (accessed Jan 2016) </t>
  </si>
  <si>
    <t>Copersucar (Brazil)   http://www.nestle.com/asset-library/documents/creating-shared-value/responsible-sourcing/sugar-progress-report.pdf (published: Jul. 2014; Accessed Aug 2014) (Accessed Jam 2016)</t>
  </si>
  <si>
    <t xml:space="preserve">Syngenta, Cargill and Olam http://www.nestle.com/asset-library/documents/library/documents/corporate_social_responsibility/nestle-csv-full-report-2014-en.pdf  p.104 (accessed Jan 2016)
</t>
  </si>
  <si>
    <t>Vanilla: Givaudan  http://www.nestle.com/asset-library/documents/library/documents/corporate_social_responsibility/nestle-csv-full-report-2014-en.pdf p,120 (accessed Jan 2016)</t>
  </si>
  <si>
    <t xml:space="preserve">Coffee : Volcafé, NKG
http://www.nestle.com/asset-library/documents/library/documents/corporate_social_responsibility/2010-rd-report.pdf  (p.47) (published: ; accessed: Aug.2014) (Accessed Jan 16) </t>
  </si>
  <si>
    <t>Indonesia, Malaysia
http://www.nestle.com/asset-library/documents/library/documents/corporate_social_responsibility/nestle-csv-full-report-2014-en.pdf (accessed Jan 2016)</t>
  </si>
  <si>
    <t>Brazil, Mexico, India, Thailand, Australia
http://www.nestle.com/asset-library/documents/library/documents/corporate_social_responsibility/nestle-csv-full-report-2014-en.pdf (accessed Jan 2016)</t>
  </si>
  <si>
    <t xml:space="preserve">Brazil , Argentina, US  http://www.nestle.com/asset-library/documents/creating-shared-value/responsible-sourcing/soya-progress-report.pdf (published: Jul. 2014; Accessed: Aug. 2014) (Accessed Jan 2016)
</t>
  </si>
  <si>
    <t xml:space="preserve">Côte d’Ivoire, Ghana, Ecuador, Venezuela, Mexico and Indonesia. http://www.nestle.com/asset-library/documents/library/documents/corporate_social_responsibility/nestle-csv-full-report-2014-en.pdf (accessed Jan 2016)
</t>
  </si>
  <si>
    <t xml:space="preserve">Malaysia, Indonesia
http://www.nestle.com/asset-library/Documents/Library/Documents/Corporate_Social_Responsibility/nestle-csv-full-report-2013-en.pdf (Published: March 2014; Accessed: Aug. 2014) (Accessed Nov 2015) </t>
  </si>
  <si>
    <t xml:space="preserve">Ghana, Zimbabwe, Kenya (Grains)
http://www.nestle.com/csv/case-studies/AllCaseStudies/Grains-Quality-Improvement-Project-Central-and-West-Africa (published: Sept.2012; accessed:Aug.2014) (Accessed Jan 2016) </t>
  </si>
  <si>
    <t xml:space="preserve">Chilli: Malaysia, Chicory: South Africa
http://www.nestle.com/asset-library/documents/library/documents/corporate_social_responsibility/2010-rd-report.pdf (published: 2010; accessed: Aug.2014) (Accessed Nov 2015) 
</t>
  </si>
  <si>
    <t xml:space="preserve"> China,  Pakistan
http://www.nestle.com/csv/rural-development-responsible-sourcing/responsible-sourcing/dairy (accessed Jan 2016)</t>
  </si>
  <si>
    <t>Thailand, Kenya, Ethiopia, Haiti
http://www.nestle.com/asset-library/documents/library/documents/corporate_social_responsibility/nestle-csv-full-report-2014-en.pdf (accessed Jan 2016)</t>
  </si>
  <si>
    <t xml:space="preserve"> http://www.pepsico.com/docs/album/sustainability-reporting/pep_rpt14_gri_v10.pdf?sfvrsn=2 (p.8 accessed Mar 16)</t>
  </si>
  <si>
    <t xml:space="preserve">Indonesia, Malaysia and Mexico http://www.pepsico.com/Purpose/Performance-with-Purpose/Policies (Accessed Nov 2015) </t>
  </si>
  <si>
    <t xml:space="preserve">Brazil, India and Thailand http://www.pepsico.com/Purpose/Performance-with-Purpose/Policies (Accessed Nov 2015) </t>
  </si>
  <si>
    <t xml:space="preserve">only sources soy from Brazil http://www.pepsico.com/Purpose/Performance-with-Purpose/Policies (Accessed Nov 2015) </t>
  </si>
  <si>
    <t>GRI G3 - B+
https://www.unilever.com/sustainable-living/the-sustainable-living-plan/our-approach-to-reporting/gri-index/ (Accessed Jan 2016)</t>
  </si>
  <si>
    <t>http://www.worldbank.org/en/news/press-release/2014/09/22/ifc-launches-she-works-partnership-to-advance-womens-employment-in-the-private-sector (accessed March 2016)</t>
  </si>
  <si>
    <t>http://www.hks.harvard.edu/m-rcbg/CSRI/CSRI_BusinessFightsPoverty_5by20Report_September2013.pdf</t>
  </si>
  <si>
    <t>http://ecosysteme.danone.com/wp-content/uploads/2015/10/Booklet-Women-Empowerment-VD-jpo.pdf (Page 34, accessed March 2016)</t>
  </si>
  <si>
    <t>http://ecosysteme.danone.com/wp-content/uploads/2015/10/Booklet-Women-Empowerment-VD-jpo.pdf (Page 72, accessed March 2016)</t>
  </si>
  <si>
    <t>http://ecosysteme.danone.com/wp-content/uploads/2015/10/Booklet-Women-Empowerment-VD-jpo.pdf (page 27, accessed March 2016)</t>
  </si>
  <si>
    <t>http://ecosysteme.danone.com/wp-content/uploads/2015/10/Booklet-Women-Empowerment-VD-jpo.pdf (page 78, access March 2016)</t>
  </si>
  <si>
    <t>http://ecosysteme.danone.com/wp-content/uploads/2015/10/Booklet-Women-Empowerment-VD-jpo.pdf</t>
  </si>
  <si>
    <t>http://www.blog.generalmills.com/2015/03/our-commitment-to-empowering-women/</t>
  </si>
  <si>
    <t>2014 GRR, pp, 89, 94,97
https://www.generalmills.com/~/media/Files/CSR/2014_global_respon_report.ashx; http://joinmyvillage.com/ (Updated: 2014; accessed: Sep.2014, accessed Nov 2015)</t>
  </si>
  <si>
    <t>2014 GRR, pp.75-76
https://www.generalmills.com/~/media/Files/CSR/2014_global_respon_report.ashx ( Published: 2014; accessed: Sep.2014)</t>
  </si>
  <si>
    <t xml:space="preserve">http://www.generalmills.com/en/Responsibility/Diversity/Equal_Employment.aspx (Accessed Nov 2015)  http://www.generalmills.com/Responsibility/ethics_and_integrity/Supplier_code_of_conduct.aspx (Accessed Nov 2015) </t>
  </si>
  <si>
    <t>http://www.cargill.com/news/releases/2015/NA31854061.jsp</t>
  </si>
  <si>
    <t>http://www.kraftfoodscompany.com/SiteCollectionDocuments/pdf/kraftfoods_responsibility_report.pdf (p.16;44) (Published: May 2011; accessed: Feb.2014)
http://www.prnewswire.com/news-releases/mondelez-international-to-invest-400-million-to-help-one-million-people-in-cocoa-farming-communities-179935031.html (published: Nov. 2012; accessed: Feb. 2014) (Accessed Nov 2015)</t>
  </si>
  <si>
    <t xml:space="preserve">http://www.nestle.com/asset-library/Documents/Creating%20Shared%20Value/Rural_development/Nestl%C3%A9-Commitment-on-Rural-Development-12-11-30.pdf (p.2) (Published: Nov.2012; accessed: Feb. 2014, accessed Nov 2015) and http://www.nestle.com/asset-library/documents/library/documents/corporate_social_responsibility/rural-development-framework-update-july-2014.pdf (Accessed Nov 2015) </t>
  </si>
  <si>
    <t>http://www.who.int/pmnch/topics/part_publications/pmnch2011_summ_nestle.pdf (Published: 2011; accessed: Feb.2014, accessed Nov 2015)
http://www.nestle-ea.com/en/csv/csvatear/test (Published: Nov.2013; accessed: Feb. 2014)</t>
  </si>
  <si>
    <t>http://www.nestle.com/asset-library/documents/creating-shared-value/responsible-sourcing/action-plan-women-in-cocoa-supply-chain.pdf (Published: April 2013; accessed: Feb. 2014)</t>
  </si>
  <si>
    <t xml:space="preserve">http://www.fairlabor.org/sites/default/files/documents/reports/nestle_gender_report_7-9-14_0.pdf  (Accessed Nov 2015) and http://www.nestle.com/asset-library/documents/creating-shared-value/responsible-sourcing/nestle-action-plan-women-in-cocoa-supply-chain-july-2014.pdf </t>
  </si>
  <si>
    <t xml:space="preserve">http://www.fairlabor.org/sites/default/files/documents/reports/nestle_gender_report_7-9-14_0.pdf  (Accessed Nov 2015)  and http://www.nestle.com/asset-library/documents/creating-shared-value/responsible-sourcing/nestle-action-plan-women-in-cocoa-supply-chain-july-201 4.pdf </t>
  </si>
  <si>
    <t>Page 29: http://www.pepsico.com/Purpose/Performance-with-Purpose/Sustainability-Reporting Accessed Nov 2015)</t>
  </si>
  <si>
    <t>http://www.pepsico.com/live/story/PepsiCo-plantain-supplier-helps-Colombian-women-prosper011020141294 (accessed March 2016)</t>
  </si>
  <si>
    <t>http://www.pepsico.com/docs/album/policies-doc/pwp/pepsico-brazil-sugarcane-supply-chain-assessment.pdf?sfvrsn=0 (accessed March 2016)</t>
  </si>
  <si>
    <t>http://www.pepsico.com/docs/album/sustainability-reporting/pep_rpt14_gri_v10.pdf?sfvrsn=2 (page 56, accessed March 2016)</t>
  </si>
  <si>
    <t xml:space="preserve">http://www.unilever.com/sustainable-living/betterlivelihoods/our-approach/ (Updated: 2014; accessed: Feb. 2014) and http://www.unilever.com/sustainable-living-2014/enhancing-livelihoods/opportunities-for-women/targets-and-performance/index.aspx </t>
  </si>
  <si>
    <t>Bunge http://www.pepsico.com/Purpose/Performance-with-Purpose/Policies (accessed: Nov 15)</t>
  </si>
  <si>
    <t>Sugar
http://www.illovosugar.co.za/UserContent/Documents/Announcements/2014-05-23_Illovo-Group-Socio-Economic-Impact-Summary-Report.pdf (page 13; published May 2014; accessed Jan 2016)</t>
  </si>
  <si>
    <t>Tea
http://www.abf.co.uk/documents/pdfs/2013/2013_corporate_responsibility_report.pdf (page 71; published Jan 2014; accessed Jan 2016).</t>
  </si>
  <si>
    <t>Cocoa
http://www.abf.co.uk/documents/pdfs/2013/2013_corporate_responsibility_report.pdf (page 72; published Nov 2013; accessed Jan 2016).</t>
  </si>
  <si>
    <t>Mango in India
http://www.coca-colacompany.com/content/dam/journey/us/en/private/fileassets/pdf/2015/09/2014-2015-sustainability-report.pdf (p. 49; Updated: Oct 2015; accessed: Jan 2016)</t>
  </si>
  <si>
    <t>Coffee in Mexico
http://www.coca-colacompany.com/content/dam/journey/us/en/private/fileassets/pdf/2015/09/2014-2015-sustainability-report.pdf (p. 49; Updated: Oct 2015; accessed: Jan 2016)</t>
  </si>
  <si>
    <t>Sugar in South Africa
http://www.coca-colacompany.com/sustainabilityreport/world/sustainable-agriculture.html(Updated: 2012; accessed: Jan 2016)</t>
  </si>
  <si>
    <t>Sugar in Honduras
http://www.coca-colacompany.com/content/dam/journey/us/en/private/fileassets/pdf/human-and-workplace-rights/UL_HondurasTCCCReport_FNL3.pdf 
(Published Dec 2015; accessed Jan 2016).</t>
  </si>
  <si>
    <t>Milk farming in China
http://ecosysteme.danone.com/project/responsible-farming/ (published: no date; accessed Jan 2016).</t>
  </si>
  <si>
    <t>Technical support for rice and soy farmers in Indonesia
http://ecosysteme.danone.com/project/aqua-lestari-klaten/ (Published: no date; accessed Jan 2016)</t>
  </si>
  <si>
    <t>Danone “Strawberries communities”
http://ecosysteme.daNone.com/project/fruit-sourcing-in-ukraine/ (Published: no date; accessed: Jan 2016)</t>
  </si>
  <si>
    <t>Vanilla:
http://www.generalmills.com/en/Company/publications/~/media/4588CAEA15604E0C91DE2D29F198FA08.ashx(p.44 published: 2015; accessed: Jan 2016)</t>
  </si>
  <si>
    <t>Cocoa:  http://www.generalmills.com/en/Company/publications/~/media/4588CAEA15604E0C91DE2D29F198FA08.ashx(p.46 published: 2015; accessed: Jan 2016)</t>
  </si>
  <si>
    <t>Sugarcane
http://www.generalmills.com/en/Company/publications/~/media/4588CAEA15604E0C91DE2D29F198FA08.ashx(p.49 published: 2015; accessed: Jan 2016)</t>
  </si>
  <si>
    <t>Indian Maize
http://www.kelloggcompany.com/content/dam/kelloggcompanyus/corporate_responsibility/pdf/2015/2015YearEndSustainabilityMilestones15Dec2015.pdf (p.14; Published: 2015; accessed: Jan 2016)</t>
  </si>
  <si>
    <t>Bangladesh Potatoes
http://www.kelloggcompany.com/content/dam/kelloggcompanyus/corporate_responsibility/pdf/2015/2015YearEndSustainabilityMilestones15Dec2015.pdf (p.14; Published: 2015; accessed: Jan 2016)</t>
  </si>
  <si>
    <t>South Africa Maize
http://www.kelloggcompany.com/content/dam/kelloggcompanyus/corporate_responsibility/pdf/2015/2015YearEndSustainabilityMilestones15Dec2015.pdf (p.14; Published: 2015; accessed: Jan 2016)</t>
  </si>
  <si>
    <t>Corn
http://www.kelloggcompany.com/content/dam/kelloggcompanyus/corporate_responsibility/pdf/2015/KelloggSmallholdersandWomenImpactAssessmentFINAL.pdf (p.1; Published 2015; accessed Jan 2016)</t>
  </si>
  <si>
    <t>Cocoa
http://www.kelloggcompany.com/content/dam/kelloggcompanyus/corporate_responsibility/pdf/2015/KelloggSmallholdersandWomenImpactAssessmentFINAL.pdf (p.1; Published 2015; accessed Jan 2016)</t>
  </si>
  <si>
    <t>Rice
http://www.kelloggcompany.com/content/dam/kelloggcompanyus/corporate_responsibility/pdf/2015/KelloggSmallholdersandWomenImpactAssessmentFINAL.pdf (p.1; Published 2015; accessed Jan 2016)</t>
  </si>
  <si>
    <t>Cocoa
http://www.mars.com/global/about-mars/mars-pia/our-supply-chain/cocoa.aspx (published: unknown ; accessed Jan 2016)</t>
  </si>
  <si>
    <t>Coffee
http://www.mars.com/global/about-mars/mars-pia/our-supply-chain/tea-and-coffee.aspx (published: unknown; accessed: Jan 2016)</t>
  </si>
  <si>
    <t>Tea
http://www.mars.com/global/about-mars/mars-pia/our-supply-chain/tea-and-coffee.aspx (published: unknown; accessed: Jan 2016)</t>
  </si>
  <si>
    <t>Cocoa 
http://www.mondelezinternational.com/well-being/sustainable-resources-and-agriculture/agricultural-supply-chain (published: unkown; accessed Jan 2016).</t>
  </si>
  <si>
    <t xml:space="preserve">Palm Oil
http://www.mondelezinternational.com/well-being/sustainable-resources-and-agriculture/agricultural-supply-chain (published: unkown; accessed Jan 2016).
</t>
  </si>
  <si>
    <t>Coffee
http://www.mondelezinternational.com/well-being/sustainable-resources-and-agriculture/agricultural-supply-chain (published: unkown; accessed Jan 2016).</t>
  </si>
  <si>
    <t>Milk, Sri Lanka
http://www.nestle.com/asset-library/documents/library/documents/corporate_social_responsibility/nestle-csv-full-report-2014-en.pdf (p. 110; published: 2015; accessed: Jan 2016)</t>
  </si>
  <si>
    <t>Milk, Sri Lanka
http://www.nestle.com/asset-library/documents/library/documents/corporate_social_responsibility/nestle-csv-full-report-2014-en.pdf (p. 86; published: 2015; accessed: Jan 2016)</t>
  </si>
  <si>
    <t>Cassava; Côte d’Ivoire
http://www.nestle.com/asset-library/documents/library/documents/corporate_social_responsibility/nestle-csv-full-report-2014-en.pdf (p. 84; published: 2015; accessed: Jan 2016)</t>
  </si>
  <si>
    <t>Hazelnuts 
http://www.nestle.com/asset-library/Documents/Creating%20Shared%20Value/Rural_development/Hazelnuts-Exec-Summary-2012.pdf (published 2012; accessed Jan 2016).</t>
  </si>
  <si>
    <t xml:space="preserve"> http://www.nestle.com/asset-library/documents/library/documents/corporate_social_responsibility/nestle-commitment-rural-development.pdf (published 2013; accessed Jan 2016).</t>
  </si>
  <si>
    <t>http://www.sustainablefoodlab.org/?s=nestle</t>
  </si>
  <si>
    <t>http://pepsicoindia.co.in/purpose/environmental-sustainability/partnership-with-farmers.html (published: no date; accessed: March 2016)</t>
  </si>
  <si>
    <t>India,rice
http://www.pepsico.com/Assets/Download/PepsiCo_agri_0531_final.pdf (p.2; updated: no date; accessed: Jan 2016)</t>
  </si>
  <si>
    <t>Mexico, corn
http://www.pepsico.com/Assets/Download/PepsiCo_agri_0531_final.pdf (p. 5; updated: no date; accessed: Jan 2016)</t>
  </si>
  <si>
    <t>China, potatoes
http://www.pepsico.com/Assets/Download/PepsiCo_agri_0531_final.pdf (p. 5; updated: no date; accessed: Jan 2015)</t>
  </si>
  <si>
    <t>Tea
http://www.pepsico.com/Assets/Download/PepsiCo_2013_GRI.pdf (p.72; updated : 2014; accessed Jan 2016)</t>
  </si>
  <si>
    <t xml:space="preserve">Banana, pineapple, coconut
http://www.pepsico.com/Assets/Download/PepsiCo_2013_GRI.pdf (p.72; updated : 2014; accessed Jan 2016)
</t>
  </si>
  <si>
    <t xml:space="preserve">Potatoes
http://www.pepsico.com/Assets/Download/PepsiCo_2013_GRI.pdf (p.72; updated : 2014; accessed Jan 2016)
</t>
  </si>
  <si>
    <t>Madagascar, vanilla
https://www.unilever.com/news/press-releases/2014/14-01-29-Unilever-Symrise-and-GIZ-join-forces-to-support-vanilla-farmers.html (updated: unknown; accessed: Jan 2016)</t>
  </si>
  <si>
    <t>Kenya, tea
https://www.unilever.com/sustainable-living/what-matters-to-you/kericho-tea-estates.html (updated: unknown; accessed: Jan 2016)</t>
  </si>
  <si>
    <t>Indonesia, black soy beans
https://www.unilever.com/sustainable-living/the-sustainable-living-plan/enhancing-livelihoods/inclusive-business/livelihoods-for-smallholder-farmers/black-soy-bean.html (updated: unknown; accessed: Jan 2016)</t>
  </si>
  <si>
    <t>http://www.nature.org/about-us/working-with-companies/companies-we-work-with/irapuato-water-stewardship-assessment.pdf; http://www.nature.org/about-us/working-with-companies/companies-we-work-with/upper-snake-river-basin-water-stewardship-assessment.pdf</t>
  </si>
  <si>
    <t>WT4.2.1</t>
  </si>
  <si>
    <t>WAT4.2.2</t>
  </si>
  <si>
    <t>WAT4.1.1</t>
  </si>
  <si>
    <t>WAT4.1.2</t>
  </si>
  <si>
    <t>WAT4.1.3</t>
  </si>
  <si>
    <t>WAT4.1.4</t>
  </si>
  <si>
    <t>2015 CDP Disclosure - section W 3.2a &amp; 5.4</t>
  </si>
  <si>
    <t>https://www.unilever.com/sustainable-living/the-sustainable-living-plan/reducing-environmental-impact/water-use/using-water-wisely-in-agriculture/working-with-our-suppliers-to-manage-water-use/</t>
  </si>
  <si>
    <t>Chile, India, China 
https://www.unilever.com/sustainable-living/the-sustainable-living-plan/reducing-environmental-impact/sustainable-sourcing/our-approach-to-sustainable-sourcing/sustainable-fruit-and-veg.html (Accessed Jan 2016)</t>
  </si>
  <si>
    <r>
      <rPr>
        <sz val="10"/>
        <color indexed="8"/>
        <rFont val="Calibri"/>
        <family val="2"/>
      </rPr>
      <t>US, Mexico, Spain (Strawberries)</t>
    </r>
    <r>
      <rPr>
        <b/>
        <sz val="10"/>
        <color indexed="8"/>
        <rFont val="Calibri"/>
        <family val="2"/>
      </rPr>
      <t xml:space="preserve">
</t>
    </r>
    <r>
      <rPr>
        <sz val="10"/>
        <color indexed="8"/>
        <rFont val="Calibri"/>
        <family val="2"/>
      </rPr>
      <t xml:space="preserve">https://www.unilever.com/sustainable-living/the-sustainable-living-plan/reducing-environmental-impact/sustainable-sourcing/our-approach-to-sustainable-sourcing/sustainable-fruit-and-veg.html (Accessed Jan 2016)
</t>
    </r>
  </si>
  <si>
    <t>Mexico, Brazil, Sweden, Equador
https://www.unilever.com/sustainable-living/the-sustainable-living-plan/reducing-environmental-impact/sustainable-sourcing/</t>
  </si>
  <si>
    <r>
      <rPr>
        <sz val="10"/>
        <color indexed="8"/>
        <rFont val="Calibri"/>
        <family val="2"/>
      </rPr>
      <t>Ivory Coast, Ghana</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https://www.unilever.com/sustainable-living/the-sustainable-living-plan/reducing-environmental-impact/sustainable-sourcing/our-approach-to-sustainable-sourcing/sustainable-cocoa-and-sugar.html (Accessed Jan 2016)</t>
    </r>
  </si>
  <si>
    <r>
      <rPr>
        <sz val="10"/>
        <color indexed="8"/>
        <rFont val="Calibri"/>
        <family val="2"/>
      </rPr>
      <t>Brazil, US</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https://www.unilever.com/sustainable-living/the-sustainable-living-plan/reducing-environmental-impact/sustainable-sourcing/our-approach-to-sustainable-sourcing/sustainable-soy-and-oils.html (Accessed Jan 2016)</t>
    </r>
  </si>
  <si>
    <r>
      <rPr>
        <sz val="10"/>
        <color indexed="8"/>
        <rFont val="Calibri"/>
        <family val="2"/>
      </rPr>
      <t xml:space="preserve">Brazil, India </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https://www.unilever.com/sustainable-living/the-sustainable-living-plan/reducing-environmental-impact/sustainable-sourcing/our-approach-to-sustainable-sourcing/sustainable-cocoa-and-sugar.html (Accessed Jan 2016)</t>
    </r>
  </si>
  <si>
    <r>
      <rPr>
        <sz val="10"/>
        <color indexed="8"/>
        <rFont val="Calibri"/>
        <family val="2"/>
      </rPr>
      <t>Indonesia, Malaysia</t>
    </r>
    <r>
      <rPr>
        <b/>
        <sz val="10"/>
        <color indexed="8"/>
        <rFont val="Calibri"/>
        <family val="2"/>
      </rPr>
      <t xml:space="preserve">
</t>
    </r>
    <r>
      <rPr>
        <sz val="10"/>
        <color indexed="8"/>
        <rFont val="Calibri"/>
        <family val="2"/>
      </rPr>
      <t>https://www.unilever.com/sustainable-living/what-matters-to-you/transforming-the-palm-oil-industry.html (Accessed Jan 2016)</t>
    </r>
  </si>
  <si>
    <r>
      <t xml:space="preserve"> </t>
    </r>
    <r>
      <rPr>
        <sz val="10"/>
        <color indexed="8"/>
        <rFont val="Calibri"/>
        <family val="2"/>
      </rPr>
      <t>McLeod Russel, Camellia and the Kenya Tea Development Agency (KTDA)for Tea</t>
    </r>
    <r>
      <rPr>
        <b/>
        <sz val="10"/>
        <color indexed="8"/>
        <rFont val="Calibri"/>
        <family val="2"/>
      </rPr>
      <t xml:space="preserve">
</t>
    </r>
    <r>
      <rPr>
        <sz val="10"/>
        <color indexed="8"/>
        <rFont val="Calibri"/>
        <family val="2"/>
      </rPr>
      <t>https://www.unilever.com/sustainable-living/the-sustainable-living-plan/reducing-environmental-impact/sustainable-sourcing/ (Accessed Jan 2016)</t>
    </r>
  </si>
  <si>
    <r>
      <rPr>
        <sz val="10"/>
        <color indexed="8"/>
        <rFont val="Calibri"/>
        <family val="2"/>
      </rPr>
      <t xml:space="preserve">Cargill for Sunflower oil </t>
    </r>
    <r>
      <rPr>
        <b/>
        <sz val="10"/>
        <color indexed="8"/>
        <rFont val="Calibri"/>
        <family val="2"/>
      </rPr>
      <t xml:space="preserve">
</t>
    </r>
    <r>
      <rPr>
        <sz val="10"/>
        <color indexed="8"/>
        <rFont val="Calibri"/>
        <family val="2"/>
      </rPr>
      <t>https://www.unilever.com/sustainable-living/the-sustainable-living-plan/reducing-environmental-impact/sustainable-sourcing/ (Accessed Jan 2016)</t>
    </r>
  </si>
  <si>
    <r>
      <rPr>
        <sz val="10"/>
        <color indexed="8"/>
        <rFont val="Calibri"/>
        <family val="2"/>
      </rPr>
      <t>Friesland Campina, CONO for Dairy</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https://www.unilever.com/sustainable-living/the-sustainable-living-plan/reducing-environmental-impact/sustainable-sourcing/our-approach-to-sustainable-sourcing/sustainable-dairy.html</t>
    </r>
  </si>
  <si>
    <t xml:space="preserve">Cargill, ADM 
https://www.unilever.com/sustainable-living/the-sustainable-living-plan/reducing-environmental-impact/sustainable-sourcing/our-approach-to-sustainable-sourcing/sustainable-cocoa-and-sugar.html (Accessed Jan 2016)
</t>
  </si>
  <si>
    <r>
      <rPr>
        <sz val="10"/>
        <color indexed="8"/>
        <rFont val="Calibri"/>
        <family val="2"/>
      </rPr>
      <t>Barry Callebaut</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https://www.unilever.com/sustainable-living/the-sustainable-living-plan/reducing-environmental-impact/sustainable-sourcing/our-approach-to-sustainable-sourcing/sustainable-cocoa-and-sugar.html (Accessed Jan 2016)</t>
    </r>
  </si>
  <si>
    <t>Cristalco and Tereos - New link: https://www.unilever.com/sustainable-living/the-sustainable-living-plan/reducing-environmental-impact/sustainable-sourcing/our-approach-to-sustainable-sourcing/sustainable-cocoa-and-sugar.html (Accessed Mar 2016)</t>
  </si>
  <si>
    <r>
      <rPr>
        <sz val="10"/>
        <color indexed="8"/>
        <rFont val="Calibri"/>
        <family val="2"/>
      </rPr>
      <t xml:space="preserve">Olam </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https://www.unilever.com/sustainable-living/the-sustainable-living-plan/reducing-environmental-impact/sustainable-sourcing/our-approach-to-sustainable-sourcing/sustainable-cocoa-and-sugar.html (Accessed Jan 2016)</t>
    </r>
  </si>
  <si>
    <r>
      <rPr>
        <sz val="10"/>
        <color indexed="8"/>
        <rFont val="Calibri"/>
        <family val="2"/>
      </rPr>
      <t xml:space="preserve">ADM </t>
    </r>
    <r>
      <rPr>
        <b/>
        <sz val="10"/>
        <color indexed="8"/>
        <rFont val="Calibri"/>
        <family val="2"/>
      </rPr>
      <t xml:space="preserve">
</t>
    </r>
    <r>
      <rPr>
        <sz val="10"/>
        <color indexed="8"/>
        <rFont val="Calibri"/>
        <family val="2"/>
      </rPr>
      <t>https://www.unilever.com/sustainable-living/the-sustainable-living-plan/reducing-environmental-impact/sustainable-sourcing/our-approach-to-sustainable-sourcing/sustainable-soy-and-oils.html (Accessed Jan 2016)</t>
    </r>
  </si>
  <si>
    <r>
      <rPr>
        <sz val="10"/>
        <color indexed="8"/>
        <rFont val="Calibri"/>
        <family val="2"/>
      </rPr>
      <t>Wilmar</t>
    </r>
    <r>
      <rPr>
        <b/>
        <sz val="10"/>
        <color indexed="8"/>
        <rFont val="Calibri"/>
        <family val="2"/>
      </rPr>
      <t xml:space="preserve">
</t>
    </r>
    <r>
      <rPr>
        <sz val="10"/>
        <color indexed="8"/>
        <rFont val="Calibri"/>
        <family val="2"/>
      </rPr>
      <t>https://www.unilever.com/Images/uslp_unilever-sustainable-palm-oil-progress-report-lr_tcm244-424222_1_en.pdf (Accessed Jan 2016)</t>
    </r>
  </si>
  <si>
    <t>http://www.sustainablefoodlab.org/initiatives/sustainable-vanilla-initiative</t>
  </si>
  <si>
    <t>http://www.ethicalteapartnership.org/project/malawi-2020-tea-revitalisation-programme/</t>
  </si>
  <si>
    <t xml:space="preserve"> </t>
  </si>
  <si>
    <t>www.nestle.com/asset-library/documents/library/documents/corporate_social_responsibility/nestle-commitment-labour-rights-agricultural-supply-chains.pdf</t>
  </si>
  <si>
    <t xml:space="preserve">Danone, APP and Danone, 2012
http://www.danone.com/uploads/tx_bidanonepublications/danone_forest_footprint_policy_en_01.pdf
(6 July 2012) http://www.danone.com/uploads/tx_bidanonepublications/danone_forest_footprint_policy_en_01.pdf (page2 pub.Oct.15  2012 accessed Feb.. 19 2014) (Accessed Oct 2015) </t>
  </si>
  <si>
    <r>
      <t xml:space="preserve">www.nestle.com%2Fasset-library%2Fdocuments%2Flibrary%2Fdocuments%2Fcorporate_social_responsibility%2Fnestle-responsible-sourcing-guidelines.pdf </t>
    </r>
    <r>
      <rPr>
        <sz val="11"/>
        <color indexed="8"/>
        <rFont val="Calibri"/>
        <family val="2"/>
      </rPr>
      <t xml:space="preserve"> (p.4) (accessed: Feb. 2014)</t>
    </r>
  </si>
  <si>
    <t>www.nestle.com%2Fasset-library%2Fdocuments%2Flibrary%2Fdocuments%2Fcorporate_social_responsibility%2Fnestle-responsible-sourcing-guidelines.pdf  (p.4) (accessed: Feb. 2014)</t>
  </si>
  <si>
    <t>CDP 2.2b-c (2015 Climate Change Report)</t>
  </si>
  <si>
    <t>http://www.pepsico.com/docs/album/default-document-library/pepsico-palm-oil-action-plan.pdf</t>
  </si>
  <si>
    <t xml:space="preserve">
http://assets.coca-colacompany.com/6b/65/7f0d386040fcb4872fa136f05c5c/proposal-to-oxfam-on-land-tenure-and-sugar.pdf (published: 2013; accessed: Aug.2014) (Accessed Jan 2016) </t>
  </si>
  <si>
    <r>
      <rPr>
        <sz val="10"/>
        <color indexed="8"/>
        <rFont val="Calibri"/>
        <family val="2"/>
      </rPr>
      <t xml:space="preserve">Tanzania, Vietnam, China </t>
    </r>
    <r>
      <rPr>
        <b/>
        <sz val="10"/>
        <color indexed="8"/>
        <rFont val="Calibri"/>
        <family val="2"/>
      </rPr>
      <t xml:space="preserve">
</t>
    </r>
    <r>
      <rPr>
        <sz val="10"/>
        <color indexed="8"/>
        <rFont val="Calibri"/>
        <family val="2"/>
      </rPr>
      <t>https://www.unilever.com/sustainable-living/the-sustainable-living-plan/reducing-environmental-impact/sustainable-sourcing/sustainable-tea-leading-the-industry/ (Accessed Jan 2016)</t>
    </r>
  </si>
  <si>
    <t>ABF 2015 CDP Climate Change Report, Section 3.1, reference to Illovo and British Sugar operations only http://www.illovosugar.co.za/files/CDP%20-%20Water%20Submission%20-%20Illovo%20Response%20June%202013.pdf (accessed Jan 8, 2015)</t>
  </si>
  <si>
    <t xml:space="preserve">
http://www.rspo.org/file/acop2014b/submissions/associated%20british%20foods%20plc-ACOP2014b.pdf</t>
  </si>
  <si>
    <t xml:space="preserve"> http://www.abf.co.uk/documents/pdfs/2015/abf-corporate-responsibility-report-update-2015.pdf (p.3) (Accessed Jan 2016)</t>
  </si>
  <si>
    <t xml:space="preserve">
http://viewer.epageview.com/Viewer.aspx?docid=2b2ba775-f0e8-4fcf-adf9-a25900dd5de6#page=23 (published: 2013 ; accessed: Feb.2014) (Accessed Nov 2015) </t>
  </si>
  <si>
    <t xml:space="preserve">
http://viewer.epageview.com/Viewer.aspx?docid=2b2ba775-f0e8-4fcf-adf9-a25900dd5de6#page=23 (published: 2013; accessed:Feb.2014) (Accessed Jan 2016) </t>
  </si>
  <si>
    <t xml:space="preserve">
https://www.unilever.com/news/press-releases/2013/13-11-12-100pc-of-Palm-Oil-bought-will-be-traceable-to-known-sources-by-end-2014.html (Published Nov 2014)(Accessed Jan 2016)</t>
  </si>
  <si>
    <t xml:space="preserve">
https://www.unilever.com/news/press-releases/2013/13-04-02-Unilever-sources-over-a-third-of-agricultural-raw-materials-sustainably-while-growing-business.html (Published: April 2013)(Accessed Jan 2016)</t>
  </si>
  <si>
    <t xml:space="preserve">
https://www.unilever.com/sustainable-living/the-sustainable-living-plan/reducing-environmental-impact/sustainable-sourcing/our-approach-to-sustainable-sourcing/sustainable-soy-and-oils.html (Accessed Jan 2016)</t>
  </si>
  <si>
    <t xml:space="preserve">
https://www.unilever.com/sustainable-living/the-sustainable-living-plan/reducing-environmental-impact/sustainable-sourcing/our-approach-to-sustainable-sourcing/sustainable-cocoa-and-sugar.html (Accessed Jan 2016)</t>
  </si>
  <si>
    <t>https://www.unilever.com/sustainable-living/the-sustainable-living-plan/reducing-environmental-impact/sustainable-sourcing/our-approach-to-sustainable-sourcing/sustainable-fruit-and-veg.html</t>
  </si>
  <si>
    <t>https://www.unilever.com/sustainable-living/what-matters-to-you/transforming-the-palm-oil-industry.html</t>
  </si>
  <si>
    <t>https://www.unilever.com/sustainable-living/the-sustainable-living-plan/reducing-environmental-impact/sustainable-sourcing/ (Accessed Jan 2016)</t>
  </si>
  <si>
    <t>https://www.unilever.com/sustainable-living/the-sustainable-living-plan/reducing-environmental-impact/sustainable-sourcing/ (Jan 2016)</t>
  </si>
  <si>
    <t>https://www.unilever.com/Images/uslp-unilever-sustainable-living-plan-scaling-for-impact-summary-of-progress-2014_tcm244-424809_en.pdf (Accessed Jan 2016)</t>
  </si>
  <si>
    <t>http://www.pepsico.com/purpose/performance-with-purpose/Policies (accessed: Nov 15)</t>
  </si>
  <si>
    <t>http://www.rspo.org/file/acop2014/submissions/pepsico-ACOP2014.pdf (accessed: Nov 15)</t>
  </si>
  <si>
    <t>http://www.nestle.com/asset-library/documents/library/documents/corporate_social_responsibility/nestle-csv-full-report-2014-en.pdf p.96 (Accessed Jan 2016)</t>
  </si>
  <si>
    <t>http://www.nestle.com/asset-library/documents/library/documents/corporate_social_responsibility/nestle-csv-full-report-2014-en.pdf p.160 (Accessed Jan 2016)</t>
  </si>
  <si>
    <t xml:space="preserve">http://www.nestle.com/asset-library/documents/library/documents/corporate_social_responsibility/nestle-csv-full-report-2014-en.pdf p.160 (Accessed Jan 2016) </t>
  </si>
  <si>
    <t>http://www.nestle.com/asset-library/documents/library/documents/corporate_social_responsibility/nestle-csv-full-report-2014-en.pdf p.160 (accessed Jan 2016)</t>
  </si>
  <si>
    <t xml:space="preserve">http://www.nestle.com/asset-library/documents/library/documents/corporate_social_responsibility/nestle-csv-full-report-2014-en.pdf p.113(Accessed Jan 2016) </t>
  </si>
  <si>
    <t xml:space="preserve">http://www.nestle.com/asset-library/documents/library/documents/corporate_social_responsibility/nestle-csv-full-report-2014-en.pdf p.112
 (Accessed Jan 16) </t>
  </si>
  <si>
    <t xml:space="preserve">http://www.mondelezinternational.com/~/media/MondelezCorporate/uploads/downloads/Palm_Oil_Statement.pdf (Published: June 2014; Accessed: Aug. 2014) (Accessed Jan 2016) </t>
  </si>
  <si>
    <t>http://www.mondelezinternational.com/~/media/MondelezCorporate/uploads/downloads/Palm_Oil_Statement.pdf (Published: June 2014; Accessed: Aug. 2014) (Accessed Nov 2015) 
http://www.mondelezinternational.com/~/media/mondelezcorporate/uploads/downloads/cfwb2014progressreport.pdf (Accessed Jan 2016)</t>
  </si>
  <si>
    <t>http://www.mondelezinternational.com/~/media/mondelezcorporate/uploads/downloads/cfwb2014progressreport.pdf (Accessed Jan 2016)</t>
  </si>
  <si>
    <t>http://www.mars.com/global/assets/doc/pia_exec_2013/Mars_PIA_Highlights_2013_EN_report.pdf (published Jul 2014; Accessed: Aug. 2014)  (Accessed Nov 2015) 
http://www.mars.com/global/about-mars/mars-pia/our-supply-chain/tea-and-coffee.aspx (Accessed Jan 2016)</t>
  </si>
  <si>
    <t>http://www.mars.com/global/assets/doc/pia_exec_2013/Mars_PIA_Highlights_2013_EN_report.pdf (published Jul 2014; Accessed: Aug. 2014) (Accessed Nov 2015)
http://www.mars.com/global/about-mars/mars-pia/our-supply-chain/tea-and-coffee.aspx (Accessed Jan 2016)</t>
  </si>
  <si>
    <t xml:space="preserve">http://www.mars.com/global/assets/doc/pia_exec_2014/Mars_Principles_in_Action_Summary_2014_EN.pdf p.23  (Accessed Jan 2016) </t>
  </si>
  <si>
    <t>http://www.mars.com/global/about-mars/mars-pia/our-supply-chain/palm-oil.aspx (updated: 2014; Accessed: Aug.2014) (Accessed Nov 2015)</t>
  </si>
  <si>
    <t>http://www.mars.com/global/about-mars/mars-pia/our-supply-chain/other-raw-materials.aspx (Accessed Jan 2016)</t>
  </si>
  <si>
    <t xml:space="preserve">http://www.mars.com/global/press-center/press-list/news-releases.aspx?SiteId=94&amp;Id=6322 (accessed Jan 2015) (Accessed Nov 2015) </t>
  </si>
  <si>
    <t xml:space="preserve">http://www.mars.nl/global/assets/doc/pia_exec_2012/Mars_PIA_Highlights_2012_EN_report.pdf (p.13) (published: 2013; accessed: Aug.2014) (Accessed Nov 2015); http://www.mars.com/global/assets/doc/pia_exec_2013/Mars_PIA_Highlights_2013_EN_report.pdf (pp. 27) (published: Jul. 2014; Accessed: Aug. 2014) (Accessed Nov 2015) </t>
  </si>
  <si>
    <t xml:space="preserve">http://www.mars.com/global/press-center/soy-faq.aspx  (dated Dec 2014) (Accessed Jan 2015) (Jan 2016) </t>
  </si>
  <si>
    <t xml:space="preserve">http://www.mars.com/global/assets/doc/pia_exec_2013/Mars_PIA_Highlights_2013_EN_report.pdf (pp. 27) (published: Jul. 2014; Accessed: Aug. 2014) (Accessed Nov 2015) </t>
  </si>
  <si>
    <t>http://investor.kelloggs.com/investor-relations/sec-filings/default.aspx (accessed Feb 2015) (Accessed Nov 2015)</t>
  </si>
  <si>
    <t>http://www.kelloggcompany.com/content/dam/kelloggcompanyus/corporate_responsibility/pdf/2012CR/2012_Kelloggs-CRR.pdf (p.96) (published: April 2013 ; accessed: Jul.2014) (Accessed Nov 2015) 
Total Palm Volume = 58,000 MT
CDP 2015 (14.1)</t>
  </si>
  <si>
    <t>2015 Global Responsibility Report (p.47) For Sourcing Performance Dashboard, see 2015 GRR, p.41
http://www.generalmills.com/~/media/Files/GRR/GRR-2015.pdf (Accessed Jan 2016)</t>
  </si>
  <si>
    <t xml:space="preserve"> 2015 Global Responsibility Report (p.46) For Sourcing Performance Dashboard, see 2015 GRR, p.41
http://www.generalmills.com/~/media/Files/GRR/GRR-2015.pdf (Accessed Jan 2016)</t>
  </si>
  <si>
    <t>2015 Global Responsibility Report (p.47) For Sourcing Performance Dashboard, see 2015 GRR, p.41
http://www.generalmills.com/~/media/Files/GRR/GRR-2015.pdf(Accessed Jan 2016)</t>
  </si>
  <si>
    <t>http://www.rspo.org/file/acop2014b/submissions/general%20mills-ACOP2014b.pdf</t>
  </si>
  <si>
    <t>http://investors.generalmills.com/quarterly-earnings (Accessed Jan 2016)</t>
  </si>
  <si>
    <t>http://www.danone.com/uploads/tx_bidanonepublications/Danone_Sustainability_Report_2014_light.pdf (p.17)  (Accessed Jan 2016)</t>
  </si>
  <si>
    <t>http://www.danone.com/uploads/tx_bidanonepublications/Palm_Oil_Forest_Policy_031215_Final_Version_01.pdf</t>
  </si>
  <si>
    <t>http://www.danone.com/uploads/tx_bidanonepublications/danone_forest_footprint_policy_en_01.pdf (published: Oct. 2012 ; accessed: Aug..2014) (Accessed Nov 2015)</t>
  </si>
  <si>
    <t>http://www.danone.com/uploads/tx_bidanonepublications/Danone_Forest_Soy_Policy_01.pdf (Published: May 2014; Accessed: Aug. 2014) (Accessed Nov 2015)</t>
  </si>
  <si>
    <t>http://www.danone.com/uploads/tx_bidanonepublications/Danone_Sustainability_Report_2014_light.pdf (p.74) (Accesses Jan 2016)</t>
  </si>
  <si>
    <t xml:space="preserve">http://www.danone.com/uploads/tx_bidanonepublications/danone_forest_footprint_policy_en_01.pdf (published: October 2012; Accessed: Aug. 2014) (Accessed Nov 2015) </t>
  </si>
  <si>
    <t>http://www.danone.com/uploads/tx_bidanonepublications/Palm_Oil_Forest_Policy_031215_Final_Version_01.pdf (p.4) (Accessed Jan 2016)</t>
  </si>
  <si>
    <t xml:space="preserve">
http://assets.coca-colacompany.com/6b/65/7f0d386040fcb4872fa136f05c5c/proposal-to-oxfam-on-land-tenure-and-sugar.pdf (published:  2013, accessed: Aug.2014) (Accessed Nov 2015) </t>
  </si>
  <si>
    <t xml:space="preserve"> Awareness and projects relating to land</t>
  </si>
  <si>
    <t>Commitments related to good practices on labor</t>
  </si>
  <si>
    <t>General Mills Global Responsibility 2015 pg 46      https://www.generalmills.com/Responsibility/Overview</t>
  </si>
  <si>
    <t>General Mills Global Responsibility 2015 pg 49     https://www.generalmills.com/Responsibility/Overview</t>
  </si>
  <si>
    <t xml:space="preserve">2015 GRR, pp. 63-65  
http://www.generalmills.com/en/Company/publications/~/media/4588CAEA15604E0C91DE2D29F198FA08.ashx
</t>
  </si>
  <si>
    <t>Principles in Action (Mars’s Annual Sustainability Report)</t>
  </si>
  <si>
    <t>https://www.generalmills.com/News/Issues/palm-oil-statement</t>
  </si>
  <si>
    <t xml:space="preserve">General Mills 2015 Global Responsibility Report pg. 50-57 http://www.generalmills.com/en/Company/publications/~/media/4588CAEA15604E0C91DE2D29F198FA08.ashx 
</t>
  </si>
  <si>
    <t xml:space="preserve">http://www.coca-colacompany.com/collaborating-and-moving-forward(Accessed )ct 2015) </t>
  </si>
  <si>
    <t>Awareness and projects relating to workers in agricultural supply chains</t>
  </si>
</sst>
</file>

<file path=xl/styles.xml><?xml version="1.0" encoding="utf-8"?>
<styleSheet xmlns="http://schemas.openxmlformats.org/spreadsheetml/2006/main">
  <numFmts count="5">
    <numFmt numFmtId="43" formatCode="_-* #,##0.00_-;\-* #,##0.00_-;_-* &quot;-&quot;??_-;_-@_-"/>
    <numFmt numFmtId="164" formatCode="0.0"/>
    <numFmt numFmtId="165" formatCode="0.000000000000000000000000000000000000000000000000000"/>
    <numFmt numFmtId="166" formatCode="[$-409]mmmm\ d\,\ yyyy;@"/>
    <numFmt numFmtId="167" formatCode="&quot; &quot;* #,##0.00&quot; &quot;;&quot;-&quot;* #,##0.00&quot; &quot;;&quot; &quot;* &quot;-&quot;??&quot; &quot;"/>
  </numFmts>
  <fonts count="97">
    <font>
      <sz val="11"/>
      <color theme="1"/>
      <name val="Calibri"/>
      <family val="2"/>
      <scheme val="minor"/>
    </font>
    <font>
      <sz val="11"/>
      <color indexed="10"/>
      <name val="Calibri"/>
      <family val="2"/>
    </font>
    <font>
      <b/>
      <sz val="10"/>
      <color indexed="8"/>
      <name val="Calibri"/>
      <family val="2"/>
    </font>
    <font>
      <sz val="10"/>
      <color indexed="8"/>
      <name val="Calibri"/>
      <family val="2"/>
    </font>
    <font>
      <sz val="10"/>
      <name val="Calibri"/>
      <family val="2"/>
    </font>
    <font>
      <b/>
      <sz val="10"/>
      <name val="Calibri"/>
      <family val="2"/>
    </font>
    <font>
      <sz val="9.9"/>
      <name val="Calibri"/>
      <family val="2"/>
    </font>
    <font>
      <u/>
      <sz val="9.9"/>
      <color indexed="12"/>
      <name val="Calibri"/>
      <family val="2"/>
    </font>
    <font>
      <sz val="11"/>
      <color theme="1"/>
      <name val="Calibri"/>
      <family val="2"/>
      <scheme val="minor"/>
    </font>
    <font>
      <u/>
      <sz val="9.9"/>
      <color indexed="12"/>
      <name val="Calibri"/>
      <family val="2"/>
    </font>
    <font>
      <b/>
      <sz val="11"/>
      <color rgb="FF3F3F3F"/>
      <name val="Calibri"/>
      <family val="2"/>
      <scheme val="minor"/>
    </font>
    <font>
      <b/>
      <sz val="11"/>
      <color theme="1"/>
      <name val="Calibri"/>
      <family val="2"/>
      <scheme val="minor"/>
    </font>
    <font>
      <b/>
      <sz val="16"/>
      <color theme="1"/>
      <name val="Calibri"/>
      <family val="2"/>
      <scheme val="minor"/>
    </font>
    <font>
      <b/>
      <sz val="36"/>
      <color theme="0"/>
      <name val="Calibri"/>
      <family val="2"/>
      <scheme val="minor"/>
    </font>
    <font>
      <b/>
      <sz val="14"/>
      <color theme="0"/>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10"/>
      <color rgb="FF000000"/>
      <name val="Calibri"/>
      <family val="2"/>
      <scheme val="minor"/>
    </font>
    <font>
      <b/>
      <sz val="10"/>
      <name val="Calibri"/>
      <family val="2"/>
      <scheme val="minor"/>
    </font>
    <font>
      <sz val="11"/>
      <name val="Calibri"/>
      <family val="2"/>
      <scheme val="minor"/>
    </font>
    <font>
      <b/>
      <sz val="14"/>
      <name val="Calibri"/>
      <family val="2"/>
      <scheme val="minor"/>
    </font>
    <font>
      <i/>
      <sz val="10"/>
      <name val="Calibri"/>
      <family val="2"/>
      <scheme val="minor"/>
    </font>
    <font>
      <sz val="14"/>
      <name val="Calibri"/>
      <family val="2"/>
      <scheme val="minor"/>
    </font>
    <font>
      <sz val="10"/>
      <color theme="5"/>
      <name val="Calibri"/>
      <family val="2"/>
      <scheme val="minor"/>
    </font>
    <font>
      <strike/>
      <sz val="10"/>
      <color theme="1"/>
      <name val="Calibri"/>
      <family val="2"/>
      <scheme val="minor"/>
    </font>
    <font>
      <strike/>
      <sz val="10"/>
      <name val="Calibri"/>
      <family val="2"/>
      <scheme val="minor"/>
    </font>
    <font>
      <b/>
      <sz val="10"/>
      <color theme="5"/>
      <name val="Calibri"/>
      <family val="2"/>
      <scheme val="minor"/>
    </font>
    <font>
      <b/>
      <i/>
      <sz val="11"/>
      <color theme="1"/>
      <name val="Calibri"/>
      <family val="2"/>
      <scheme val="minor"/>
    </font>
    <font>
      <sz val="8"/>
      <color theme="1"/>
      <name val="Calibri"/>
      <family val="2"/>
      <scheme val="minor"/>
    </font>
    <font>
      <b/>
      <sz val="36"/>
      <color theme="1"/>
      <name val="Calibri"/>
      <family val="2"/>
      <scheme val="minor"/>
    </font>
    <font>
      <sz val="10"/>
      <color rgb="FFFF0000"/>
      <name val="Calibri"/>
      <family val="2"/>
      <scheme val="minor"/>
    </font>
    <font>
      <b/>
      <sz val="24"/>
      <color indexed="8"/>
      <name val="Calibri"/>
      <family val="2"/>
      <scheme val="minor"/>
    </font>
    <font>
      <sz val="9.9"/>
      <name val="Calibri"/>
      <family val="2"/>
      <scheme val="minor"/>
    </font>
    <font>
      <u/>
      <sz val="9.9"/>
      <color theme="10"/>
      <name val="Calibri"/>
      <family val="2"/>
      <scheme val="minor"/>
    </font>
    <font>
      <u/>
      <sz val="10"/>
      <name val="Calibri"/>
      <family val="2"/>
      <scheme val="minor"/>
    </font>
    <font>
      <b/>
      <sz val="16"/>
      <color indexed="8"/>
      <name val="Calibri"/>
      <family val="2"/>
      <scheme val="minor"/>
    </font>
    <font>
      <b/>
      <sz val="14"/>
      <color indexed="9"/>
      <name val="Calibri"/>
      <family val="2"/>
      <scheme val="minor"/>
    </font>
    <font>
      <sz val="14"/>
      <color indexed="8"/>
      <name val="Calibri"/>
      <family val="2"/>
      <scheme val="minor"/>
    </font>
    <font>
      <sz val="10"/>
      <color indexed="8"/>
      <name val="Times New Roman"/>
      <family val="1"/>
    </font>
    <font>
      <sz val="16"/>
      <color theme="1"/>
      <name val="Calibri"/>
      <family val="2"/>
      <scheme val="minor"/>
    </font>
    <font>
      <b/>
      <sz val="24"/>
      <color theme="1"/>
      <name val="Calibri"/>
      <family val="2"/>
      <scheme val="minor"/>
    </font>
    <font>
      <sz val="10"/>
      <color indexed="8"/>
      <name val="Arial"/>
      <family val="2"/>
    </font>
    <font>
      <sz val="8"/>
      <name val="Verdana"/>
      <family val="2"/>
    </font>
    <font>
      <sz val="11"/>
      <color indexed="16"/>
      <name val="Calibri"/>
      <family val="2"/>
    </font>
    <font>
      <sz val="9.9"/>
      <color theme="10"/>
      <name val="Calibri"/>
      <family val="2"/>
      <scheme val="minor"/>
    </font>
    <font>
      <b/>
      <i/>
      <sz val="10"/>
      <name val="Calibri"/>
      <family val="2"/>
      <scheme val="minor"/>
    </font>
    <font>
      <b/>
      <sz val="9.9"/>
      <color theme="10"/>
      <name val="Calibri"/>
      <family val="2"/>
      <scheme val="minor"/>
    </font>
    <font>
      <b/>
      <sz val="16"/>
      <color indexed="8"/>
      <name val="Calibri"/>
      <family val="2"/>
    </font>
    <font>
      <sz val="11"/>
      <color indexed="8"/>
      <name val="Calibri"/>
      <family val="2"/>
    </font>
    <font>
      <b/>
      <sz val="36"/>
      <color indexed="9"/>
      <name val="Calibri"/>
      <family val="2"/>
    </font>
    <font>
      <b/>
      <sz val="24"/>
      <color indexed="8"/>
      <name val="Calibri"/>
      <family val="2"/>
    </font>
    <font>
      <b/>
      <sz val="14"/>
      <color indexed="9"/>
      <name val="Calibri"/>
      <family val="2"/>
    </font>
    <font>
      <sz val="12"/>
      <color indexed="8"/>
      <name val="Verdana"/>
      <family val="2"/>
    </font>
    <font>
      <u/>
      <sz val="10"/>
      <color indexed="16"/>
      <name val="Calibri"/>
      <family val="2"/>
    </font>
    <font>
      <u/>
      <sz val="12"/>
      <color theme="10"/>
      <name val="Verdana"/>
      <family val="2"/>
    </font>
    <font>
      <i/>
      <sz val="10"/>
      <color indexed="8"/>
      <name val="Calibri"/>
      <family val="2"/>
    </font>
    <font>
      <sz val="10"/>
      <color indexed="8"/>
      <name val="Helvetica"/>
      <family val="2"/>
    </font>
    <font>
      <sz val="10"/>
      <color indexed="8"/>
      <name val="Verdana"/>
      <family val="2"/>
    </font>
    <font>
      <b/>
      <i/>
      <sz val="10"/>
      <color indexed="8"/>
      <name val="Calibri"/>
      <family val="2"/>
    </font>
    <font>
      <i/>
      <sz val="11"/>
      <color indexed="8"/>
      <name val="Calibri"/>
      <family val="2"/>
    </font>
    <font>
      <b/>
      <sz val="9"/>
      <color indexed="8"/>
      <name val="Calibri"/>
      <family val="2"/>
    </font>
    <font>
      <sz val="9"/>
      <color indexed="8"/>
      <name val="Calibri"/>
      <family val="2"/>
    </font>
    <font>
      <u/>
      <sz val="9"/>
      <color indexed="8"/>
      <name val="Calibri"/>
      <family val="2"/>
    </font>
    <font>
      <b/>
      <u/>
      <sz val="10"/>
      <color indexed="16"/>
      <name val="Calibri"/>
      <family val="2"/>
    </font>
    <font>
      <b/>
      <sz val="8"/>
      <color indexed="8"/>
      <name val="Calibri"/>
      <family val="2"/>
    </font>
    <font>
      <sz val="8"/>
      <color indexed="8"/>
      <name val="Calibri"/>
      <family val="2"/>
    </font>
    <font>
      <b/>
      <sz val="11"/>
      <color indexed="8"/>
      <name val="Calibri"/>
      <family val="2"/>
    </font>
    <font>
      <sz val="10"/>
      <name val="Arial"/>
      <family val="2"/>
    </font>
    <font>
      <u/>
      <sz val="10"/>
      <color indexed="8"/>
      <name val="Calibri"/>
      <family val="2"/>
    </font>
    <font>
      <sz val="8"/>
      <color indexed="8"/>
      <name val="Verdana"/>
      <family val="2"/>
    </font>
    <font>
      <sz val="8"/>
      <color indexed="8"/>
      <name val="Helvetica"/>
      <family val="2"/>
    </font>
    <font>
      <b/>
      <i/>
      <sz val="10"/>
      <color theme="1"/>
      <name val="Calibri"/>
      <family val="2"/>
      <scheme val="minor"/>
    </font>
    <font>
      <u/>
      <sz val="11"/>
      <color indexed="8"/>
      <name val="Calibri"/>
      <family val="2"/>
    </font>
    <font>
      <b/>
      <sz val="14"/>
      <name val="Calibri"/>
      <family val="2"/>
    </font>
    <font>
      <sz val="14"/>
      <name val="Calibri"/>
      <family val="2"/>
    </font>
    <font>
      <b/>
      <u/>
      <sz val="10"/>
      <color indexed="8"/>
      <name val="Calibri"/>
      <family val="2"/>
    </font>
    <font>
      <i/>
      <sz val="10"/>
      <name val="Calibri"/>
      <family val="2"/>
    </font>
    <font>
      <u/>
      <sz val="10"/>
      <color indexed="12"/>
      <name val="Calibri"/>
      <family val="2"/>
      <scheme val="minor"/>
    </font>
    <font>
      <b/>
      <sz val="14"/>
      <color indexed="8"/>
      <name val="Calibri"/>
      <family val="2"/>
      <scheme val="minor"/>
    </font>
    <font>
      <u/>
      <sz val="10"/>
      <name val="Calibri"/>
      <family val="2"/>
    </font>
    <font>
      <b/>
      <u/>
      <sz val="14"/>
      <name val="Calibri"/>
      <family val="2"/>
    </font>
    <font>
      <sz val="10"/>
      <name val="Verdana"/>
      <family val="2"/>
    </font>
    <font>
      <sz val="10"/>
      <color theme="1"/>
      <name val="Calibri"/>
      <family val="2"/>
    </font>
    <font>
      <b/>
      <sz val="10"/>
      <color theme="0"/>
      <name val="Calibri"/>
      <family val="2"/>
      <scheme val="minor"/>
    </font>
    <font>
      <b/>
      <sz val="10"/>
      <color rgb="FF3F3F3F"/>
      <name val="Calibri"/>
      <family val="2"/>
      <scheme val="minor"/>
    </font>
    <font>
      <i/>
      <sz val="10"/>
      <color theme="1"/>
      <name val="Calibri"/>
      <family val="2"/>
      <scheme val="minor"/>
    </font>
    <font>
      <b/>
      <sz val="10"/>
      <color indexed="9"/>
      <name val="Calibri"/>
      <family val="2"/>
    </font>
    <font>
      <b/>
      <u/>
      <sz val="10"/>
      <name val="Calibri"/>
      <family val="2"/>
    </font>
    <font>
      <b/>
      <sz val="36"/>
      <color indexed="9"/>
      <name val="Calibri"/>
      <family val="2"/>
      <scheme val="minor"/>
    </font>
    <font>
      <sz val="10"/>
      <color rgb="FF000000"/>
      <name val="Arial"/>
      <family val="2"/>
    </font>
  </fonts>
  <fills count="19">
    <fill>
      <patternFill patternType="none"/>
    </fill>
    <fill>
      <patternFill patternType="gray125"/>
    </fill>
    <fill>
      <patternFill patternType="solid">
        <fgColor indexed="9"/>
        <bgColor indexed="64"/>
      </patternFill>
    </fill>
    <fill>
      <patternFill patternType="solid">
        <fgColor rgb="FFF2F2F2"/>
      </patternFill>
    </fill>
    <fill>
      <patternFill patternType="solid">
        <fgColor theme="0"/>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indexed="9"/>
        <bgColor auto="1"/>
      </patternFill>
    </fill>
    <fill>
      <patternFill patternType="solid">
        <bgColor indexed="9"/>
      </patternFill>
    </fill>
    <fill>
      <patternFill patternType="solid">
        <fgColor theme="0" tint="-0.34998626667073579"/>
        <bgColor indexed="64"/>
      </patternFill>
    </fill>
    <fill>
      <patternFill patternType="solid">
        <fgColor rgb="FF00B050"/>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249977111117893"/>
        <bgColor indexed="64"/>
      </patternFill>
    </fill>
    <fill>
      <patternFill patternType="solid">
        <fgColor indexed="55"/>
        <bgColor indexed="64"/>
      </patternFill>
    </fill>
    <fill>
      <patternFill patternType="solid">
        <fgColor indexed="60"/>
        <bgColor indexed="64"/>
      </patternFill>
    </fill>
  </fills>
  <borders count="118">
    <border>
      <left/>
      <right/>
      <top/>
      <bottom/>
      <diagonal/>
    </border>
    <border>
      <left style="thin">
        <color rgb="FF3F3F3F"/>
      </left>
      <right style="thin">
        <color rgb="FF3F3F3F"/>
      </right>
      <top style="thin">
        <color rgb="FF3F3F3F"/>
      </top>
      <bottom style="thin">
        <color rgb="FF3F3F3F"/>
      </bottom>
      <diagonal/>
    </border>
    <border>
      <left/>
      <right style="thick">
        <color theme="9" tint="-0.499984740745262"/>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ck">
        <color theme="1" tint="0.14999847407452621"/>
      </right>
      <top style="thin">
        <color theme="0" tint="-0.14999847407452621"/>
      </top>
      <bottom style="thin">
        <color theme="0" tint="-0.14999847407452621"/>
      </bottom>
      <diagonal/>
    </border>
    <border>
      <left/>
      <right style="thick">
        <color theme="1" tint="0.14999847407452621"/>
      </right>
      <top/>
      <bottom/>
      <diagonal/>
    </border>
    <border>
      <left/>
      <right style="thick">
        <color theme="1" tint="0.14999847407452621"/>
      </right>
      <top style="thin">
        <color theme="0" tint="-0.14999847407452621"/>
      </top>
      <bottom/>
      <diagonal/>
    </border>
    <border>
      <left/>
      <right style="thick">
        <color theme="2" tint="-0.89999084444715716"/>
      </right>
      <top/>
      <bottom/>
      <diagonal/>
    </border>
    <border>
      <left/>
      <right style="thick">
        <color theme="3" tint="0.39997558519241921"/>
      </right>
      <top style="thin">
        <color theme="0" tint="-0.14999847407452621"/>
      </top>
      <bottom style="thin">
        <color theme="0" tint="-0.14999847407452621"/>
      </bottom>
      <diagonal/>
    </border>
    <border>
      <left/>
      <right style="thick">
        <color theme="3" tint="0.39997558519241921"/>
      </right>
      <top/>
      <bottom/>
      <diagonal/>
    </border>
    <border>
      <left style="thin">
        <color theme="0" tint="-0.14999847407452621"/>
      </left>
      <right style="thick">
        <color theme="3" tint="0.39997558519241921"/>
      </right>
      <top style="thin">
        <color theme="0" tint="-0.14999847407452621"/>
      </top>
      <bottom style="thin">
        <color theme="0" tint="-0.14999847407452621"/>
      </bottom>
      <diagonal/>
    </border>
    <border>
      <left style="thin">
        <color theme="0" tint="-0.14999847407452621"/>
      </left>
      <right style="thick">
        <color theme="3" tint="0.39997558519241921"/>
      </right>
      <top/>
      <bottom/>
      <diagonal/>
    </border>
    <border>
      <left style="thin">
        <color theme="0" tint="-0.14999847407452621"/>
      </left>
      <right style="thin">
        <color theme="0" tint="-0.14999847407452621"/>
      </right>
      <top/>
      <bottom style="thin">
        <color theme="0" tint="-0.14999847407452621"/>
      </bottom>
      <diagonal/>
    </border>
    <border>
      <left/>
      <right style="thick">
        <color theme="3" tint="-0.499984740745262"/>
      </right>
      <top/>
      <bottom/>
      <diagonal/>
    </border>
    <border>
      <left/>
      <right/>
      <top/>
      <bottom style="thin">
        <color theme="0"/>
      </bottom>
      <diagonal/>
    </border>
    <border>
      <left/>
      <right/>
      <top/>
      <bottom style="thick">
        <color theme="3" tint="-0.499984740745262"/>
      </bottom>
      <diagonal/>
    </border>
    <border>
      <left style="thin">
        <color theme="0" tint="-0.14999847407452621"/>
      </left>
      <right/>
      <top/>
      <bottom/>
      <diagonal/>
    </border>
    <border>
      <left style="thin">
        <color theme="0" tint="-0.14999847407452621"/>
      </left>
      <right style="thick">
        <color theme="1"/>
      </right>
      <top/>
      <bottom/>
      <diagonal/>
    </border>
    <border>
      <left style="thin">
        <color theme="0" tint="-0.14999847407452621"/>
      </left>
      <right style="thick">
        <color theme="1"/>
      </right>
      <top style="thin">
        <color theme="0" tint="-0.14999847407452621"/>
      </top>
      <bottom style="thin">
        <color theme="0" tint="-0.14999847407452621"/>
      </bottom>
      <diagonal/>
    </border>
    <border>
      <left/>
      <right style="thick">
        <color theme="1"/>
      </right>
      <top/>
      <bottom/>
      <diagonal/>
    </border>
    <border>
      <left/>
      <right style="thick">
        <color theme="1"/>
      </right>
      <top style="thin">
        <color theme="0" tint="-0.14999847407452621"/>
      </top>
      <bottom style="thin">
        <color theme="0" tint="-0.14999847407452621"/>
      </bottom>
      <diagonal/>
    </border>
    <border>
      <left style="thin">
        <color theme="0" tint="-0.14999847407452621"/>
      </left>
      <right style="thick">
        <color theme="1"/>
      </right>
      <top style="thin">
        <color theme="0" tint="-0.14999847407452621"/>
      </top>
      <bottom/>
      <diagonal/>
    </border>
    <border>
      <left style="thick">
        <color theme="1"/>
      </left>
      <right style="thin">
        <color theme="0" tint="-0.14999847407452621"/>
      </right>
      <top style="thin">
        <color theme="0" tint="-0.14999847407452621"/>
      </top>
      <bottom style="thin">
        <color theme="0" tint="-0.14999847407452621"/>
      </bottom>
      <diagonal/>
    </border>
    <border>
      <left style="thick">
        <color theme="2" tint="-0.89999084444715716"/>
      </left>
      <right/>
      <top/>
      <bottom/>
      <diagonal/>
    </border>
    <border>
      <left style="thick">
        <color theme="3" tint="0.39997558519241921"/>
      </left>
      <right/>
      <top/>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9847407452621"/>
      </left>
      <right style="thick">
        <color theme="1"/>
      </right>
      <top style="thin">
        <color theme="0" tint="-0.14996795556505021"/>
      </top>
      <bottom style="thin">
        <color theme="0" tint="-0.14996795556505021"/>
      </bottom>
      <diagonal/>
    </border>
    <border>
      <left style="thin">
        <color theme="0" tint="-0.14999847407452621"/>
      </left>
      <right style="thick">
        <color theme="1"/>
      </right>
      <top style="thin">
        <color theme="0" tint="-0.14996795556505021"/>
      </top>
      <bottom style="thin">
        <color theme="0" tint="-0.14999847407452621"/>
      </bottom>
      <diagonal/>
    </border>
    <border>
      <left style="thin">
        <color indexed="10"/>
      </left>
      <right/>
      <top/>
      <bottom/>
      <diagonal/>
    </border>
    <border>
      <left/>
      <right/>
      <top style="thin">
        <color indexed="10"/>
      </top>
      <bottom style="thin">
        <color indexed="28"/>
      </bottom>
      <diagonal/>
    </border>
    <border>
      <left style="thick">
        <color indexed="29"/>
      </left>
      <right/>
      <top style="thin">
        <color indexed="28"/>
      </top>
      <bottom/>
      <diagonal/>
    </border>
    <border>
      <left/>
      <right/>
      <top style="thin">
        <color indexed="28"/>
      </top>
      <bottom/>
      <diagonal/>
    </border>
    <border>
      <left style="thick">
        <color indexed="29"/>
      </left>
      <right/>
      <top/>
      <bottom/>
      <diagonal/>
    </border>
    <border>
      <left style="thin">
        <color indexed="10"/>
      </left>
      <right/>
      <top/>
      <bottom style="thin">
        <color indexed="28"/>
      </bottom>
      <diagonal/>
    </border>
    <border>
      <left style="thick">
        <color indexed="29"/>
      </left>
      <right/>
      <top/>
      <bottom style="thin">
        <color indexed="28"/>
      </bottom>
      <diagonal/>
    </border>
    <border>
      <left/>
      <right/>
      <top/>
      <bottom style="thin">
        <color indexed="28"/>
      </bottom>
      <diagonal/>
    </border>
    <border>
      <left style="thin">
        <color indexed="28"/>
      </left>
      <right style="thin">
        <color indexed="28"/>
      </right>
      <top style="thin">
        <color indexed="28"/>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style="thin">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right style="hair">
        <color theme="0" tint="-0.34998626667073579"/>
      </right>
      <top style="thin">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thick">
        <color indexed="60"/>
      </right>
      <top/>
      <bottom/>
      <diagonal/>
    </border>
    <border>
      <left style="thin">
        <color indexed="22"/>
      </left>
      <right style="thick">
        <color theme="5" tint="-0.249977111117893"/>
      </right>
      <top/>
      <bottom/>
      <diagonal/>
    </border>
    <border>
      <left style="thin">
        <color indexed="22"/>
      </left>
      <right/>
      <top/>
      <bottom/>
      <diagonal/>
    </border>
    <border>
      <left style="thick">
        <color theme="3" tint="-0.499984740745262"/>
      </left>
      <right/>
      <top/>
      <bottom style="thick">
        <color theme="3" tint="-0.499984740745262"/>
      </bottom>
      <diagonal/>
    </border>
    <border>
      <left style="thick">
        <color theme="3" tint="-0.499984740745262"/>
      </left>
      <right/>
      <top/>
      <bottom/>
      <diagonal/>
    </border>
    <border>
      <left/>
      <right style="thick">
        <color theme="4" tint="0.59999389629810485"/>
      </right>
      <top/>
      <bottom/>
      <diagonal/>
    </border>
    <border>
      <left style="thin">
        <color theme="0" tint="-0.14999847407452621"/>
      </left>
      <right style="thick">
        <color theme="4" tint="0.59999389629810485"/>
      </right>
      <top/>
      <bottom/>
      <diagonal/>
    </border>
    <border>
      <left style="thin">
        <color indexed="28"/>
      </left>
      <right/>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style="hair">
        <color theme="0" tint="-0.34998626667073579"/>
      </left>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style="hair">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hair">
        <color theme="0" tint="-0.34998626667073579"/>
      </right>
      <top style="hair">
        <color theme="0" tint="-0.34998626667073579"/>
      </top>
      <bottom/>
      <diagonal/>
    </border>
    <border>
      <left/>
      <right style="hair">
        <color theme="0" tint="-0.34998626667073579"/>
      </right>
      <top style="hair">
        <color theme="0" tint="-0.34998626667073579"/>
      </top>
      <bottom/>
      <diagonal/>
    </border>
    <border>
      <left/>
      <right style="hair">
        <color theme="0" tint="-0.34998626667073579"/>
      </right>
      <top/>
      <bottom style="hair">
        <color theme="0" tint="-0.34998626667073579"/>
      </bottom>
      <diagonal/>
    </border>
    <border>
      <left/>
      <right style="thin">
        <color theme="0" tint="-0.14999847407452621"/>
      </right>
      <top/>
      <bottom style="thin">
        <color theme="0" tint="-0.14999847407452621"/>
      </bottom>
      <diagonal/>
    </border>
    <border>
      <left style="thick">
        <color auto="1"/>
      </left>
      <right style="thin">
        <color theme="0" tint="-0.14999847407452621"/>
      </right>
      <top style="thin">
        <color theme="0" tint="-0.14999847407452621"/>
      </top>
      <bottom style="thin">
        <color theme="0" tint="-0.14999847407452621"/>
      </bottom>
      <diagonal/>
    </border>
    <border>
      <left/>
      <right/>
      <top style="hair">
        <color theme="0" tint="-0.34998626667073579"/>
      </top>
      <bottom style="hair">
        <color theme="0" tint="-0.34998626667073579"/>
      </bottom>
      <diagonal/>
    </border>
    <border>
      <left style="medium">
        <color theme="4" tint="0.39994506668294322"/>
      </left>
      <right style="hair">
        <color theme="0" tint="-0.24994659260841701"/>
      </right>
      <top style="hair">
        <color theme="0" tint="-0.24994659260841701"/>
      </top>
      <bottom style="hair">
        <color theme="0" tint="-0.24994659260841701"/>
      </bottom>
      <diagonal/>
    </border>
    <border>
      <left style="thin">
        <color theme="0" tint="-0.14999847407452621"/>
      </left>
      <right style="thick">
        <color theme="9" tint="-0.499984740745262"/>
      </right>
      <top/>
      <bottom/>
      <diagonal/>
    </border>
    <border>
      <left/>
      <right style="thick">
        <color theme="8" tint="-0.499984740745262"/>
      </right>
      <top/>
      <bottom/>
      <diagonal/>
    </border>
    <border>
      <left/>
      <right/>
      <top/>
      <bottom style="thin">
        <color theme="0" tint="-0.14999847407452621"/>
      </bottom>
      <diagonal/>
    </border>
    <border>
      <left/>
      <right style="thin">
        <color indexed="22"/>
      </right>
      <top style="thin">
        <color indexed="22"/>
      </top>
      <bottom style="thin">
        <color indexed="22"/>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style="thin">
        <color theme="0" tint="-0.14999847407452621"/>
      </left>
      <right style="thin">
        <color theme="0" tint="-0.14996795556505021"/>
      </right>
      <top/>
      <bottom/>
      <diagonal/>
    </border>
    <border>
      <left/>
      <right style="thick">
        <color theme="6" tint="-0.249977111117893"/>
      </right>
      <top/>
      <bottom/>
      <diagonal/>
    </border>
    <border>
      <left style="thin">
        <color theme="0" tint="-0.14999847407452621"/>
      </left>
      <right style="thick">
        <color theme="6" tint="-0.249977111117893"/>
      </right>
      <top/>
      <bottom/>
      <diagonal/>
    </border>
    <border>
      <left style="thin">
        <color theme="0" tint="-0.24994659260841701"/>
      </left>
      <right style="hair">
        <color theme="0" tint="-0.24994659260841701"/>
      </right>
      <top style="hair">
        <color theme="0" tint="-0.24994659260841701"/>
      </top>
      <bottom/>
      <diagonal/>
    </border>
    <border>
      <left/>
      <right style="hair">
        <color theme="0" tint="-0.24994659260841701"/>
      </right>
      <top style="hair">
        <color theme="0" tint="-0.24994659260841701"/>
      </top>
      <bottom/>
      <diagonal/>
    </border>
    <border>
      <left style="thin">
        <color indexed="22"/>
      </left>
      <right style="thick">
        <color theme="5" tint="-0.249977111117893"/>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ck">
        <color indexed="60"/>
      </right>
      <top style="thin">
        <color indexed="22"/>
      </top>
      <bottom style="thin">
        <color indexed="22"/>
      </bottom>
      <diagonal/>
    </border>
    <border>
      <left style="thick">
        <color rgb="FFC00000"/>
      </left>
      <right/>
      <top/>
      <bottom/>
      <diagonal/>
    </border>
    <border>
      <left/>
      <right style="thick">
        <color theme="5" tint="-0.249977111117893"/>
      </right>
      <top style="thin">
        <color indexed="22"/>
      </top>
      <bottom style="thin">
        <color indexed="22"/>
      </bottom>
      <diagonal/>
    </border>
    <border>
      <left style="thick">
        <color rgb="FFC00000"/>
      </left>
      <right style="thin">
        <color indexed="22"/>
      </right>
      <top style="thin">
        <color indexed="22"/>
      </top>
      <bottom style="thin">
        <color indexed="22"/>
      </bottom>
      <diagonal/>
    </border>
    <border>
      <left style="thin">
        <color indexed="22"/>
      </left>
      <right style="hair">
        <color theme="0" tint="-0.34998626667073579"/>
      </right>
      <top style="thin">
        <color indexed="22"/>
      </top>
      <bottom style="hair">
        <color theme="0" tint="-0.34998626667073579"/>
      </bottom>
      <diagonal/>
    </border>
    <border>
      <left style="thin">
        <color indexed="22"/>
      </left>
      <right style="hair">
        <color theme="0" tint="-0.34998626667073579"/>
      </right>
      <top style="hair">
        <color theme="0" tint="-0.34998626667073579"/>
      </top>
      <bottom style="hair">
        <color theme="0" tint="-0.34998626667073579"/>
      </bottom>
      <diagonal/>
    </border>
    <border>
      <left style="thick">
        <color rgb="FFC00000"/>
      </left>
      <right style="thin">
        <color indexed="22"/>
      </right>
      <top style="thin">
        <color indexed="22"/>
      </top>
      <bottom style="hair">
        <color theme="0" tint="-0.14996795556505021"/>
      </bottom>
      <diagonal/>
    </border>
    <border>
      <left style="thick">
        <color rgb="FFC00000"/>
      </left>
      <right style="thin">
        <color indexed="22"/>
      </right>
      <top style="hair">
        <color theme="0" tint="-0.14996795556505021"/>
      </top>
      <bottom style="hair">
        <color theme="0" tint="-0.1499679555650502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thin">
        <color theme="0" tint="-0.24994659260841701"/>
      </right>
      <top style="hair">
        <color theme="0" tint="-0.34998626667073579"/>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34998626667073579"/>
      </bottom>
      <diagonal/>
    </border>
    <border>
      <left style="thin">
        <color theme="0" tint="-0.24994659260841701"/>
      </left>
      <right style="hair">
        <color theme="0" tint="-0.34998626667073579"/>
      </right>
      <top style="hair">
        <color theme="0" tint="-0.34998626667073579"/>
      </top>
      <bottom style="thin">
        <color theme="0" tint="-0.24994659260841701"/>
      </bottom>
      <diagonal/>
    </border>
    <border>
      <left style="thin">
        <color theme="0" tint="-0.24994659260841701"/>
      </left>
      <right style="hair">
        <color theme="0" tint="-0.34998626667073579"/>
      </right>
      <top style="thin">
        <color theme="0" tint="-0.24994659260841701"/>
      </top>
      <bottom style="thin">
        <color theme="0" tint="-0.24994659260841701"/>
      </bottom>
      <diagonal/>
    </border>
    <border>
      <left style="thin">
        <color theme="0" tint="-0.24994659260841701"/>
      </left>
      <right style="hair">
        <color theme="0" tint="-0.34998626667073579"/>
      </right>
      <top style="thin">
        <color theme="0" tint="-0.24994659260841701"/>
      </top>
      <bottom style="hair">
        <color theme="0" tint="-0.34998626667073579"/>
      </bottom>
      <diagonal/>
    </border>
    <border>
      <left style="thin">
        <color indexed="10"/>
      </left>
      <right/>
      <top style="thin">
        <color indexed="10"/>
      </top>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s>
  <cellStyleXfs count="7">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3" borderId="1" applyNumberFormat="0" applyAlignment="0" applyProtection="0"/>
    <xf numFmtId="9" fontId="8" fillId="0" borderId="0" applyFont="0" applyFill="0" applyBorder="0" applyAlignment="0" applyProtection="0"/>
    <xf numFmtId="0" fontId="50" fillId="9" borderId="0" applyNumberFormat="0" applyBorder="0" applyAlignment="0" applyProtection="0"/>
    <xf numFmtId="0" fontId="8" fillId="0" borderId="0"/>
  </cellStyleXfs>
  <cellXfs count="954">
    <xf numFmtId="0" fontId="0" fillId="0" borderId="0" xfId="0"/>
    <xf numFmtId="2" fontId="12" fillId="4" borderId="2" xfId="0" applyNumberFormat="1" applyFont="1" applyFill="1" applyBorder="1" applyAlignment="1">
      <alignment horizontal="center" vertical="center" wrapText="1"/>
    </xf>
    <xf numFmtId="0" fontId="12" fillId="4" borderId="0" xfId="0" applyFont="1" applyFill="1"/>
    <xf numFmtId="2" fontId="12" fillId="4" borderId="0" xfId="0" applyNumberFormat="1" applyFont="1" applyFill="1" applyBorder="1" applyAlignment="1">
      <alignment horizontal="center" vertical="center"/>
    </xf>
    <xf numFmtId="2" fontId="0" fillId="4" borderId="0" xfId="0" applyNumberFormat="1" applyFont="1" applyFill="1" applyBorder="1" applyAlignment="1">
      <alignment horizontal="center" vertical="center" wrapText="1"/>
    </xf>
    <xf numFmtId="2" fontId="14" fillId="4" borderId="0" xfId="0" applyNumberFormat="1" applyFont="1" applyFill="1" applyBorder="1"/>
    <xf numFmtId="2" fontId="15" fillId="4" borderId="0" xfId="0" applyNumberFormat="1" applyFont="1" applyFill="1" applyBorder="1"/>
    <xf numFmtId="2" fontId="17" fillId="4" borderId="6" xfId="0" applyNumberFormat="1" applyFont="1" applyFill="1" applyBorder="1" applyAlignment="1">
      <alignment horizontal="center" vertical="center" wrapText="1"/>
    </xf>
    <xf numFmtId="0" fontId="17" fillId="4" borderId="0" xfId="0" applyFont="1" applyFill="1" applyBorder="1" applyAlignment="1">
      <alignment horizontal="center" vertical="center"/>
    </xf>
    <xf numFmtId="0" fontId="16" fillId="4"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20" fillId="4" borderId="6" xfId="2" applyFont="1" applyFill="1" applyBorder="1" applyAlignment="1" applyProtection="1">
      <alignment horizontal="center" vertical="center" wrapText="1"/>
    </xf>
    <xf numFmtId="43" fontId="21" fillId="5" borderId="5" xfId="1" applyFont="1" applyFill="1" applyBorder="1" applyAlignment="1">
      <alignment horizontal="center" vertical="center" wrapText="1"/>
    </xf>
    <xf numFmtId="0" fontId="0" fillId="4" borderId="0" xfId="0" applyFill="1"/>
    <xf numFmtId="0" fontId="0" fillId="4" borderId="0" xfId="0" applyFill="1" applyBorder="1"/>
    <xf numFmtId="2" fontId="23" fillId="4" borderId="0" xfId="0" applyNumberFormat="1" applyFont="1" applyFill="1" applyBorder="1" applyAlignment="1">
      <alignment horizontal="left" vertical="center"/>
    </xf>
    <xf numFmtId="2" fontId="0" fillId="4" borderId="0" xfId="0" applyNumberFormat="1" applyFont="1" applyFill="1" applyBorder="1" applyAlignment="1">
      <alignment horizontal="center" vertical="center"/>
    </xf>
    <xf numFmtId="2" fontId="14" fillId="4" borderId="0" xfId="0" applyNumberFormat="1" applyFont="1" applyFill="1" applyBorder="1" applyAlignment="1">
      <alignment horizontal="center" vertical="center"/>
    </xf>
    <xf numFmtId="0" fontId="24"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20" fillId="4" borderId="0" xfId="0" applyFont="1" applyFill="1" applyAlignment="1">
      <alignment horizontal="center" vertical="center"/>
    </xf>
    <xf numFmtId="43" fontId="26" fillId="4" borderId="0" xfId="1" applyFont="1" applyFill="1"/>
    <xf numFmtId="0" fontId="26" fillId="4" borderId="0" xfId="0" applyFont="1" applyFill="1" applyBorder="1"/>
    <xf numFmtId="2" fontId="20" fillId="4" borderId="6" xfId="0" applyNumberFormat="1" applyFont="1" applyFill="1" applyBorder="1" applyAlignment="1">
      <alignment horizontal="center" vertical="center" wrapText="1"/>
    </xf>
    <xf numFmtId="2" fontId="17" fillId="4" borderId="0" xfId="0" applyNumberFormat="1" applyFont="1" applyFill="1" applyAlignment="1">
      <alignment horizontal="center" vertical="center"/>
    </xf>
    <xf numFmtId="2" fontId="20" fillId="4" borderId="0" xfId="0" applyNumberFormat="1" applyFont="1" applyFill="1" applyAlignment="1">
      <alignment horizontal="center" vertical="center"/>
    </xf>
    <xf numFmtId="2" fontId="16" fillId="4" borderId="0" xfId="0" applyNumberFormat="1" applyFont="1" applyFill="1" applyAlignment="1">
      <alignment horizontal="center" vertical="center"/>
    </xf>
    <xf numFmtId="2" fontId="17" fillId="4" borderId="0" xfId="0" applyNumberFormat="1" applyFont="1" applyFill="1"/>
    <xf numFmtId="2" fontId="13" fillId="6" borderId="8" xfId="0" applyNumberFormat="1" applyFont="1" applyFill="1" applyBorder="1" applyAlignment="1">
      <alignment horizontal="center" vertical="center" wrapText="1"/>
    </xf>
    <xf numFmtId="2" fontId="0" fillId="6" borderId="4" xfId="0" applyNumberFormat="1" applyFont="1" applyFill="1" applyBorder="1" applyAlignment="1">
      <alignment horizontal="center" vertical="center" wrapText="1"/>
    </xf>
    <xf numFmtId="2" fontId="0" fillId="6" borderId="5" xfId="0" applyNumberFormat="1" applyFont="1" applyFill="1" applyBorder="1" applyAlignment="1">
      <alignment horizontal="center" vertical="center" wrapText="1"/>
    </xf>
    <xf numFmtId="2" fontId="0" fillId="4" borderId="9" xfId="0" applyNumberFormat="1" applyFont="1" applyFill="1" applyBorder="1" applyAlignment="1">
      <alignment horizontal="center" vertical="center" wrapText="1"/>
    </xf>
    <xf numFmtId="2" fontId="13" fillId="4" borderId="10" xfId="0" applyNumberFormat="1" applyFont="1" applyFill="1" applyBorder="1" applyAlignment="1">
      <alignment horizontal="center" vertical="center" wrapText="1"/>
    </xf>
    <xf numFmtId="2" fontId="0" fillId="4" borderId="11" xfId="0" applyNumberFormat="1" applyFont="1" applyFill="1" applyBorder="1" applyAlignment="1">
      <alignment horizontal="center" vertical="center" wrapText="1"/>
    </xf>
    <xf numFmtId="2" fontId="14" fillId="6" borderId="6" xfId="0" applyNumberFormat="1" applyFont="1" applyFill="1" applyBorder="1" applyAlignment="1">
      <alignment horizontal="center" vertical="center" wrapText="1"/>
    </xf>
    <xf numFmtId="2" fontId="14" fillId="6" borderId="5" xfId="0" applyNumberFormat="1" applyFont="1" applyFill="1" applyBorder="1" applyAlignment="1">
      <alignment horizontal="center" vertical="center" wrapText="1"/>
    </xf>
    <xf numFmtId="2" fontId="14" fillId="4" borderId="9" xfId="0" applyNumberFormat="1" applyFont="1" applyFill="1" applyBorder="1" applyAlignment="1">
      <alignment horizontal="center" vertical="center" wrapText="1"/>
    </xf>
    <xf numFmtId="0" fontId="17" fillId="4" borderId="9" xfId="0" applyFont="1" applyFill="1" applyBorder="1" applyAlignment="1">
      <alignment horizontal="center" vertical="center"/>
    </xf>
    <xf numFmtId="2" fontId="20" fillId="4" borderId="9" xfId="0" applyNumberFormat="1" applyFont="1" applyFill="1" applyBorder="1" applyAlignment="1">
      <alignment horizontal="center" vertical="center"/>
    </xf>
    <xf numFmtId="2" fontId="25" fillId="4" borderId="0" xfId="0" applyNumberFormat="1" applyFont="1" applyFill="1" applyAlignment="1">
      <alignment horizontal="center" vertical="center"/>
    </xf>
    <xf numFmtId="0" fontId="26" fillId="4" borderId="0" xfId="0" applyFont="1" applyFill="1"/>
    <xf numFmtId="2" fontId="27" fillId="4" borderId="9" xfId="0" applyNumberFormat="1" applyFont="1" applyFill="1" applyBorder="1" applyAlignment="1">
      <alignment horizontal="center" vertical="center"/>
    </xf>
    <xf numFmtId="2" fontId="27" fillId="4" borderId="0" xfId="0" applyNumberFormat="1" applyFont="1" applyFill="1" applyAlignment="1">
      <alignment horizontal="center" vertical="center"/>
    </xf>
    <xf numFmtId="2" fontId="20" fillId="4" borderId="5" xfId="0" applyNumberFormat="1" applyFont="1" applyFill="1" applyBorder="1" applyAlignment="1">
      <alignment horizontal="center" vertical="center" wrapText="1"/>
    </xf>
    <xf numFmtId="2" fontId="27" fillId="5" borderId="6" xfId="0" applyNumberFormat="1" applyFont="1" applyFill="1" applyBorder="1" applyAlignment="1">
      <alignment horizontal="center" vertical="center" wrapText="1"/>
    </xf>
    <xf numFmtId="2" fontId="0" fillId="4" borderId="0" xfId="0" applyNumberFormat="1" applyFont="1" applyFill="1" applyAlignment="1">
      <alignment horizontal="center" vertical="center"/>
    </xf>
    <xf numFmtId="2" fontId="13" fillId="7" borderId="12" xfId="0" applyNumberFormat="1" applyFont="1" applyFill="1" applyBorder="1" applyAlignment="1">
      <alignment horizontal="center" vertical="center" wrapText="1"/>
    </xf>
    <xf numFmtId="2" fontId="0" fillId="7" borderId="4" xfId="0" applyNumberFormat="1" applyFont="1" applyFill="1" applyBorder="1" applyAlignment="1">
      <alignment horizontal="center" vertical="center" wrapText="1"/>
    </xf>
    <xf numFmtId="2" fontId="0" fillId="7" borderId="5" xfId="0" applyNumberFormat="1" applyFont="1" applyFill="1" applyBorder="1" applyAlignment="1">
      <alignment horizontal="center" vertical="center" wrapText="1"/>
    </xf>
    <xf numFmtId="2" fontId="0" fillId="4" borderId="13" xfId="0" applyNumberFormat="1" applyFont="1" applyFill="1" applyBorder="1" applyAlignment="1">
      <alignment horizontal="center" vertical="center" wrapText="1"/>
    </xf>
    <xf numFmtId="2" fontId="13" fillId="4" borderId="13" xfId="0" applyNumberFormat="1" applyFont="1" applyFill="1" applyBorder="1" applyAlignment="1">
      <alignment horizontal="center" vertical="center" wrapText="1"/>
    </xf>
    <xf numFmtId="2" fontId="14" fillId="7" borderId="6" xfId="0" applyNumberFormat="1" applyFont="1" applyFill="1" applyBorder="1" applyAlignment="1">
      <alignment horizontal="center" vertical="center" wrapText="1"/>
    </xf>
    <xf numFmtId="2" fontId="14" fillId="7" borderId="14" xfId="0" applyNumberFormat="1" applyFont="1" applyFill="1" applyBorder="1" applyAlignment="1">
      <alignment horizontal="center" vertical="center" wrapText="1"/>
    </xf>
    <xf numFmtId="2" fontId="14" fillId="7" borderId="5"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164" fontId="17" fillId="4" borderId="14" xfId="0" applyNumberFormat="1" applyFont="1" applyFill="1" applyBorder="1" applyAlignment="1">
      <alignment horizontal="center" vertical="center" wrapText="1"/>
    </xf>
    <xf numFmtId="0" fontId="17" fillId="4" borderId="15" xfId="0" applyFont="1" applyFill="1" applyBorder="1" applyAlignment="1">
      <alignment horizontal="center" vertical="center"/>
    </xf>
    <xf numFmtId="0" fontId="25" fillId="4"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164" fontId="25" fillId="4" borderId="6" xfId="0" applyNumberFormat="1" applyFont="1" applyFill="1" applyBorder="1" applyAlignment="1">
      <alignment horizontal="center" vertical="center" wrapText="1"/>
    </xf>
    <xf numFmtId="164" fontId="17" fillId="4" borderId="5" xfId="0" quotePrefix="1"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164" fontId="17" fillId="4" borderId="6" xfId="0" applyNumberFormat="1" applyFont="1" applyFill="1" applyBorder="1" applyAlignment="1">
      <alignment horizontal="center" vertical="center" wrapText="1"/>
    </xf>
    <xf numFmtId="164" fontId="20" fillId="4" borderId="6" xfId="0" applyNumberFormat="1" applyFont="1" applyFill="1" applyBorder="1" applyAlignment="1">
      <alignment horizontal="center" vertical="center" wrapText="1"/>
    </xf>
    <xf numFmtId="164" fontId="17" fillId="4" borderId="5" xfId="0" applyNumberFormat="1"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4" xfId="0" quotePrefix="1" applyFont="1" applyFill="1" applyBorder="1" applyAlignment="1">
      <alignment horizontal="center" vertical="center" wrapText="1"/>
    </xf>
    <xf numFmtId="0" fontId="17" fillId="4" borderId="14" xfId="0" applyFont="1" applyFill="1" applyBorder="1" applyAlignment="1">
      <alignment horizontal="center" vertical="center" wrapText="1"/>
    </xf>
    <xf numFmtId="164" fontId="20" fillId="4" borderId="5" xfId="0" applyNumberFormat="1" applyFont="1" applyFill="1" applyBorder="1" applyAlignment="1">
      <alignment horizontal="center" vertical="center" wrapText="1"/>
    </xf>
    <xf numFmtId="0" fontId="31" fillId="4" borderId="6" xfId="0" applyFont="1" applyFill="1" applyBorder="1" applyAlignment="1">
      <alignment horizontal="center" vertical="center" wrapText="1"/>
    </xf>
    <xf numFmtId="164" fontId="32" fillId="4" borderId="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164" fontId="16" fillId="4" borderId="6" xfId="0" applyNumberFormat="1" applyFont="1" applyFill="1" applyBorder="1" applyAlignment="1">
      <alignment horizontal="center" vertical="center" wrapText="1"/>
    </xf>
    <xf numFmtId="164" fontId="25" fillId="4" borderId="5"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5" xfId="0" applyFont="1" applyFill="1" applyBorder="1" applyAlignment="1">
      <alignment horizontal="center" vertical="center" wrapText="1"/>
    </xf>
    <xf numFmtId="43" fontId="21" fillId="5" borderId="14" xfId="1" applyFont="1" applyFill="1" applyBorder="1" applyAlignment="1">
      <alignment horizontal="center" vertical="center" wrapText="1"/>
    </xf>
    <xf numFmtId="43" fontId="27" fillId="5" borderId="6" xfId="1" applyFont="1" applyFill="1" applyBorder="1" applyAlignment="1">
      <alignment horizontal="center" vertical="center" wrapText="1"/>
    </xf>
    <xf numFmtId="43" fontId="11" fillId="4" borderId="15" xfId="1" applyFont="1" applyFill="1" applyBorder="1" applyAlignment="1">
      <alignment horizontal="center" vertical="center"/>
    </xf>
    <xf numFmtId="0" fontId="0" fillId="4" borderId="0" xfId="0" applyFont="1" applyFill="1" applyAlignment="1">
      <alignment horizontal="center" vertical="center" wrapText="1"/>
    </xf>
    <xf numFmtId="0" fontId="34" fillId="4" borderId="0" xfId="0" applyFont="1" applyFill="1" applyAlignment="1">
      <alignment horizontal="center" vertical="center" wrapText="1"/>
    </xf>
    <xf numFmtId="0" fontId="26" fillId="4" borderId="0" xfId="0" applyFont="1" applyFill="1" applyAlignment="1">
      <alignment horizontal="center" vertical="center" wrapText="1"/>
    </xf>
    <xf numFmtId="165" fontId="26" fillId="4" borderId="0" xfId="0" applyNumberFormat="1" applyFont="1" applyFill="1" applyAlignment="1">
      <alignment horizontal="center" vertical="center" wrapText="1"/>
    </xf>
    <xf numFmtId="0" fontId="21" fillId="4" borderId="0" xfId="0" applyFont="1" applyFill="1"/>
    <xf numFmtId="0" fontId="15" fillId="4" borderId="17" xfId="0" applyFont="1" applyFill="1" applyBorder="1" applyAlignment="1">
      <alignment horizontal="center" wrapText="1"/>
    </xf>
    <xf numFmtId="0" fontId="12" fillId="4" borderId="6" xfId="0" applyFont="1" applyFill="1" applyBorder="1" applyAlignment="1">
      <alignment horizontal="center" textRotation="45"/>
    </xf>
    <xf numFmtId="0" fontId="0" fillId="4" borderId="17" xfId="0" applyFont="1" applyFill="1" applyBorder="1" applyAlignment="1">
      <alignment horizontal="right"/>
    </xf>
    <xf numFmtId="164" fontId="0" fillId="4" borderId="6" xfId="0" applyNumberFormat="1" applyFill="1" applyBorder="1" applyAlignment="1">
      <alignment horizontal="center" vertical="center"/>
    </xf>
    <xf numFmtId="1" fontId="0" fillId="4" borderId="6" xfId="0" applyNumberFormat="1" applyFill="1" applyBorder="1" applyAlignment="1">
      <alignment horizontal="center" vertical="center"/>
    </xf>
    <xf numFmtId="0" fontId="21" fillId="4" borderId="17" xfId="0" applyFont="1" applyFill="1" applyBorder="1" applyAlignment="1">
      <alignment horizontal="right"/>
    </xf>
    <xf numFmtId="0" fontId="0" fillId="4" borderId="19" xfId="0" applyFill="1" applyBorder="1"/>
    <xf numFmtId="0" fontId="21" fillId="4" borderId="17" xfId="0" applyFont="1" applyFill="1" applyBorder="1"/>
    <xf numFmtId="1" fontId="21" fillId="4" borderId="6" xfId="0" applyNumberFormat="1" applyFont="1" applyFill="1" applyBorder="1" applyAlignment="1">
      <alignment horizontal="center"/>
    </xf>
    <xf numFmtId="0" fontId="21" fillId="4" borderId="6" xfId="0" applyFont="1" applyFill="1" applyBorder="1" applyAlignment="1">
      <alignment horizontal="center"/>
    </xf>
    <xf numFmtId="9" fontId="0" fillId="4" borderId="6" xfId="0" applyNumberFormat="1" applyFill="1" applyBorder="1" applyAlignment="1">
      <alignment horizontal="center"/>
    </xf>
    <xf numFmtId="0" fontId="0" fillId="4" borderId="6" xfId="0" applyFill="1" applyBorder="1" applyAlignment="1">
      <alignment horizontal="center"/>
    </xf>
    <xf numFmtId="1" fontId="0" fillId="4" borderId="0" xfId="0" applyNumberFormat="1" applyFill="1"/>
    <xf numFmtId="9" fontId="8" fillId="4" borderId="0" xfId="4" applyFont="1" applyFill="1"/>
    <xf numFmtId="0" fontId="21" fillId="4" borderId="0" xfId="0" applyFont="1" applyFill="1" applyBorder="1" applyAlignment="1">
      <alignment horizontal="right"/>
    </xf>
    <xf numFmtId="0" fontId="0" fillId="4" borderId="0" xfId="0" applyFill="1" applyBorder="1" applyAlignment="1">
      <alignment horizontal="center"/>
    </xf>
    <xf numFmtId="0" fontId="23" fillId="4" borderId="0" xfId="0" applyFont="1" applyFill="1"/>
    <xf numFmtId="0" fontId="35" fillId="4" borderId="0" xfId="0" applyFont="1" applyFill="1" applyAlignment="1">
      <alignment wrapText="1"/>
    </xf>
    <xf numFmtId="0" fontId="36" fillId="4" borderId="0" xfId="0" applyFont="1" applyFill="1"/>
    <xf numFmtId="2" fontId="17" fillId="0" borderId="6" xfId="0" applyNumberFormat="1" applyFont="1" applyFill="1" applyBorder="1" applyAlignment="1">
      <alignment horizontal="center" vertical="center" wrapText="1"/>
    </xf>
    <xf numFmtId="2" fontId="20" fillId="0" borderId="6" xfId="0" applyNumberFormat="1" applyFont="1" applyFill="1" applyBorder="1" applyAlignment="1">
      <alignment horizontal="center" vertical="center" wrapText="1"/>
    </xf>
    <xf numFmtId="164" fontId="17" fillId="0" borderId="5" xfId="0" applyNumberFormat="1" applyFont="1" applyFill="1" applyBorder="1" applyAlignment="1">
      <alignment horizontal="center" vertical="center" wrapText="1"/>
    </xf>
    <xf numFmtId="2" fontId="0" fillId="4" borderId="0" xfId="0" applyNumberFormat="1" applyFont="1" applyFill="1" applyBorder="1"/>
    <xf numFmtId="164" fontId="0" fillId="4" borderId="0" xfId="0" applyNumberFormat="1" applyFill="1"/>
    <xf numFmtId="2" fontId="16" fillId="0" borderId="6" xfId="0" applyNumberFormat="1" applyFont="1" applyFill="1" applyBorder="1" applyAlignment="1">
      <alignment horizontal="center" vertical="center" wrapText="1"/>
    </xf>
    <xf numFmtId="2" fontId="17" fillId="0" borderId="0" xfId="0" applyNumberFormat="1" applyFont="1" applyFill="1" applyAlignment="1">
      <alignment horizontal="center" vertical="center"/>
    </xf>
    <xf numFmtId="0" fontId="17"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6" xfId="2" applyFont="1" applyFill="1" applyBorder="1" applyAlignment="1" applyProtection="1">
      <alignment horizontal="center" vertical="center" wrapText="1"/>
    </xf>
    <xf numFmtId="164" fontId="17" fillId="0" borderId="6"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2" fontId="20" fillId="0" borderId="5" xfId="0" applyNumberFormat="1" applyFont="1" applyFill="1" applyBorder="1" applyAlignment="1">
      <alignment horizontal="center" vertical="center" wrapText="1"/>
    </xf>
    <xf numFmtId="9" fontId="20" fillId="0" borderId="5" xfId="0" applyNumberFormat="1" applyFont="1" applyFill="1" applyBorder="1" applyAlignment="1">
      <alignment horizontal="center" vertical="center" wrapText="1"/>
    </xf>
    <xf numFmtId="0" fontId="20" fillId="0" borderId="0" xfId="0" applyFont="1" applyFill="1" applyAlignment="1">
      <alignment horizontal="center" vertical="center"/>
    </xf>
    <xf numFmtId="2" fontId="25" fillId="0" borderId="6" xfId="0" applyNumberFormat="1" applyFont="1" applyFill="1" applyBorder="1" applyAlignment="1">
      <alignment horizontal="center" vertical="center" wrapText="1"/>
    </xf>
    <xf numFmtId="0" fontId="26" fillId="4" borderId="0" xfId="0" applyNumberFormat="1" applyFont="1" applyFill="1" applyAlignment="1"/>
    <xf numFmtId="2" fontId="20" fillId="4" borderId="7" xfId="0" applyNumberFormat="1" applyFont="1" applyFill="1" applyBorder="1" applyAlignment="1">
      <alignment horizontal="center" vertical="center" wrapText="1"/>
    </xf>
    <xf numFmtId="2" fontId="20" fillId="0" borderId="7" xfId="0"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2" fontId="27" fillId="5" borderId="5" xfId="0" applyNumberFormat="1" applyFont="1" applyFill="1" applyBorder="1" applyAlignment="1">
      <alignment horizontal="center" vertical="center" wrapText="1"/>
    </xf>
    <xf numFmtId="0" fontId="0" fillId="4" borderId="0" xfId="0" applyFont="1" applyFill="1"/>
    <xf numFmtId="0" fontId="0" fillId="4" borderId="0" xfId="0" applyFont="1" applyFill="1" applyBorder="1"/>
    <xf numFmtId="0" fontId="41" fillId="4" borderId="6" xfId="2" applyFont="1" applyFill="1" applyBorder="1" applyAlignment="1" applyProtection="1">
      <alignment horizontal="center" vertical="center" wrapText="1"/>
    </xf>
    <xf numFmtId="2" fontId="0" fillId="2" borderId="0" xfId="0" applyNumberFormat="1" applyFont="1" applyFill="1" applyBorder="1"/>
    <xf numFmtId="2" fontId="19" fillId="2" borderId="0" xfId="0" applyNumberFormat="1" applyFont="1" applyFill="1" applyBorder="1"/>
    <xf numFmtId="2" fontId="19" fillId="0" borderId="0" xfId="0" applyNumberFormat="1" applyFont="1" applyFill="1" applyBorder="1"/>
    <xf numFmtId="43" fontId="44" fillId="2" borderId="0" xfId="1" applyFont="1" applyFill="1" applyBorder="1"/>
    <xf numFmtId="164" fontId="25" fillId="0" borderId="6"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2" fontId="20" fillId="0" borderId="6" xfId="0" applyNumberFormat="1" applyFont="1" applyFill="1" applyBorder="1" applyAlignment="1">
      <alignment horizontal="center" vertical="center"/>
    </xf>
    <xf numFmtId="164" fontId="18" fillId="4" borderId="5" xfId="0" applyNumberFormat="1" applyFont="1" applyFill="1" applyBorder="1" applyAlignment="1">
      <alignment horizontal="center" vertical="center" wrapText="1"/>
    </xf>
    <xf numFmtId="0" fontId="11" fillId="0" borderId="0" xfId="0" applyFont="1"/>
    <xf numFmtId="0" fontId="0" fillId="4" borderId="0" xfId="0" applyFont="1" applyFill="1" applyAlignment="1">
      <alignment horizontal="center" vertical="center"/>
    </xf>
    <xf numFmtId="0" fontId="23" fillId="4" borderId="0" xfId="0" applyFont="1" applyFill="1" applyAlignment="1">
      <alignment horizontal="left" vertical="center"/>
    </xf>
    <xf numFmtId="2" fontId="0" fillId="4" borderId="23" xfId="0" applyNumberFormat="1" applyFont="1" applyFill="1" applyBorder="1" applyAlignment="1">
      <alignment horizontal="center" vertical="center" wrapText="1"/>
    </xf>
    <xf numFmtId="2" fontId="14" fillId="6" borderId="22" xfId="0" applyNumberFormat="1" applyFont="1" applyFill="1" applyBorder="1" applyAlignment="1">
      <alignment horizontal="center" vertical="center" wrapText="1"/>
    </xf>
    <xf numFmtId="0" fontId="17" fillId="4" borderId="24" xfId="0" applyFont="1" applyFill="1" applyBorder="1" applyAlignment="1">
      <alignment horizontal="center" vertical="center" wrapText="1"/>
    </xf>
    <xf numFmtId="2" fontId="25" fillId="0" borderId="22" xfId="0" applyNumberFormat="1" applyFont="1" applyFill="1" applyBorder="1" applyAlignment="1">
      <alignment horizontal="center" vertical="center" wrapText="1"/>
    </xf>
    <xf numFmtId="2" fontId="20" fillId="0" borderId="22" xfId="0" applyNumberFormat="1" applyFont="1" applyFill="1" applyBorder="1" applyAlignment="1">
      <alignment horizontal="center" vertical="center" wrapText="1"/>
    </xf>
    <xf numFmtId="2" fontId="17" fillId="4" borderId="0" xfId="0" applyNumberFormat="1" applyFont="1" applyFill="1" applyBorder="1" applyAlignment="1">
      <alignment horizontal="center" vertical="center"/>
    </xf>
    <xf numFmtId="2" fontId="20" fillId="4" borderId="6" xfId="0" applyNumberFormat="1" applyFont="1" applyFill="1" applyBorder="1" applyAlignment="1" applyProtection="1">
      <alignment horizontal="center" vertical="center" wrapText="1"/>
      <protection locked="0"/>
    </xf>
    <xf numFmtId="2" fontId="20" fillId="0" borderId="6" xfId="0" applyNumberFormat="1" applyFont="1" applyFill="1" applyBorder="1" applyAlignment="1" applyProtection="1">
      <alignment horizontal="center" vertical="center" wrapText="1"/>
      <protection locked="0"/>
    </xf>
    <xf numFmtId="2" fontId="20" fillId="4" borderId="7" xfId="0" applyNumberFormat="1" applyFont="1" applyFill="1" applyBorder="1" applyAlignment="1" applyProtection="1">
      <alignment horizontal="center" vertical="center" wrapText="1"/>
      <protection locked="0"/>
    </xf>
    <xf numFmtId="2" fontId="20" fillId="0" borderId="0" xfId="0" applyNumberFormat="1" applyFont="1" applyFill="1" applyBorder="1" applyAlignment="1" applyProtection="1">
      <alignment horizontal="center" vertical="center" wrapText="1"/>
      <protection locked="0"/>
    </xf>
    <xf numFmtId="0" fontId="20" fillId="0" borderId="6" xfId="0" applyNumberFormat="1" applyFont="1" applyFill="1" applyBorder="1" applyAlignment="1" applyProtection="1">
      <alignment horizontal="center" vertical="center" wrapText="1"/>
      <protection locked="0"/>
    </xf>
    <xf numFmtId="2" fontId="20" fillId="0" borderId="7" xfId="0" applyNumberFormat="1" applyFont="1" applyFill="1" applyBorder="1" applyAlignment="1" applyProtection="1">
      <alignment horizontal="center" vertical="center" wrapText="1"/>
      <protection locked="0"/>
    </xf>
    <xf numFmtId="2" fontId="20" fillId="0" borderId="0" xfId="0" applyNumberFormat="1" applyFont="1" applyFill="1" applyAlignment="1">
      <alignment horizontal="center" vertical="center"/>
    </xf>
    <xf numFmtId="0" fontId="6" fillId="0" borderId="6" xfId="2" applyNumberFormat="1" applyFont="1" applyFill="1" applyBorder="1" applyAlignment="1" applyProtection="1">
      <alignment horizontal="center" vertical="center" wrapText="1"/>
      <protection locked="0"/>
    </xf>
    <xf numFmtId="1" fontId="0" fillId="0" borderId="6" xfId="0" applyNumberFormat="1" applyFill="1" applyBorder="1" applyAlignment="1">
      <alignment horizontal="center" vertical="center"/>
    </xf>
    <xf numFmtId="164" fontId="0" fillId="0" borderId="6" xfId="0" applyNumberFormat="1" applyFill="1" applyBorder="1" applyAlignment="1">
      <alignment horizontal="center" vertical="center"/>
    </xf>
    <xf numFmtId="166" fontId="46" fillId="4" borderId="0" xfId="0" applyNumberFormat="1" applyFont="1" applyFill="1"/>
    <xf numFmtId="0" fontId="51" fillId="0" borderId="6" xfId="2" applyFont="1" applyFill="1" applyBorder="1" applyAlignment="1" applyProtection="1">
      <alignment horizontal="center" vertical="center" wrapText="1"/>
    </xf>
    <xf numFmtId="0" fontId="17" fillId="0" borderId="0" xfId="0" applyFont="1" applyFill="1" applyAlignment="1">
      <alignment horizontal="center" vertical="center"/>
    </xf>
    <xf numFmtId="2" fontId="7" fillId="0" borderId="6" xfId="2" applyNumberFormat="1" applyFont="1" applyFill="1" applyBorder="1" applyAlignment="1" applyProtection="1">
      <alignment horizontal="center" vertical="center" wrapText="1"/>
      <protection locked="0"/>
    </xf>
    <xf numFmtId="0" fontId="20" fillId="0" borderId="14" xfId="0" applyFont="1" applyFill="1" applyBorder="1" applyAlignment="1">
      <alignment horizontal="center" vertical="center" wrapText="1"/>
    </xf>
    <xf numFmtId="164" fontId="25" fillId="0" borderId="5"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53" fillId="0" borderId="6" xfId="2" applyFont="1" applyFill="1" applyBorder="1" applyAlignment="1" applyProtection="1">
      <alignment horizontal="center" vertical="center" wrapText="1"/>
    </xf>
    <xf numFmtId="0" fontId="25" fillId="0" borderId="6" xfId="0" applyFont="1" applyFill="1" applyBorder="1" applyAlignment="1">
      <alignment horizontal="center" vertical="center" wrapText="1"/>
    </xf>
    <xf numFmtId="0" fontId="16" fillId="0" borderId="0" xfId="0" applyFont="1" applyFill="1" applyAlignment="1">
      <alignment horizontal="center" vertical="center"/>
    </xf>
    <xf numFmtId="0" fontId="16" fillId="4" borderId="15" xfId="0" applyFont="1" applyFill="1" applyBorder="1" applyAlignment="1">
      <alignment horizontal="center" vertical="center"/>
    </xf>
    <xf numFmtId="0" fontId="16" fillId="4" borderId="0" xfId="0" applyFont="1" applyFill="1" applyAlignment="1">
      <alignment horizontal="center" vertical="center"/>
    </xf>
    <xf numFmtId="0" fontId="17" fillId="0" borderId="0" xfId="0" applyFont="1" applyFill="1" applyBorder="1" applyAlignment="1">
      <alignment horizontal="center" vertical="center"/>
    </xf>
    <xf numFmtId="2" fontId="4" fillId="0" borderId="6" xfId="0" applyNumberFormat="1" applyFont="1" applyFill="1" applyBorder="1" applyAlignment="1" applyProtection="1">
      <alignment horizontal="center" vertical="center" wrapText="1"/>
      <protection locked="0"/>
    </xf>
    <xf numFmtId="2" fontId="20" fillId="0" borderId="6" xfId="0" applyNumberFormat="1" applyFont="1" applyFill="1" applyBorder="1" applyAlignment="1" applyProtection="1">
      <alignment horizontal="center" vertical="center"/>
      <protection locked="0"/>
    </xf>
    <xf numFmtId="9" fontId="20" fillId="4" borderId="6" xfId="0" applyNumberFormat="1" applyFont="1" applyFill="1" applyBorder="1" applyAlignment="1">
      <alignment horizontal="center" vertical="center" wrapText="1"/>
    </xf>
    <xf numFmtId="2" fontId="20" fillId="0" borderId="3" xfId="0" applyNumberFormat="1"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0" fillId="0" borderId="14" xfId="0" quotePrefix="1" applyNumberFormat="1" applyFont="1" applyFill="1" applyBorder="1" applyAlignment="1">
      <alignment horizontal="center" vertical="center" wrapText="1"/>
    </xf>
    <xf numFmtId="0" fontId="25" fillId="0" borderId="14" xfId="0" quotePrefix="1" applyNumberFormat="1" applyFont="1" applyFill="1" applyBorder="1" applyAlignment="1">
      <alignment horizontal="center" vertical="center" wrapText="1"/>
    </xf>
    <xf numFmtId="0" fontId="28" fillId="0" borderId="14" xfId="0" quotePrefix="1" applyNumberFormat="1" applyFont="1" applyFill="1" applyBorder="1" applyAlignment="1">
      <alignment horizontal="center" vertical="center" wrapText="1"/>
    </xf>
    <xf numFmtId="0" fontId="20" fillId="0" borderId="14" xfId="0" quotePrefix="1" applyFont="1" applyFill="1" applyBorder="1" applyAlignment="1">
      <alignment horizontal="center" vertical="center" wrapText="1"/>
    </xf>
    <xf numFmtId="0" fontId="25" fillId="0" borderId="14" xfId="0" quotePrefix="1" applyFont="1" applyFill="1" applyBorder="1" applyAlignment="1">
      <alignment horizontal="center" vertical="center" wrapText="1"/>
    </xf>
    <xf numFmtId="2" fontId="25" fillId="0" borderId="6" xfId="0" applyNumberFormat="1" applyFont="1" applyFill="1" applyBorder="1" applyAlignment="1" applyProtection="1">
      <alignment horizontal="center" vertical="center" wrapText="1"/>
      <protection locked="0"/>
    </xf>
    <xf numFmtId="2" fontId="38" fillId="4" borderId="0" xfId="0" applyNumberFormat="1" applyFont="1" applyFill="1" applyBorder="1" applyAlignment="1">
      <alignment horizontal="center" vertical="center" wrapText="1"/>
    </xf>
    <xf numFmtId="2" fontId="57" fillId="8" borderId="0" xfId="0" applyNumberFormat="1" applyFont="1" applyFill="1" applyBorder="1" applyAlignment="1">
      <alignment horizontal="center" vertical="center" wrapText="1"/>
    </xf>
    <xf numFmtId="0" fontId="59" fillId="0" borderId="0" xfId="0" applyNumberFormat="1" applyFont="1" applyAlignment="1">
      <alignment vertical="top" wrapText="1"/>
    </xf>
    <xf numFmtId="2" fontId="0" fillId="6" borderId="0" xfId="0" applyNumberFormat="1" applyFont="1" applyFill="1" applyBorder="1" applyAlignment="1">
      <alignment horizontal="center" vertical="center"/>
    </xf>
    <xf numFmtId="2" fontId="14" fillId="6" borderId="0" xfId="0" applyNumberFormat="1" applyFont="1" applyFill="1" applyBorder="1" applyAlignment="1">
      <alignment horizontal="center" vertical="center"/>
    </xf>
    <xf numFmtId="0" fontId="17" fillId="10" borderId="0" xfId="0" applyFont="1" applyFill="1" applyAlignment="1">
      <alignment horizontal="center" vertical="center"/>
    </xf>
    <xf numFmtId="2" fontId="55" fillId="8" borderId="0" xfId="0" applyNumberFormat="1" applyFont="1" applyFill="1" applyBorder="1" applyAlignment="1">
      <alignment horizontal="center" vertical="center" wrapText="1"/>
    </xf>
    <xf numFmtId="2" fontId="16" fillId="0" borderId="22" xfId="0" applyNumberFormat="1" applyFont="1" applyFill="1" applyBorder="1" applyAlignment="1">
      <alignment horizontal="center" vertical="center" wrapText="1"/>
    </xf>
    <xf numFmtId="2" fontId="20" fillId="4" borderId="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wrapText="1"/>
    </xf>
    <xf numFmtId="0" fontId="17" fillId="0" borderId="23" xfId="0" applyFont="1" applyBorder="1" applyAlignment="1">
      <alignment horizontal="center" vertical="center" wrapText="1"/>
    </xf>
    <xf numFmtId="0" fontId="16" fillId="0" borderId="23"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0" fillId="0" borderId="0" xfId="0" applyFill="1"/>
    <xf numFmtId="0" fontId="17" fillId="0" borderId="21" xfId="0" applyFont="1" applyFill="1" applyBorder="1" applyAlignment="1">
      <alignment horizontal="center" vertical="center" wrapText="1"/>
    </xf>
    <xf numFmtId="2" fontId="6" fillId="0" borderId="6" xfId="2" applyNumberFormat="1" applyFont="1" applyFill="1" applyBorder="1" applyAlignment="1" applyProtection="1">
      <alignment horizontal="center" vertical="center" wrapText="1"/>
      <protection locked="0"/>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2" fontId="26" fillId="4" borderId="0" xfId="0" applyNumberFormat="1" applyFont="1" applyFill="1" applyAlignment="1"/>
    <xf numFmtId="2" fontId="19" fillId="10" borderId="0" xfId="0" applyNumberFormat="1" applyFont="1" applyFill="1" applyBorder="1"/>
    <xf numFmtId="2" fontId="20" fillId="10" borderId="0" xfId="0" applyNumberFormat="1" applyFont="1" applyFill="1" applyBorder="1"/>
    <xf numFmtId="1" fontId="54" fillId="8" borderId="0" xfId="0" applyNumberFormat="1" applyFont="1" applyFill="1" applyBorder="1" applyAlignment="1"/>
    <xf numFmtId="2" fontId="17" fillId="10" borderId="0" xfId="0" applyNumberFormat="1" applyFont="1" applyFill="1" applyAlignment="1">
      <alignment horizontal="center" vertical="center"/>
    </xf>
    <xf numFmtId="2" fontId="20" fillId="10" borderId="0" xfId="0" applyNumberFormat="1" applyFont="1" applyFill="1" applyAlignment="1">
      <alignment horizontal="center" vertical="center"/>
    </xf>
    <xf numFmtId="2" fontId="29" fillId="10" borderId="0" xfId="0" applyNumberFormat="1" applyFont="1" applyFill="1" applyAlignment="1">
      <alignment horizontal="center" vertical="center"/>
    </xf>
    <xf numFmtId="2" fontId="54" fillId="8" borderId="0" xfId="0" applyNumberFormat="1" applyFont="1" applyFill="1" applyBorder="1" applyAlignment="1">
      <alignment horizontal="center" vertical="center" wrapText="1"/>
    </xf>
    <xf numFmtId="0" fontId="59" fillId="0" borderId="0" xfId="0" applyNumberFormat="1" applyFont="1" applyBorder="1" applyAlignment="1">
      <alignment vertical="top" wrapText="1"/>
    </xf>
    <xf numFmtId="2" fontId="56" fillId="8" borderId="0" xfId="0" applyNumberFormat="1" applyFont="1" applyFill="1" applyBorder="1" applyAlignment="1">
      <alignment horizontal="center" vertical="center" wrapText="1"/>
    </xf>
    <xf numFmtId="2" fontId="22" fillId="4" borderId="0" xfId="0" applyNumberFormat="1" applyFont="1" applyFill="1" applyBorder="1" applyAlignment="1">
      <alignment horizontal="center" vertical="center"/>
    </xf>
    <xf numFmtId="2" fontId="2" fillId="8" borderId="41" xfId="0" applyNumberFormat="1" applyFont="1" applyFill="1" applyBorder="1" applyAlignment="1">
      <alignment horizontal="center" vertical="center" wrapText="1"/>
    </xf>
    <xf numFmtId="2" fontId="3" fillId="8" borderId="42" xfId="0" applyNumberFormat="1" applyFont="1" applyFill="1" applyBorder="1" applyAlignment="1">
      <alignment horizontal="center" vertical="center" wrapText="1"/>
    </xf>
    <xf numFmtId="2" fontId="82" fillId="8" borderId="42" xfId="0" applyNumberFormat="1" applyFont="1" applyFill="1" applyBorder="1" applyAlignment="1">
      <alignment horizontal="center" vertical="center" wrapText="1"/>
    </xf>
    <xf numFmtId="0" fontId="2" fillId="10" borderId="43" xfId="0" applyNumberFormat="1" applyFont="1" applyFill="1" applyBorder="1" applyAlignment="1">
      <alignment horizontal="center" vertical="center" wrapText="1"/>
    </xf>
    <xf numFmtId="2" fontId="2" fillId="10" borderId="44" xfId="0" applyNumberFormat="1" applyFont="1" applyFill="1" applyBorder="1" applyAlignment="1">
      <alignment horizontal="center" vertical="center" wrapText="1"/>
    </xf>
    <xf numFmtId="2" fontId="3" fillId="10" borderId="44" xfId="0" applyNumberFormat="1" applyFont="1" applyFill="1" applyBorder="1" applyAlignment="1">
      <alignment horizontal="center" vertical="center" wrapText="1"/>
    </xf>
    <xf numFmtId="2" fontId="2" fillId="8" borderId="44" xfId="0" applyNumberFormat="1" applyFont="1" applyFill="1" applyBorder="1" applyAlignment="1">
      <alignment horizontal="center" vertical="center" wrapText="1"/>
    </xf>
    <xf numFmtId="2" fontId="3" fillId="8" borderId="44" xfId="0" applyNumberFormat="1" applyFont="1" applyFill="1" applyBorder="1" applyAlignment="1">
      <alignment horizontal="center" vertical="center"/>
    </xf>
    <xf numFmtId="2" fontId="3" fillId="8" borderId="44" xfId="0" applyNumberFormat="1" applyFont="1" applyFill="1" applyBorder="1" applyAlignment="1">
      <alignment horizontal="center" vertical="center" wrapText="1"/>
    </xf>
    <xf numFmtId="0" fontId="3" fillId="0" borderId="44" xfId="0" applyNumberFormat="1" applyFont="1" applyFill="1" applyBorder="1" applyAlignment="1">
      <alignment horizontal="center" vertical="center" wrapText="1"/>
    </xf>
    <xf numFmtId="2" fontId="3" fillId="0" borderId="43" xfId="0" applyNumberFormat="1" applyFont="1" applyBorder="1" applyAlignment="1">
      <alignment horizontal="center" vertical="center" wrapText="1"/>
    </xf>
    <xf numFmtId="2" fontId="3" fillId="0" borderId="44" xfId="0" applyNumberFormat="1" applyFont="1" applyBorder="1" applyAlignment="1">
      <alignment horizontal="center" vertical="center" wrapText="1"/>
    </xf>
    <xf numFmtId="2" fontId="3" fillId="8" borderId="43" xfId="0" applyNumberFormat="1" applyFont="1" applyFill="1" applyBorder="1" applyAlignment="1">
      <alignment horizontal="center" vertical="center" wrapText="1"/>
    </xf>
    <xf numFmtId="0" fontId="80" fillId="10" borderId="44" xfId="0" applyNumberFormat="1" applyFont="1" applyFill="1" applyBorder="1" applyAlignment="1">
      <alignment horizontal="center" vertical="center" wrapText="1"/>
    </xf>
    <xf numFmtId="2" fontId="80" fillId="10" borderId="44" xfId="0" applyNumberFormat="1" applyFont="1" applyFill="1" applyBorder="1" applyAlignment="1">
      <alignment horizontal="center" vertical="center" wrapText="1"/>
    </xf>
    <xf numFmtId="2" fontId="81" fillId="10" borderId="44" xfId="0" applyNumberFormat="1" applyFont="1" applyFill="1" applyBorder="1" applyAlignment="1">
      <alignment horizontal="center" vertical="center" wrapText="1"/>
    </xf>
    <xf numFmtId="2" fontId="17" fillId="0" borderId="44" xfId="0" applyNumberFormat="1" applyFont="1" applyFill="1" applyBorder="1" applyAlignment="1">
      <alignment horizontal="center" vertical="center" wrapText="1"/>
    </xf>
    <xf numFmtId="2" fontId="2" fillId="8" borderId="43" xfId="0" applyNumberFormat="1" applyFont="1" applyFill="1" applyBorder="1" applyAlignment="1">
      <alignment horizontal="center" vertical="center" wrapText="1"/>
    </xf>
    <xf numFmtId="2" fontId="24" fillId="0" borderId="44" xfId="6" applyNumberFormat="1" applyFont="1" applyFill="1" applyBorder="1" applyAlignment="1">
      <alignment horizontal="center" vertical="center" wrapText="1"/>
    </xf>
    <xf numFmtId="2" fontId="3" fillId="0" borderId="44"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59" fillId="0" borderId="44" xfId="0" applyNumberFormat="1" applyFont="1" applyBorder="1" applyAlignment="1">
      <alignment vertical="top" wrapText="1"/>
    </xf>
    <xf numFmtId="1" fontId="55" fillId="0" borderId="44" xfId="0" applyNumberFormat="1" applyFont="1" applyBorder="1" applyAlignment="1">
      <alignment wrapText="1"/>
    </xf>
    <xf numFmtId="2" fontId="68" fillId="8" borderId="44" xfId="0" applyNumberFormat="1" applyFont="1" applyFill="1" applyBorder="1" applyAlignment="1">
      <alignment horizontal="center" vertical="center" wrapText="1"/>
    </xf>
    <xf numFmtId="0" fontId="76" fillId="0" borderId="0" xfId="0" applyNumberFormat="1" applyFont="1" applyBorder="1" applyAlignment="1">
      <alignment vertical="top" wrapText="1"/>
    </xf>
    <xf numFmtId="0" fontId="2" fillId="0" borderId="47" xfId="0" applyNumberFormat="1" applyFont="1" applyBorder="1" applyAlignment="1">
      <alignment horizontal="center" vertical="center" wrapText="1"/>
    </xf>
    <xf numFmtId="0" fontId="2" fillId="0" borderId="48" xfId="0" applyNumberFormat="1" applyFont="1" applyBorder="1" applyAlignment="1">
      <alignment horizontal="center" vertical="center" wrapText="1"/>
    </xf>
    <xf numFmtId="2" fontId="2" fillId="8" borderId="48" xfId="0" applyNumberFormat="1" applyFont="1" applyFill="1" applyBorder="1" applyAlignment="1">
      <alignment horizontal="center" vertical="center" wrapText="1"/>
    </xf>
    <xf numFmtId="1" fontId="2" fillId="0" borderId="48" xfId="0" applyNumberFormat="1" applyFont="1" applyBorder="1" applyAlignment="1">
      <alignment horizontal="center" vertical="center" wrapText="1"/>
    </xf>
    <xf numFmtId="2" fontId="2" fillId="0" borderId="48" xfId="0" applyNumberFormat="1" applyFont="1" applyBorder="1" applyAlignment="1">
      <alignment horizontal="center" vertical="center" wrapText="1"/>
    </xf>
    <xf numFmtId="1" fontId="2" fillId="8" borderId="48" xfId="0" applyNumberFormat="1" applyFont="1" applyFill="1" applyBorder="1" applyAlignment="1">
      <alignment horizontal="center" vertical="center" wrapText="1"/>
    </xf>
    <xf numFmtId="2" fontId="3" fillId="8" borderId="48" xfId="0" applyNumberFormat="1" applyFont="1" applyFill="1" applyBorder="1" applyAlignment="1">
      <alignment horizontal="center" vertical="center" wrapText="1"/>
    </xf>
    <xf numFmtId="0" fontId="3" fillId="0" borderId="47" xfId="0" applyNumberFormat="1" applyFont="1" applyBorder="1" applyAlignment="1">
      <alignment horizontal="center" vertical="center" wrapText="1"/>
    </xf>
    <xf numFmtId="0" fontId="3" fillId="0" borderId="48" xfId="0" applyNumberFormat="1" applyFont="1" applyBorder="1" applyAlignment="1">
      <alignment horizontal="center" vertical="center" wrapText="1"/>
    </xf>
    <xf numFmtId="2" fontId="3" fillId="0" borderId="48" xfId="0" applyNumberFormat="1" applyFont="1" applyBorder="1" applyAlignment="1">
      <alignment horizontal="center" vertical="center" wrapText="1"/>
    </xf>
    <xf numFmtId="0" fontId="2" fillId="8" borderId="48" xfId="0" applyNumberFormat="1" applyFont="1" applyFill="1" applyBorder="1" applyAlignment="1">
      <alignment horizontal="center" vertical="center" wrapText="1"/>
    </xf>
    <xf numFmtId="0" fontId="3" fillId="8" borderId="48" xfId="0" applyNumberFormat="1" applyFont="1" applyFill="1" applyBorder="1" applyAlignment="1">
      <alignment horizontal="center" vertical="center" wrapText="1"/>
    </xf>
    <xf numFmtId="1" fontId="3" fillId="0" borderId="48" xfId="0" applyNumberFormat="1" applyFont="1" applyBorder="1" applyAlignment="1">
      <alignment horizontal="center" vertical="center" wrapText="1"/>
    </xf>
    <xf numFmtId="1" fontId="3" fillId="8" borderId="48" xfId="0" applyNumberFormat="1" applyFont="1" applyFill="1" applyBorder="1" applyAlignment="1">
      <alignment horizontal="center" vertical="center" wrapText="1"/>
    </xf>
    <xf numFmtId="0" fontId="59" fillId="0" borderId="48" xfId="0" applyNumberFormat="1" applyFont="1" applyBorder="1" applyAlignment="1">
      <alignment vertical="top" wrapText="1"/>
    </xf>
    <xf numFmtId="0" fontId="3" fillId="4" borderId="48" xfId="0" applyNumberFormat="1" applyFont="1" applyFill="1" applyBorder="1" applyAlignment="1">
      <alignment horizontal="center" vertical="center" wrapText="1"/>
    </xf>
    <xf numFmtId="0" fontId="64" fillId="8" borderId="48" xfId="0" applyNumberFormat="1" applyFont="1" applyFill="1" applyBorder="1" applyAlignment="1" applyProtection="1">
      <alignment horizontal="center" vertical="top" wrapText="1"/>
    </xf>
    <xf numFmtId="2" fontId="3" fillId="4" borderId="48" xfId="0" applyNumberFormat="1" applyFont="1" applyFill="1" applyBorder="1" applyAlignment="1">
      <alignment horizontal="center" vertical="center" wrapText="1"/>
    </xf>
    <xf numFmtId="0" fontId="4" fillId="8" borderId="48" xfId="0" applyNumberFormat="1" applyFont="1" applyFill="1" applyBorder="1" applyAlignment="1">
      <alignment horizontal="center" vertical="center" wrapText="1"/>
    </xf>
    <xf numFmtId="0" fontId="4" fillId="4" borderId="48" xfId="0" applyNumberFormat="1" applyFont="1" applyFill="1" applyBorder="1" applyAlignment="1">
      <alignment horizontal="center" vertical="center" wrapText="1"/>
    </xf>
    <xf numFmtId="0" fontId="2" fillId="8" borderId="47" xfId="0" applyNumberFormat="1" applyFont="1" applyFill="1" applyBorder="1" applyAlignment="1">
      <alignment horizontal="center" vertical="center" wrapText="1"/>
    </xf>
    <xf numFmtId="1" fontId="2" fillId="8" borderId="45" xfId="0" applyNumberFormat="1" applyFont="1" applyFill="1" applyBorder="1" applyAlignment="1">
      <alignment horizontal="center" vertical="center" wrapText="1"/>
    </xf>
    <xf numFmtId="164" fontId="3" fillId="8" borderId="46" xfId="0" applyNumberFormat="1" applyFont="1" applyFill="1" applyBorder="1" applyAlignment="1">
      <alignment horizontal="center" vertical="center" wrapText="1"/>
    </xf>
    <xf numFmtId="1" fontId="3" fillId="8" borderId="46" xfId="0" applyNumberFormat="1" applyFont="1" applyFill="1" applyBorder="1" applyAlignment="1">
      <alignment horizontal="center" vertical="center" wrapText="1"/>
    </xf>
    <xf numFmtId="0" fontId="2" fillId="10" borderId="47" xfId="0" applyNumberFormat="1" applyFont="1" applyFill="1" applyBorder="1" applyAlignment="1">
      <alignment horizontal="center" vertical="center" wrapText="1"/>
    </xf>
    <xf numFmtId="164" fontId="2" fillId="10" borderId="48" xfId="0" applyNumberFormat="1" applyFont="1" applyFill="1" applyBorder="1" applyAlignment="1">
      <alignment horizontal="center" vertical="center" wrapText="1"/>
    </xf>
    <xf numFmtId="1" fontId="3" fillId="10" borderId="48" xfId="0" applyNumberFormat="1" applyFont="1" applyFill="1" applyBorder="1" applyAlignment="1">
      <alignment horizontal="center" vertical="center" wrapText="1"/>
    </xf>
    <xf numFmtId="0" fontId="3" fillId="0" borderId="48" xfId="0" applyNumberFormat="1" applyFont="1" applyFill="1" applyBorder="1" applyAlignment="1">
      <alignment horizontal="center" vertical="center" wrapText="1"/>
    </xf>
    <xf numFmtId="1" fontId="3" fillId="0" borderId="48" xfId="0" applyNumberFormat="1" applyFont="1" applyBorder="1" applyAlignment="1">
      <alignment horizontal="center" vertical="center"/>
    </xf>
    <xf numFmtId="1" fontId="3" fillId="0" borderId="48" xfId="0" applyNumberFormat="1" applyFont="1" applyFill="1" applyBorder="1" applyAlignment="1">
      <alignment horizontal="center" vertical="center" wrapText="1"/>
    </xf>
    <xf numFmtId="1" fontId="3" fillId="0" borderId="47"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62" fillId="0" borderId="48" xfId="0" applyNumberFormat="1" applyFont="1" applyBorder="1" applyAlignment="1">
      <alignment horizontal="center" vertical="center" wrapText="1"/>
    </xf>
    <xf numFmtId="1" fontId="55" fillId="0" borderId="48" xfId="0" applyNumberFormat="1" applyFont="1" applyBorder="1" applyAlignment="1"/>
    <xf numFmtId="0" fontId="4" fillId="0" borderId="48" xfId="0" applyNumberFormat="1" applyFont="1" applyFill="1" applyBorder="1" applyAlignment="1">
      <alignment horizontal="center" vertical="center" wrapText="1"/>
    </xf>
    <xf numFmtId="1" fontId="3" fillId="8" borderId="48" xfId="0" applyNumberFormat="1" applyFont="1" applyFill="1" applyBorder="1" applyAlignment="1">
      <alignment horizontal="center" vertical="center"/>
    </xf>
    <xf numFmtId="2" fontId="3" fillId="0" borderId="48" xfId="0" applyNumberFormat="1" applyFont="1" applyFill="1" applyBorder="1" applyAlignment="1">
      <alignment horizontal="center" vertical="center" wrapText="1"/>
    </xf>
    <xf numFmtId="1" fontId="2" fillId="0" borderId="48" xfId="0" applyNumberFormat="1" applyFont="1" applyFill="1" applyBorder="1" applyAlignment="1">
      <alignment horizontal="center" vertical="center" wrapText="1"/>
    </xf>
    <xf numFmtId="1" fontId="3" fillId="8" borderId="47" xfId="0" applyNumberFormat="1" applyFont="1" applyFill="1" applyBorder="1" applyAlignment="1">
      <alignment horizontal="center" vertical="center" wrapText="1"/>
    </xf>
    <xf numFmtId="2" fontId="2" fillId="0" borderId="48" xfId="0" applyNumberFormat="1" applyFont="1" applyFill="1" applyBorder="1" applyAlignment="1">
      <alignment horizontal="center" vertical="center" wrapText="1"/>
    </xf>
    <xf numFmtId="164" fontId="3" fillId="8" borderId="48" xfId="0" applyNumberFormat="1" applyFont="1" applyFill="1" applyBorder="1" applyAlignment="1">
      <alignment horizontal="center" vertical="center" wrapText="1"/>
    </xf>
    <xf numFmtId="164" fontId="3" fillId="0" borderId="48" xfId="0" applyNumberFormat="1" applyFont="1" applyBorder="1" applyAlignment="1">
      <alignment horizontal="center" vertical="center" wrapText="1"/>
    </xf>
    <xf numFmtId="0" fontId="65" fillId="0" borderId="48" xfId="0" applyNumberFormat="1" applyFont="1" applyBorder="1" applyAlignment="1">
      <alignment horizontal="center" vertical="center" wrapText="1"/>
    </xf>
    <xf numFmtId="9" fontId="3" fillId="0" borderId="48" xfId="0" applyNumberFormat="1" applyFont="1" applyBorder="1" applyAlignment="1">
      <alignment horizontal="center" vertical="center" wrapText="1"/>
    </xf>
    <xf numFmtId="9" fontId="3" fillId="8" borderId="48" xfId="0" applyNumberFormat="1" applyFont="1" applyFill="1" applyBorder="1" applyAlignment="1">
      <alignment horizontal="center" vertical="center" wrapText="1"/>
    </xf>
    <xf numFmtId="1" fontId="3" fillId="0" borderId="48" xfId="0" applyNumberFormat="1" applyFont="1" applyBorder="1" applyAlignment="1"/>
    <xf numFmtId="2" fontId="2" fillId="10" borderId="48" xfId="0" applyNumberFormat="1" applyFont="1" applyFill="1" applyBorder="1" applyAlignment="1">
      <alignment horizontal="center" vertical="center" wrapText="1"/>
    </xf>
    <xf numFmtId="0" fontId="5" fillId="10" borderId="47" xfId="0" applyNumberFormat="1" applyFont="1" applyFill="1" applyBorder="1" applyAlignment="1">
      <alignment horizontal="center" vertical="center" wrapText="1"/>
    </xf>
    <xf numFmtId="2" fontId="5" fillId="10" borderId="48" xfId="0" applyNumberFormat="1" applyFont="1" applyFill="1" applyBorder="1" applyAlignment="1">
      <alignment horizontal="center" vertical="center" wrapText="1"/>
    </xf>
    <xf numFmtId="0" fontId="80" fillId="10" borderId="47" xfId="0" applyNumberFormat="1" applyFont="1" applyFill="1" applyBorder="1" applyAlignment="1">
      <alignment horizontal="center" vertical="center" wrapText="1"/>
    </xf>
    <xf numFmtId="0" fontId="80" fillId="10" borderId="48" xfId="0" applyNumberFormat="1" applyFont="1" applyFill="1" applyBorder="1" applyAlignment="1">
      <alignment horizontal="center" vertical="center" wrapText="1"/>
    </xf>
    <xf numFmtId="1" fontId="80" fillId="10" borderId="48" xfId="0" applyNumberFormat="1" applyFont="1" applyFill="1" applyBorder="1" applyAlignment="1">
      <alignment horizontal="center" vertical="center" wrapText="1"/>
    </xf>
    <xf numFmtId="2" fontId="80" fillId="10" borderId="48" xfId="0" applyNumberFormat="1" applyFont="1" applyFill="1" applyBorder="1" applyAlignment="1">
      <alignment horizontal="center" vertical="center" wrapText="1"/>
    </xf>
    <xf numFmtId="1" fontId="80" fillId="10" borderId="47" xfId="0" applyNumberFormat="1" applyFont="1" applyFill="1" applyBorder="1" applyAlignment="1">
      <alignment horizontal="center" vertical="center" wrapText="1"/>
    </xf>
    <xf numFmtId="167" fontId="80" fillId="10" borderId="48" xfId="0" applyNumberFormat="1" applyFont="1" applyFill="1" applyBorder="1" applyAlignment="1">
      <alignment horizontal="center" vertical="center" wrapText="1"/>
    </xf>
    <xf numFmtId="2" fontId="27" fillId="5" borderId="6" xfId="0" applyNumberFormat="1" applyFont="1" applyFill="1" applyBorder="1" applyAlignment="1" applyProtection="1">
      <alignment horizontal="center" vertical="center" wrapText="1"/>
      <protection locked="0"/>
    </xf>
    <xf numFmtId="2" fontId="29" fillId="4" borderId="0" xfId="0" applyNumberFormat="1" applyFont="1" applyFill="1" applyAlignment="1">
      <alignment horizontal="center" vertical="center"/>
    </xf>
    <xf numFmtId="0" fontId="22" fillId="4" borderId="0" xfId="0" applyFont="1" applyFill="1" applyAlignment="1">
      <alignment horizontal="center" vertical="center"/>
    </xf>
    <xf numFmtId="0" fontId="80" fillId="10" borderId="50" xfId="0" applyNumberFormat="1" applyFont="1" applyFill="1" applyBorder="1" applyAlignment="1">
      <alignment horizontal="center" vertical="center" wrapText="1"/>
    </xf>
    <xf numFmtId="0" fontId="64" fillId="8" borderId="48"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164" fontId="3" fillId="0" borderId="48" xfId="0" applyNumberFormat="1" applyFont="1" applyFill="1" applyBorder="1" applyAlignment="1">
      <alignment horizontal="center" vertical="center" wrapText="1"/>
    </xf>
    <xf numFmtId="1" fontId="3" fillId="0" borderId="48" xfId="0" applyNumberFormat="1" applyFont="1" applyFill="1" applyBorder="1" applyAlignment="1">
      <alignment horizontal="center" vertical="center"/>
    </xf>
    <xf numFmtId="1" fontId="3" fillId="0" borderId="44"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0" xfId="0" applyFont="1" applyFill="1" applyAlignment="1">
      <alignment horizontal="center" vertical="center" wrapText="1"/>
    </xf>
    <xf numFmtId="9" fontId="20" fillId="0" borderId="6" xfId="0" applyNumberFormat="1" applyFont="1" applyFill="1" applyBorder="1" applyAlignment="1">
      <alignment horizontal="center" vertical="center" wrapText="1"/>
    </xf>
    <xf numFmtId="0" fontId="2" fillId="0" borderId="48" xfId="0" applyNumberFormat="1" applyFont="1" applyFill="1" applyBorder="1" applyAlignment="1">
      <alignment horizontal="center" vertical="center" wrapText="1"/>
    </xf>
    <xf numFmtId="0" fontId="5" fillId="0" borderId="47" xfId="0" applyNumberFormat="1" applyFont="1" applyFill="1" applyBorder="1" applyAlignment="1">
      <alignment horizontal="center" vertical="center" wrapText="1"/>
    </xf>
    <xf numFmtId="0" fontId="4" fillId="0" borderId="47" xfId="0" applyNumberFormat="1" applyFont="1" applyFill="1" applyBorder="1" applyAlignment="1">
      <alignment horizontal="center" vertical="center" wrapText="1"/>
    </xf>
    <xf numFmtId="2" fontId="4" fillId="0" borderId="47" xfId="0" applyNumberFormat="1" applyFont="1" applyFill="1" applyBorder="1" applyAlignment="1">
      <alignment horizontal="center" vertical="center" wrapText="1"/>
    </xf>
    <xf numFmtId="2" fontId="4" fillId="0" borderId="48" xfId="0" applyNumberFormat="1" applyFont="1" applyFill="1" applyBorder="1" applyAlignment="1">
      <alignment horizontal="center" vertical="center" wrapText="1"/>
    </xf>
    <xf numFmtId="0" fontId="4" fillId="0" borderId="48" xfId="0" applyNumberFormat="1" applyFont="1" applyBorder="1" applyAlignment="1">
      <alignment horizontal="center" vertical="center" wrapText="1"/>
    </xf>
    <xf numFmtId="9" fontId="3" fillId="0" borderId="48" xfId="0" applyNumberFormat="1" applyFont="1" applyFill="1" applyBorder="1" applyAlignment="1">
      <alignment horizontal="center" vertical="center" wrapText="1"/>
    </xf>
    <xf numFmtId="2" fontId="20" fillId="0" borderId="44" xfId="6" applyNumberFormat="1" applyFont="1" applyFill="1" applyBorder="1" applyAlignment="1">
      <alignment horizontal="center" vertical="center" wrapText="1"/>
    </xf>
    <xf numFmtId="2" fontId="29" fillId="4" borderId="0" xfId="0" applyNumberFormat="1" applyFont="1" applyFill="1" applyBorder="1" applyAlignment="1">
      <alignment horizontal="center" vertical="center"/>
    </xf>
    <xf numFmtId="1" fontId="54" fillId="4" borderId="0" xfId="0" applyNumberFormat="1" applyFont="1" applyFill="1" applyBorder="1" applyAlignment="1"/>
    <xf numFmtId="2" fontId="55" fillId="4" borderId="0" xfId="0" applyNumberFormat="1" applyFont="1" applyFill="1" applyBorder="1" applyAlignment="1">
      <alignment horizontal="center" vertical="center" wrapText="1"/>
    </xf>
    <xf numFmtId="1" fontId="63" fillId="4" borderId="0" xfId="0" applyNumberFormat="1" applyFont="1" applyFill="1" applyBorder="1" applyAlignment="1">
      <alignment vertical="center" wrapText="1"/>
    </xf>
    <xf numFmtId="0" fontId="59" fillId="4" borderId="0" xfId="0" applyNumberFormat="1" applyFont="1" applyFill="1" applyBorder="1" applyAlignment="1">
      <alignment vertical="top" wrapText="1"/>
    </xf>
    <xf numFmtId="1" fontId="3" fillId="8" borderId="51" xfId="0" applyNumberFormat="1" applyFont="1" applyFill="1" applyBorder="1" applyAlignment="1">
      <alignment horizontal="center" vertical="center" wrapText="1"/>
    </xf>
    <xf numFmtId="1" fontId="3" fillId="10" borderId="52" xfId="0" applyNumberFormat="1" applyFont="1" applyFill="1" applyBorder="1" applyAlignment="1">
      <alignment horizontal="center" vertical="center" wrapText="1"/>
    </xf>
    <xf numFmtId="1" fontId="2" fillId="8" borderId="52" xfId="0" applyNumberFormat="1" applyFont="1" applyFill="1" applyBorder="1" applyAlignment="1">
      <alignment horizontal="center" vertical="center" wrapText="1"/>
    </xf>
    <xf numFmtId="1" fontId="3" fillId="8" borderId="52" xfId="0" applyNumberFormat="1" applyFont="1" applyFill="1" applyBorder="1" applyAlignment="1">
      <alignment horizontal="center" vertical="center" wrapText="1"/>
    </xf>
    <xf numFmtId="1" fontId="3" fillId="0" borderId="52" xfId="0" applyNumberFormat="1" applyFont="1" applyFill="1" applyBorder="1" applyAlignment="1">
      <alignment horizontal="center" vertical="center" wrapText="1"/>
    </xf>
    <xf numFmtId="1" fontId="3" fillId="8" borderId="52" xfId="0" applyNumberFormat="1" applyFont="1" applyFill="1" applyBorder="1" applyAlignment="1">
      <alignment horizontal="center" vertical="center"/>
    </xf>
    <xf numFmtId="1" fontId="3" fillId="0" borderId="52" xfId="0" applyNumberFormat="1" applyFont="1" applyBorder="1" applyAlignment="1">
      <alignment horizontal="center" vertical="center" wrapText="1"/>
    </xf>
    <xf numFmtId="0" fontId="3" fillId="0" borderId="52" xfId="0" applyNumberFormat="1" applyFont="1" applyBorder="1" applyAlignment="1">
      <alignment horizontal="center" vertical="center" wrapText="1"/>
    </xf>
    <xf numFmtId="0" fontId="3" fillId="8" borderId="52" xfId="0" applyNumberFormat="1" applyFont="1" applyFill="1" applyBorder="1" applyAlignment="1">
      <alignment horizontal="center" vertical="center" wrapText="1"/>
    </xf>
    <xf numFmtId="1" fontId="3" fillId="8" borderId="54" xfId="0" applyNumberFormat="1" applyFont="1" applyFill="1" applyBorder="1" applyAlignment="1">
      <alignment horizontal="center" vertical="center" wrapText="1"/>
    </xf>
    <xf numFmtId="2" fontId="2" fillId="8" borderId="55" xfId="0" applyNumberFormat="1" applyFont="1" applyFill="1" applyBorder="1" applyAlignment="1">
      <alignment horizontal="center" vertical="center" wrapText="1"/>
    </xf>
    <xf numFmtId="2" fontId="3" fillId="8" borderId="55" xfId="0" applyNumberFormat="1" applyFont="1" applyFill="1" applyBorder="1" applyAlignment="1">
      <alignment horizontal="center" vertical="center" wrapText="1"/>
    </xf>
    <xf numFmtId="2" fontId="3" fillId="0" borderId="55"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1" fontId="3" fillId="8" borderId="55" xfId="0" applyNumberFormat="1" applyFont="1" applyFill="1" applyBorder="1" applyAlignment="1">
      <alignment horizontal="center" vertical="center" wrapText="1"/>
    </xf>
    <xf numFmtId="2" fontId="3" fillId="8" borderId="55" xfId="0" applyNumberFormat="1" applyFont="1" applyFill="1" applyBorder="1" applyAlignment="1">
      <alignment horizontal="center" vertical="center"/>
    </xf>
    <xf numFmtId="1" fontId="55" fillId="4" borderId="0" xfId="0" applyNumberFormat="1" applyFont="1" applyFill="1" applyBorder="1" applyAlignment="1">
      <alignment horizontal="center" vertical="center" wrapText="1"/>
    </xf>
    <xf numFmtId="2" fontId="66" fillId="4" borderId="0" xfId="0" applyNumberFormat="1" applyFont="1" applyFill="1" applyBorder="1" applyAlignment="1">
      <alignment horizontal="left" vertical="center"/>
    </xf>
    <xf numFmtId="2" fontId="2" fillId="0" borderId="55" xfId="0" applyNumberFormat="1" applyFont="1" applyFill="1" applyBorder="1" applyAlignment="1">
      <alignment horizontal="center" vertical="center" wrapText="1"/>
    </xf>
    <xf numFmtId="0" fontId="59" fillId="0" borderId="52" xfId="0" applyNumberFormat="1" applyFont="1" applyBorder="1" applyAlignment="1">
      <alignment vertical="top" wrapText="1"/>
    </xf>
    <xf numFmtId="2" fontId="3" fillId="0" borderId="55" xfId="0" applyNumberFormat="1" applyFont="1" applyFill="1" applyBorder="1" applyAlignment="1">
      <alignment horizontal="center" vertical="center" wrapText="1"/>
    </xf>
    <xf numFmtId="1" fontId="2" fillId="0" borderId="52" xfId="0" applyNumberFormat="1" applyFont="1" applyBorder="1" applyAlignment="1">
      <alignment horizontal="center" vertical="center" wrapText="1"/>
    </xf>
    <xf numFmtId="2" fontId="3" fillId="0" borderId="55" xfId="0" applyNumberFormat="1" applyFont="1" applyBorder="1" applyAlignment="1">
      <alignment horizontal="center" vertical="center"/>
    </xf>
    <xf numFmtId="1" fontId="54" fillId="4" borderId="58" xfId="0" applyNumberFormat="1" applyFont="1" applyFill="1" applyBorder="1" applyAlignment="1"/>
    <xf numFmtId="2" fontId="55" fillId="4" borderId="58" xfId="0" applyNumberFormat="1" applyFont="1" applyFill="1" applyBorder="1" applyAlignment="1">
      <alignment horizontal="center" vertical="center" wrapText="1"/>
    </xf>
    <xf numFmtId="2" fontId="57" fillId="4" borderId="58" xfId="0" applyNumberFormat="1" applyFont="1" applyFill="1" applyBorder="1" applyAlignment="1">
      <alignment horizontal="center" vertical="center" wrapText="1"/>
    </xf>
    <xf numFmtId="0" fontId="58" fillId="4" borderId="58" xfId="0" applyNumberFormat="1" applyFont="1" applyFill="1" applyBorder="1" applyAlignment="1">
      <alignment horizontal="center" vertical="center" wrapText="1"/>
    </xf>
    <xf numFmtId="1" fontId="3" fillId="4" borderId="58" xfId="0" applyNumberFormat="1" applyFont="1" applyFill="1" applyBorder="1" applyAlignment="1">
      <alignment horizontal="center" vertical="center" wrapText="1"/>
    </xf>
    <xf numFmtId="1" fontId="2" fillId="4" borderId="58" xfId="0" applyNumberFormat="1" applyFont="1" applyFill="1" applyBorder="1" applyAlignment="1">
      <alignment horizontal="center" vertical="center" wrapText="1"/>
    </xf>
    <xf numFmtId="1" fontId="3" fillId="4" borderId="58" xfId="0" applyNumberFormat="1" applyFont="1" applyFill="1" applyBorder="1" applyAlignment="1">
      <alignment horizontal="center" vertical="center"/>
    </xf>
    <xf numFmtId="0" fontId="3" fillId="4" borderId="58" xfId="0" applyNumberFormat="1" applyFont="1" applyFill="1" applyBorder="1" applyAlignment="1">
      <alignment horizontal="center" vertical="center" wrapText="1"/>
    </xf>
    <xf numFmtId="1" fontId="55" fillId="4" borderId="58" xfId="0" applyNumberFormat="1" applyFont="1" applyFill="1" applyBorder="1" applyAlignment="1">
      <alignment horizontal="center" vertical="center" wrapText="1"/>
    </xf>
    <xf numFmtId="0" fontId="59" fillId="4" borderId="58" xfId="0" applyNumberFormat="1" applyFont="1" applyFill="1" applyBorder="1" applyAlignment="1">
      <alignment vertical="top" wrapText="1"/>
    </xf>
    <xf numFmtId="2" fontId="82" fillId="8" borderId="59" xfId="0" applyNumberFormat="1" applyFont="1" applyFill="1" applyBorder="1" applyAlignment="1">
      <alignment horizontal="center" vertical="center" wrapText="1"/>
    </xf>
    <xf numFmtId="2" fontId="2" fillId="10" borderId="60" xfId="0" applyNumberFormat="1" applyFont="1" applyFill="1" applyBorder="1" applyAlignment="1">
      <alignment horizontal="center" vertical="center" wrapText="1"/>
    </xf>
    <xf numFmtId="2" fontId="2" fillId="8" borderId="60" xfId="0" applyNumberFormat="1" applyFont="1" applyFill="1" applyBorder="1" applyAlignment="1">
      <alignment horizontal="center" vertical="center" wrapText="1"/>
    </xf>
    <xf numFmtId="2" fontId="3" fillId="8" borderId="60" xfId="0" applyNumberFormat="1" applyFont="1" applyFill="1" applyBorder="1" applyAlignment="1">
      <alignment horizontal="center" vertical="center" wrapText="1"/>
    </xf>
    <xf numFmtId="2" fontId="3" fillId="0" borderId="60" xfId="0" applyNumberFormat="1" applyFont="1" applyBorder="1" applyAlignment="1">
      <alignment horizontal="center" vertical="center" wrapText="1"/>
    </xf>
    <xf numFmtId="2" fontId="81" fillId="10" borderId="60" xfId="0" applyNumberFormat="1" applyFont="1" applyFill="1" applyBorder="1" applyAlignment="1">
      <alignment horizontal="center" vertical="center" wrapText="1"/>
    </xf>
    <xf numFmtId="2" fontId="14" fillId="11" borderId="0" xfId="0" applyNumberFormat="1" applyFont="1" applyFill="1" applyBorder="1" applyAlignment="1">
      <alignment horizontal="center" vertical="center"/>
    </xf>
    <xf numFmtId="2" fontId="80" fillId="10" borderId="52" xfId="0" applyNumberFormat="1" applyFont="1" applyFill="1" applyBorder="1" applyAlignment="1">
      <alignment horizontal="center" vertical="center" wrapText="1"/>
    </xf>
    <xf numFmtId="2" fontId="80" fillId="10" borderId="55" xfId="0" applyNumberFormat="1" applyFont="1" applyFill="1" applyBorder="1" applyAlignment="1">
      <alignment horizontal="center" vertical="center" wrapText="1"/>
    </xf>
    <xf numFmtId="2" fontId="0" fillId="12" borderId="0" xfId="0" applyNumberFormat="1" applyFont="1" applyFill="1" applyBorder="1"/>
    <xf numFmtId="2" fontId="43" fillId="12" borderId="0" xfId="0" applyNumberFormat="1" applyFont="1" applyFill="1" applyBorder="1"/>
    <xf numFmtId="2" fontId="0" fillId="2" borderId="0" xfId="0" applyNumberFormat="1" applyFont="1" applyFill="1" applyBorder="1" applyAlignment="1">
      <alignment horizontal="center" vertical="center" wrapText="1"/>
    </xf>
    <xf numFmtId="2" fontId="20" fillId="0" borderId="16"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xf numFmtId="2" fontId="39" fillId="0" borderId="6" xfId="2"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2" fontId="20" fillId="0" borderId="29" xfId="0" applyNumberFormat="1" applyFont="1" applyFill="1" applyBorder="1" applyAlignment="1" applyProtection="1">
      <alignment horizontal="center" vertical="center" wrapText="1"/>
      <protection locked="0"/>
    </xf>
    <xf numFmtId="2" fontId="40" fillId="0" borderId="6" xfId="2" applyNumberFormat="1" applyFont="1" applyFill="1" applyBorder="1" applyAlignment="1" applyProtection="1">
      <alignment horizontal="center" vertical="center" wrapText="1"/>
      <protection locked="0"/>
    </xf>
    <xf numFmtId="0" fontId="0" fillId="4" borderId="18" xfId="0" applyFill="1" applyBorder="1"/>
    <xf numFmtId="0" fontId="0" fillId="4" borderId="18" xfId="0" applyFont="1" applyFill="1" applyBorder="1"/>
    <xf numFmtId="0" fontId="0" fillId="4" borderId="17" xfId="0" applyFill="1" applyBorder="1" applyAlignment="1">
      <alignment horizontal="right"/>
    </xf>
    <xf numFmtId="0" fontId="21" fillId="4" borderId="19" xfId="0" applyFont="1" applyFill="1" applyBorder="1"/>
    <xf numFmtId="0" fontId="0" fillId="4" borderId="65" xfId="0" applyFill="1" applyBorder="1"/>
    <xf numFmtId="0" fontId="0" fillId="4" borderId="64" xfId="0" applyFill="1" applyBorder="1"/>
    <xf numFmtId="0" fontId="59" fillId="0" borderId="0" xfId="0" applyNumberFormat="1" applyFont="1" applyBorder="1" applyAlignment="1">
      <alignment horizontal="center" vertical="center" wrapText="1"/>
    </xf>
    <xf numFmtId="2" fontId="0" fillId="4" borderId="66" xfId="0" applyNumberFormat="1" applyFont="1" applyFill="1" applyBorder="1" applyAlignment="1">
      <alignment horizontal="center" vertical="center" wrapText="1"/>
    </xf>
    <xf numFmtId="2" fontId="14" fillId="4" borderId="66" xfId="0" applyNumberFormat="1" applyFont="1" applyFill="1" applyBorder="1" applyAlignment="1">
      <alignment horizontal="center" vertical="center" wrapText="1"/>
    </xf>
    <xf numFmtId="2" fontId="17" fillId="4" borderId="66" xfId="0" applyNumberFormat="1" applyFont="1" applyFill="1" applyBorder="1" applyAlignment="1">
      <alignment horizontal="center" vertical="center"/>
    </xf>
    <xf numFmtId="2" fontId="20" fillId="4" borderId="66" xfId="0" applyNumberFormat="1" applyFont="1" applyFill="1" applyBorder="1" applyAlignment="1">
      <alignment horizontal="center" vertical="center"/>
    </xf>
    <xf numFmtId="2" fontId="16" fillId="4" borderId="67" xfId="0" applyNumberFormat="1" applyFont="1" applyFill="1" applyBorder="1" applyAlignment="1">
      <alignment horizontal="center" vertical="center"/>
    </xf>
    <xf numFmtId="2" fontId="17" fillId="4" borderId="67" xfId="0" applyNumberFormat="1" applyFont="1" applyFill="1" applyBorder="1" applyAlignment="1">
      <alignment horizontal="center" vertical="center"/>
    </xf>
    <xf numFmtId="2" fontId="13" fillId="13" borderId="4" xfId="0" applyNumberFormat="1" applyFont="1" applyFill="1" applyBorder="1" applyAlignment="1">
      <alignment horizontal="center" vertical="center" wrapText="1"/>
    </xf>
    <xf numFmtId="2" fontId="14" fillId="13" borderId="6" xfId="0" applyNumberFormat="1" applyFont="1" applyFill="1" applyBorder="1" applyAlignment="1">
      <alignment horizontal="center" vertical="center" wrapText="1"/>
    </xf>
    <xf numFmtId="2" fontId="14" fillId="4" borderId="0" xfId="0" applyNumberFormat="1" applyFont="1" applyFill="1" applyBorder="1" applyAlignment="1">
      <alignment horizontal="center" vertical="center" wrapText="1"/>
    </xf>
    <xf numFmtId="2" fontId="16" fillId="4" borderId="20" xfId="0" applyNumberFormat="1" applyFont="1" applyFill="1" applyBorder="1" applyAlignment="1">
      <alignment horizontal="center" vertical="center"/>
    </xf>
    <xf numFmtId="2" fontId="17" fillId="4" borderId="20" xfId="0" applyNumberFormat="1" applyFont="1" applyFill="1" applyBorder="1" applyAlignment="1">
      <alignment horizontal="center" vertical="center"/>
    </xf>
    <xf numFmtId="2" fontId="16" fillId="4" borderId="0" xfId="0" applyNumberFormat="1" applyFont="1" applyFill="1" applyBorder="1" applyAlignment="1">
      <alignment horizontal="center" vertical="center"/>
    </xf>
    <xf numFmtId="2" fontId="17" fillId="4" borderId="0" xfId="0" applyNumberFormat="1" applyFont="1" applyFill="1" applyBorder="1"/>
    <xf numFmtId="2" fontId="2" fillId="4" borderId="48" xfId="0" applyNumberFormat="1" applyFont="1" applyFill="1" applyBorder="1" applyAlignment="1">
      <alignment horizontal="center" vertical="center" wrapText="1"/>
    </xf>
    <xf numFmtId="0" fontId="59" fillId="4" borderId="0" xfId="0" applyNumberFormat="1" applyFont="1" applyFill="1" applyBorder="1" applyAlignment="1">
      <alignment horizontal="center" vertical="center" wrapText="1"/>
    </xf>
    <xf numFmtId="0" fontId="76" fillId="4" borderId="0" xfId="0" applyNumberFormat="1" applyFont="1" applyFill="1" applyBorder="1" applyAlignment="1">
      <alignment vertical="top" wrapText="1"/>
    </xf>
    <xf numFmtId="0" fontId="12" fillId="4" borderId="0" xfId="0" applyFont="1" applyFill="1" applyAlignment="1">
      <alignment wrapText="1"/>
    </xf>
    <xf numFmtId="2" fontId="80" fillId="10" borderId="69" xfId="0" applyNumberFormat="1" applyFont="1" applyFill="1" applyBorder="1" applyAlignment="1">
      <alignment horizontal="center" vertical="center" wrapText="1"/>
    </xf>
    <xf numFmtId="0" fontId="80" fillId="10" borderId="52" xfId="0" applyNumberFormat="1" applyFont="1" applyFill="1" applyBorder="1" applyAlignment="1">
      <alignment horizontal="center" vertical="center" wrapText="1"/>
    </xf>
    <xf numFmtId="2" fontId="80" fillId="10" borderId="73" xfId="0" applyNumberFormat="1" applyFont="1" applyFill="1" applyBorder="1" applyAlignment="1">
      <alignment horizontal="center" vertical="center" wrapText="1"/>
    </xf>
    <xf numFmtId="2" fontId="2" fillId="10" borderId="73" xfId="0" applyNumberFormat="1" applyFont="1" applyFill="1" applyBorder="1" applyAlignment="1">
      <alignment horizontal="center" vertical="center" wrapText="1"/>
    </xf>
    <xf numFmtId="167" fontId="80" fillId="10" borderId="73" xfId="0" applyNumberFormat="1" applyFont="1" applyFill="1" applyBorder="1" applyAlignment="1">
      <alignment horizontal="center" vertical="center" wrapText="1"/>
    </xf>
    <xf numFmtId="0" fontId="59" fillId="4" borderId="73" xfId="0" applyNumberFormat="1" applyFont="1" applyFill="1" applyBorder="1" applyAlignment="1">
      <alignment vertical="top" wrapText="1"/>
    </xf>
    <xf numFmtId="0" fontId="59" fillId="0" borderId="73" xfId="0" applyNumberFormat="1" applyFont="1" applyBorder="1" applyAlignment="1">
      <alignment vertical="top" wrapText="1"/>
    </xf>
    <xf numFmtId="1" fontId="2" fillId="10" borderId="48" xfId="0" applyNumberFormat="1" applyFont="1" applyFill="1" applyBorder="1" applyAlignment="1">
      <alignment horizontal="center" vertical="center" wrapText="1"/>
    </xf>
    <xf numFmtId="0" fontId="59" fillId="4" borderId="48" xfId="0" applyNumberFormat="1" applyFont="1" applyFill="1" applyBorder="1" applyAlignment="1">
      <alignment vertical="top" wrapText="1"/>
    </xf>
    <xf numFmtId="0" fontId="3" fillId="8" borderId="55" xfId="0" applyNumberFormat="1" applyFont="1" applyFill="1" applyBorder="1" applyAlignment="1">
      <alignment horizontal="center" vertical="center" wrapText="1"/>
    </xf>
    <xf numFmtId="1" fontId="2" fillId="10" borderId="44" xfId="0" applyNumberFormat="1" applyFont="1" applyFill="1" applyBorder="1" applyAlignment="1">
      <alignment horizontal="center" vertical="center" wrapText="1"/>
    </xf>
    <xf numFmtId="167" fontId="80" fillId="10" borderId="44" xfId="0" applyNumberFormat="1" applyFont="1" applyFill="1" applyBorder="1" applyAlignment="1">
      <alignment horizontal="center" vertical="center" wrapText="1"/>
    </xf>
    <xf numFmtId="0" fontId="59" fillId="4" borderId="44" xfId="0" applyNumberFormat="1" applyFont="1" applyFill="1" applyBorder="1" applyAlignment="1">
      <alignment vertical="top" wrapText="1"/>
    </xf>
    <xf numFmtId="0" fontId="3" fillId="0" borderId="55" xfId="0" applyNumberFormat="1" applyFont="1" applyBorder="1" applyAlignment="1">
      <alignment horizontal="center" vertical="center" wrapText="1"/>
    </xf>
    <xf numFmtId="0" fontId="2" fillId="8" borderId="55" xfId="0" applyNumberFormat="1" applyFont="1" applyFill="1" applyBorder="1" applyAlignment="1">
      <alignment horizontal="center" vertical="center" wrapText="1"/>
    </xf>
    <xf numFmtId="0" fontId="59" fillId="4" borderId="76" xfId="0" applyNumberFormat="1" applyFont="1" applyFill="1" applyBorder="1" applyAlignment="1">
      <alignment vertical="top" wrapText="1"/>
    </xf>
    <xf numFmtId="0" fontId="59" fillId="4" borderId="72" xfId="0" applyNumberFormat="1" applyFont="1" applyFill="1" applyBorder="1" applyAlignment="1">
      <alignment vertical="top" wrapText="1"/>
    </xf>
    <xf numFmtId="0" fontId="59" fillId="4" borderId="75" xfId="0" applyNumberFormat="1" applyFont="1" applyFill="1" applyBorder="1" applyAlignment="1">
      <alignment vertical="top" wrapText="1"/>
    </xf>
    <xf numFmtId="2" fontId="14" fillId="13" borderId="3" xfId="0" applyNumberFormat="1" applyFont="1" applyFill="1" applyBorder="1" applyAlignment="1">
      <alignment horizontal="center" vertical="center" wrapText="1"/>
    </xf>
    <xf numFmtId="2" fontId="4" fillId="0" borderId="52" xfId="0" applyNumberFormat="1" applyFont="1" applyFill="1" applyBorder="1" applyAlignment="1">
      <alignment horizontal="center" vertical="center" wrapText="1"/>
    </xf>
    <xf numFmtId="2" fontId="2" fillId="8" borderId="52" xfId="0" applyNumberFormat="1" applyFont="1" applyFill="1" applyBorder="1" applyAlignment="1">
      <alignment horizontal="center" vertical="center" wrapText="1"/>
    </xf>
    <xf numFmtId="2" fontId="3" fillId="0" borderId="52" xfId="0" applyNumberFormat="1" applyFont="1" applyBorder="1" applyAlignment="1">
      <alignment horizontal="center" vertical="center" wrapText="1"/>
    </xf>
    <xf numFmtId="0" fontId="3" fillId="0" borderId="52" xfId="0" applyNumberFormat="1" applyFont="1" applyBorder="1" applyAlignment="1">
      <alignment horizontal="center" vertical="center"/>
    </xf>
    <xf numFmtId="0" fontId="3" fillId="4" borderId="52" xfId="0" applyNumberFormat="1" applyFont="1" applyFill="1" applyBorder="1" applyAlignment="1">
      <alignment horizontal="center" vertical="center" wrapText="1"/>
    </xf>
    <xf numFmtId="2" fontId="14" fillId="13" borderId="5"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wrapText="1"/>
    </xf>
    <xf numFmtId="0" fontId="74" fillId="8" borderId="55" xfId="0" applyNumberFormat="1" applyFont="1" applyFill="1" applyBorder="1" applyAlignment="1">
      <alignment horizontal="center" vertical="center" wrapText="1"/>
    </xf>
    <xf numFmtId="2" fontId="14" fillId="13" borderId="80" xfId="0" applyNumberFormat="1" applyFont="1" applyFill="1" applyBorder="1" applyAlignment="1">
      <alignment horizontal="center" vertical="center" wrapText="1"/>
    </xf>
    <xf numFmtId="2" fontId="14" fillId="13" borderId="72" xfId="0" applyNumberFormat="1" applyFont="1" applyFill="1" applyBorder="1" applyAlignment="1">
      <alignment horizontal="center" vertical="center" wrapText="1"/>
    </xf>
    <xf numFmtId="2" fontId="14" fillId="13" borderId="0"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164" fontId="25" fillId="5" borderId="6" xfId="3" applyNumberFormat="1" applyFont="1" applyFill="1" applyBorder="1" applyAlignment="1">
      <alignment horizontal="center" vertical="center" wrapText="1"/>
    </xf>
    <xf numFmtId="164" fontId="25" fillId="5" borderId="6" xfId="0" applyNumberFormat="1" applyFont="1" applyFill="1" applyBorder="1" applyAlignment="1">
      <alignment horizontal="center" vertical="center" wrapText="1"/>
    </xf>
    <xf numFmtId="2" fontId="0" fillId="0" borderId="6" xfId="0" applyNumberFormat="1" applyFill="1" applyBorder="1" applyAlignment="1">
      <alignment horizontal="center" vertical="center"/>
    </xf>
    <xf numFmtId="2" fontId="17" fillId="0" borderId="22" xfId="0" applyNumberFormat="1" applyFont="1" applyFill="1" applyBorder="1" applyAlignment="1">
      <alignment horizontal="center" vertical="center" wrapText="1"/>
    </xf>
    <xf numFmtId="2" fontId="25" fillId="5" borderId="6" xfId="0" applyNumberFormat="1" applyFont="1" applyFill="1" applyBorder="1" applyAlignment="1">
      <alignment horizontal="center" vertical="center" wrapText="1"/>
    </xf>
    <xf numFmtId="164" fontId="16" fillId="0" borderId="5" xfId="0" quotePrefix="1" applyNumberFormat="1" applyFont="1" applyFill="1" applyBorder="1" applyAlignment="1">
      <alignment horizontal="center" vertical="center" wrapText="1"/>
    </xf>
    <xf numFmtId="164" fontId="17" fillId="0" borderId="5" xfId="0" quotePrefix="1" applyNumberFormat="1" applyFont="1" applyFill="1" applyBorder="1" applyAlignment="1">
      <alignment horizontal="center" vertical="center" wrapText="1"/>
    </xf>
    <xf numFmtId="164" fontId="19" fillId="0" borderId="5" xfId="0" applyNumberFormat="1" applyFont="1" applyFill="1" applyBorder="1" applyAlignment="1">
      <alignment horizontal="center" vertical="center" wrapText="1"/>
    </xf>
    <xf numFmtId="0" fontId="3" fillId="0" borderId="47" xfId="0" applyNumberFormat="1" applyFont="1" applyFill="1" applyBorder="1" applyAlignment="1">
      <alignment horizontal="center" vertical="center" wrapText="1"/>
    </xf>
    <xf numFmtId="2" fontId="68" fillId="0" borderId="48" xfId="0" applyNumberFormat="1" applyFont="1" applyFill="1" applyBorder="1" applyAlignment="1">
      <alignment horizontal="center" vertical="center" wrapText="1"/>
    </xf>
    <xf numFmtId="0" fontId="3" fillId="0" borderId="48" xfId="0" applyNumberFormat="1" applyFont="1" applyFill="1" applyBorder="1" applyAlignment="1">
      <alignment horizontal="center" wrapText="1"/>
    </xf>
    <xf numFmtId="2" fontId="75" fillId="0" borderId="48" xfId="0" applyNumberFormat="1" applyFont="1" applyFill="1" applyBorder="1" applyAlignment="1">
      <alignment horizontal="center" vertical="center" wrapText="1"/>
    </xf>
    <xf numFmtId="1" fontId="68" fillId="0" borderId="48"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wrapText="1"/>
    </xf>
    <xf numFmtId="0" fontId="2" fillId="0" borderId="47" xfId="0" applyNumberFormat="1" applyFont="1" applyFill="1" applyBorder="1" applyAlignment="1">
      <alignment horizontal="center" vertical="center" wrapText="1"/>
    </xf>
    <xf numFmtId="2" fontId="3" fillId="0" borderId="48" xfId="0" applyNumberFormat="1" applyFont="1" applyFill="1" applyBorder="1" applyAlignment="1">
      <alignment horizontal="center" wrapText="1"/>
    </xf>
    <xf numFmtId="2" fontId="3" fillId="0" borderId="48" xfId="0" applyNumberFormat="1" applyFont="1" applyFill="1" applyBorder="1" applyAlignment="1"/>
    <xf numFmtId="2" fontId="3" fillId="0" borderId="48" xfId="0" applyNumberFormat="1" applyFont="1" applyFill="1" applyBorder="1" applyAlignment="1">
      <alignment horizontal="center"/>
    </xf>
    <xf numFmtId="2" fontId="19" fillId="0" borderId="0" xfId="0" applyNumberFormat="1" applyFont="1" applyFill="1" applyBorder="1" applyAlignment="1">
      <alignment horizontal="center" vertical="center"/>
    </xf>
    <xf numFmtId="2" fontId="3" fillId="0" borderId="48" xfId="0" applyNumberFormat="1" applyFont="1" applyFill="1" applyBorder="1" applyAlignment="1">
      <alignment horizontal="center" vertical="center"/>
    </xf>
    <xf numFmtId="0" fontId="64" fillId="0" borderId="48" xfId="0" applyNumberFormat="1" applyFont="1" applyFill="1" applyBorder="1" applyAlignment="1" applyProtection="1">
      <alignment horizontal="center" vertical="top" wrapText="1"/>
    </xf>
    <xf numFmtId="1" fontId="63" fillId="0" borderId="48" xfId="0" applyNumberFormat="1" applyFont="1" applyFill="1" applyBorder="1" applyAlignment="1">
      <alignment vertical="center" wrapText="1"/>
    </xf>
    <xf numFmtId="2" fontId="2" fillId="0" borderId="47" xfId="0" applyNumberFormat="1" applyFont="1" applyFill="1" applyBorder="1" applyAlignment="1">
      <alignment horizontal="center" vertical="center" wrapText="1"/>
    </xf>
    <xf numFmtId="0" fontId="64" fillId="0" borderId="48" xfId="0" applyNumberFormat="1" applyFont="1" applyFill="1" applyBorder="1" applyAlignment="1">
      <alignment horizontal="center" vertical="center" wrapText="1"/>
    </xf>
    <xf numFmtId="1" fontId="3" fillId="0" borderId="48" xfId="0" applyNumberFormat="1" applyFont="1" applyFill="1" applyBorder="1" applyAlignment="1">
      <alignment wrapText="1"/>
    </xf>
    <xf numFmtId="2" fontId="5" fillId="0" borderId="48" xfId="0" applyNumberFormat="1" applyFont="1" applyFill="1" applyBorder="1" applyAlignment="1">
      <alignment horizontal="center" vertical="center" wrapText="1"/>
    </xf>
    <xf numFmtId="2" fontId="20" fillId="0" borderId="26" xfId="0" applyNumberFormat="1" applyFont="1" applyFill="1" applyBorder="1" applyAlignment="1">
      <alignment horizontal="center" vertical="center" wrapText="1"/>
    </xf>
    <xf numFmtId="2" fontId="25" fillId="0" borderId="7" xfId="0" applyNumberFormat="1" applyFont="1" applyFill="1" applyBorder="1" applyAlignment="1">
      <alignment horizontal="center" vertical="center" wrapText="1"/>
    </xf>
    <xf numFmtId="2" fontId="25" fillId="0" borderId="25" xfId="0" applyNumberFormat="1" applyFont="1" applyFill="1" applyBorder="1" applyAlignment="1">
      <alignment horizontal="center" vertical="center" wrapText="1"/>
    </xf>
    <xf numFmtId="2" fontId="41" fillId="0" borderId="6" xfId="0" applyNumberFormat="1" applyFont="1" applyFill="1" applyBorder="1" applyAlignment="1">
      <alignment horizontal="center" vertical="center" wrapText="1"/>
    </xf>
    <xf numFmtId="2" fontId="25" fillId="0" borderId="0" xfId="0" applyNumberFormat="1" applyFont="1" applyFill="1" applyAlignment="1">
      <alignment horizontal="center" vertical="center"/>
    </xf>
    <xf numFmtId="2" fontId="20" fillId="0" borderId="81" xfId="0" applyNumberFormat="1" applyFont="1" applyFill="1" applyBorder="1" applyAlignment="1">
      <alignment horizontal="center" vertical="center" wrapText="1"/>
    </xf>
    <xf numFmtId="0" fontId="12" fillId="4" borderId="0" xfId="0" applyFont="1" applyFill="1" applyAlignment="1">
      <alignment horizontal="center" vertical="center"/>
    </xf>
    <xf numFmtId="0" fontId="26" fillId="4" borderId="0" xfId="0" applyNumberFormat="1" applyFont="1" applyFill="1" applyAlignment="1">
      <alignment horizontal="center" vertical="center"/>
    </xf>
    <xf numFmtId="2" fontId="20" fillId="0" borderId="4"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xf>
    <xf numFmtId="0" fontId="26" fillId="0" borderId="6" xfId="0" applyNumberFormat="1" applyFont="1" applyFill="1" applyBorder="1" applyAlignment="1" applyProtection="1">
      <alignment wrapText="1"/>
      <protection locked="0"/>
    </xf>
    <xf numFmtId="0" fontId="26" fillId="0" borderId="6" xfId="0" applyNumberFormat="1" applyFont="1" applyFill="1" applyBorder="1" applyAlignment="1" applyProtection="1">
      <protection locked="0"/>
    </xf>
    <xf numFmtId="2" fontId="16" fillId="0" borderId="24" xfId="0" applyNumberFormat="1" applyFont="1" applyFill="1" applyBorder="1" applyAlignment="1">
      <alignment horizontal="center" vertical="center" wrapText="1"/>
    </xf>
    <xf numFmtId="2" fontId="20" fillId="0" borderId="16" xfId="0" applyNumberFormat="1" applyFont="1" applyFill="1" applyBorder="1" applyAlignment="1">
      <alignment horizontal="center" vertical="center" wrapText="1"/>
    </xf>
    <xf numFmtId="0" fontId="16" fillId="0" borderId="21" xfId="0" applyFont="1" applyFill="1" applyBorder="1" applyAlignment="1">
      <alignment horizontal="center" vertical="center" wrapText="1"/>
    </xf>
    <xf numFmtId="0" fontId="2" fillId="0" borderId="43"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2" fontId="2" fillId="0" borderId="44" xfId="0" applyNumberFormat="1" applyFont="1" applyFill="1" applyBorder="1" applyAlignment="1">
      <alignment horizontal="center" vertical="center" wrapText="1"/>
    </xf>
    <xf numFmtId="2" fontId="3" fillId="0" borderId="44" xfId="0" applyNumberFormat="1" applyFont="1" applyFill="1" applyBorder="1" applyAlignment="1">
      <alignment horizontal="center" vertical="center"/>
    </xf>
    <xf numFmtId="2" fontId="2" fillId="0" borderId="60" xfId="0" applyNumberFormat="1" applyFont="1" applyFill="1" applyBorder="1" applyAlignment="1">
      <alignment horizontal="center" vertical="center" wrapText="1"/>
    </xf>
    <xf numFmtId="0" fontId="3" fillId="0" borderId="43" xfId="0" applyNumberFormat="1" applyFont="1" applyFill="1" applyBorder="1" applyAlignment="1">
      <alignment horizontal="center" vertical="center" wrapText="1"/>
    </xf>
    <xf numFmtId="2" fontId="3" fillId="0" borderId="60" xfId="0" applyNumberFormat="1" applyFont="1" applyFill="1" applyBorder="1" applyAlignment="1">
      <alignment horizontal="center" vertical="center" wrapText="1"/>
    </xf>
    <xf numFmtId="0" fontId="3" fillId="0" borderId="44" xfId="0" applyNumberFormat="1" applyFont="1" applyFill="1" applyBorder="1" applyAlignment="1">
      <alignment horizontal="center" vertical="center"/>
    </xf>
    <xf numFmtId="2" fontId="3" fillId="0" borderId="43" xfId="0" applyNumberFormat="1" applyFont="1" applyFill="1" applyBorder="1" applyAlignment="1">
      <alignment horizontal="center" vertical="center" wrapText="1"/>
    </xf>
    <xf numFmtId="2" fontId="4" fillId="0" borderId="44" xfId="0" applyNumberFormat="1" applyFont="1" applyFill="1" applyBorder="1" applyAlignment="1">
      <alignment horizontal="center" vertical="center" wrapText="1"/>
    </xf>
    <xf numFmtId="0" fontId="17" fillId="0" borderId="44" xfId="0" applyFont="1" applyFill="1" applyBorder="1" applyAlignment="1">
      <alignment horizontal="center" vertical="center" wrapText="1"/>
    </xf>
    <xf numFmtId="2" fontId="2" fillId="0" borderId="43" xfId="0" applyNumberFormat="1" applyFont="1" applyFill="1" applyBorder="1" applyAlignment="1">
      <alignment horizontal="center" vertical="center" wrapText="1"/>
    </xf>
    <xf numFmtId="0" fontId="62" fillId="0" borderId="44" xfId="0" applyNumberFormat="1" applyFont="1" applyFill="1" applyBorder="1" applyAlignment="1">
      <alignment horizontal="center" vertical="center" wrapText="1"/>
    </xf>
    <xf numFmtId="0" fontId="61" fillId="0" borderId="44" xfId="2" applyNumberFormat="1" applyFont="1" applyFill="1" applyBorder="1" applyAlignment="1" applyProtection="1">
      <alignment horizontal="center" vertical="center" wrapText="1"/>
    </xf>
    <xf numFmtId="2" fontId="68" fillId="0" borderId="44" xfId="0" applyNumberFormat="1" applyFont="1" applyFill="1" applyBorder="1" applyAlignment="1">
      <alignment horizontal="center" vertical="center" wrapText="1"/>
    </xf>
    <xf numFmtId="2" fontId="24" fillId="0" borderId="44" xfId="0" applyNumberFormat="1" applyFont="1" applyFill="1" applyBorder="1" applyAlignment="1">
      <alignment horizontal="center" vertical="center" wrapText="1"/>
    </xf>
    <xf numFmtId="0" fontId="59" fillId="0" borderId="44" xfId="0" applyNumberFormat="1" applyFont="1" applyFill="1" applyBorder="1" applyAlignment="1">
      <alignment horizontal="center" vertical="center" wrapText="1"/>
    </xf>
    <xf numFmtId="2" fontId="24" fillId="0" borderId="44" xfId="0" applyNumberFormat="1" applyFont="1" applyFill="1" applyBorder="1" applyAlignment="1">
      <alignment horizontal="center" vertical="center"/>
    </xf>
    <xf numFmtId="0" fontId="3" fillId="0" borderId="60" xfId="0" applyNumberFormat="1" applyFont="1" applyFill="1" applyBorder="1" applyAlignment="1">
      <alignment horizontal="center" vertical="center" wrapText="1"/>
    </xf>
    <xf numFmtId="2" fontId="20" fillId="0" borderId="44" xfId="0" applyNumberFormat="1" applyFont="1" applyFill="1" applyBorder="1" applyAlignment="1">
      <alignment horizontal="center" vertical="center" wrapText="1"/>
    </xf>
    <xf numFmtId="1" fontId="3" fillId="0" borderId="43" xfId="0" applyNumberFormat="1" applyFont="1" applyFill="1" applyBorder="1" applyAlignment="1">
      <alignment horizontal="center" vertical="center" wrapText="1"/>
    </xf>
    <xf numFmtId="1" fontId="45" fillId="0" borderId="44" xfId="0" applyNumberFormat="1" applyFont="1" applyFill="1" applyBorder="1" applyAlignment="1">
      <alignment horizontal="center" vertical="center"/>
    </xf>
    <xf numFmtId="1" fontId="2" fillId="0" borderId="44" xfId="0" applyNumberFormat="1" applyFont="1" applyFill="1" applyBorder="1" applyAlignment="1">
      <alignment horizontal="center" vertical="center" wrapText="1"/>
    </xf>
    <xf numFmtId="0" fontId="59" fillId="0" borderId="44" xfId="0" applyNumberFormat="1" applyFont="1" applyFill="1" applyBorder="1" applyAlignment="1">
      <alignment vertical="top" wrapText="1"/>
    </xf>
    <xf numFmtId="1" fontId="3" fillId="0" borderId="44" xfId="0" applyNumberFormat="1" applyFont="1" applyFill="1" applyBorder="1" applyAlignment="1">
      <alignment horizontal="center" vertical="top" wrapText="1"/>
    </xf>
    <xf numFmtId="0" fontId="48" fillId="0" borderId="44" xfId="0" applyFont="1" applyFill="1" applyBorder="1" applyAlignment="1">
      <alignment vertical="center" wrapText="1"/>
    </xf>
    <xf numFmtId="1" fontId="3" fillId="0" borderId="44" xfId="0" applyNumberFormat="1" applyFont="1" applyFill="1" applyBorder="1" applyAlignment="1">
      <alignment horizontal="center" vertical="center"/>
    </xf>
    <xf numFmtId="1" fontId="55" fillId="0" borderId="44" xfId="0" applyNumberFormat="1" applyFont="1" applyFill="1" applyBorder="1" applyAlignment="1">
      <alignment horizontal="center" vertical="center" wrapText="1"/>
    </xf>
    <xf numFmtId="164" fontId="3" fillId="0" borderId="44" xfId="0" applyNumberFormat="1" applyFont="1" applyFill="1" applyBorder="1" applyAlignment="1">
      <alignment horizontal="center" vertical="center" wrapText="1"/>
    </xf>
    <xf numFmtId="1" fontId="68" fillId="0" borderId="44" xfId="0" applyNumberFormat="1" applyFont="1" applyFill="1" applyBorder="1" applyAlignment="1">
      <alignment horizontal="center" vertical="center" wrapText="1"/>
    </xf>
    <xf numFmtId="2" fontId="62" fillId="0" borderId="44" xfId="0" applyNumberFormat="1" applyFont="1" applyFill="1" applyBorder="1" applyAlignment="1">
      <alignment horizontal="center" vertical="center" wrapText="1"/>
    </xf>
    <xf numFmtId="2" fontId="75" fillId="0" borderId="44" xfId="0" applyNumberFormat="1" applyFont="1" applyFill="1" applyBorder="1" applyAlignment="1">
      <alignment horizontal="center" vertical="center" wrapText="1"/>
    </xf>
    <xf numFmtId="1" fontId="55" fillId="0" borderId="44" xfId="0" applyNumberFormat="1" applyFont="1" applyFill="1" applyBorder="1" applyAlignment="1">
      <alignment wrapText="1"/>
    </xf>
    <xf numFmtId="1" fontId="80" fillId="10" borderId="73" xfId="0" applyNumberFormat="1" applyFont="1" applyFill="1" applyBorder="1" applyAlignment="1">
      <alignment horizontal="center" vertical="center" wrapText="1"/>
    </xf>
    <xf numFmtId="1" fontId="80" fillId="10" borderId="55" xfId="0" applyNumberFormat="1" applyFont="1" applyFill="1" applyBorder="1" applyAlignment="1">
      <alignment horizontal="center" vertical="center" wrapText="1"/>
    </xf>
    <xf numFmtId="1" fontId="87" fillId="10" borderId="55" xfId="0" applyNumberFormat="1" applyFont="1" applyFill="1" applyBorder="1" applyAlignment="1">
      <alignment horizontal="center" vertical="center" wrapText="1"/>
    </xf>
    <xf numFmtId="0" fontId="27" fillId="10" borderId="0" xfId="0" applyFont="1" applyFill="1" applyBorder="1" applyAlignment="1">
      <alignment horizontal="center" vertical="center"/>
    </xf>
    <xf numFmtId="1" fontId="80" fillId="10" borderId="44" xfId="0" applyNumberFormat="1" applyFont="1" applyFill="1" applyBorder="1" applyAlignment="1">
      <alignment horizontal="center" vertical="center" wrapText="1"/>
    </xf>
    <xf numFmtId="0" fontId="2" fillId="0" borderId="52" xfId="0" applyNumberFormat="1" applyFont="1" applyFill="1" applyBorder="1" applyAlignment="1">
      <alignment horizontal="center" vertical="center" wrapText="1"/>
    </xf>
    <xf numFmtId="2" fontId="2" fillId="0" borderId="73" xfId="0" applyNumberFormat="1" applyFont="1" applyFill="1" applyBorder="1" applyAlignment="1">
      <alignment horizontal="center" vertical="center" wrapText="1"/>
    </xf>
    <xf numFmtId="2" fontId="3" fillId="0" borderId="73" xfId="0" applyNumberFormat="1" applyFont="1" applyFill="1" applyBorder="1" applyAlignment="1">
      <alignment horizontal="center" vertical="center" wrapText="1"/>
    </xf>
    <xf numFmtId="0" fontId="62" fillId="0" borderId="52" xfId="0" applyNumberFormat="1" applyFont="1" applyFill="1" applyBorder="1" applyAlignment="1">
      <alignment horizontal="center" vertical="center" wrapText="1"/>
    </xf>
    <xf numFmtId="0" fontId="3" fillId="0" borderId="73" xfId="0" applyNumberFormat="1" applyFont="1" applyFill="1" applyBorder="1" applyAlignment="1">
      <alignment horizontal="center" vertical="center" wrapText="1"/>
    </xf>
    <xf numFmtId="0" fontId="3" fillId="0" borderId="55" xfId="0" applyNumberFormat="1" applyFont="1" applyFill="1" applyBorder="1" applyAlignment="1">
      <alignment horizontal="center" vertical="center" wrapText="1"/>
    </xf>
    <xf numFmtId="0" fontId="2" fillId="0" borderId="55" xfId="0" applyNumberFormat="1" applyFont="1" applyFill="1" applyBorder="1" applyAlignment="1">
      <alignment horizontal="center" vertical="center" wrapText="1"/>
    </xf>
    <xf numFmtId="1" fontId="3" fillId="0" borderId="55" xfId="0" applyNumberFormat="1" applyFont="1" applyFill="1" applyBorder="1" applyAlignment="1">
      <alignment horizontal="center" vertical="center" wrapText="1"/>
    </xf>
    <xf numFmtId="1" fontId="68" fillId="0" borderId="48" xfId="0" applyNumberFormat="1" applyFont="1" applyFill="1" applyBorder="1" applyAlignment="1">
      <alignment horizontal="center" vertical="center" wrapText="1"/>
    </xf>
    <xf numFmtId="0" fontId="4" fillId="0" borderId="55"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65" fillId="0" borderId="52" xfId="0" applyNumberFormat="1" applyFont="1" applyFill="1" applyBorder="1" applyAlignment="1">
      <alignment horizontal="center" vertical="center" wrapText="1"/>
    </xf>
    <xf numFmtId="1" fontId="3" fillId="0" borderId="48" xfId="0" applyNumberFormat="1" applyFont="1" applyFill="1" applyBorder="1" applyAlignment="1"/>
    <xf numFmtId="0" fontId="3" fillId="8" borderId="44" xfId="0" applyNumberFormat="1" applyFont="1" applyFill="1" applyBorder="1" applyAlignment="1">
      <alignment horizontal="center" vertical="center" wrapText="1"/>
    </xf>
    <xf numFmtId="0" fontId="3" fillId="4" borderId="82" xfId="0" applyNumberFormat="1" applyFont="1" applyFill="1" applyBorder="1" applyAlignment="1">
      <alignment horizontal="center" vertical="center" wrapText="1"/>
    </xf>
    <xf numFmtId="0" fontId="3" fillId="0" borderId="82" xfId="0" applyNumberFormat="1" applyFont="1" applyBorder="1" applyAlignment="1">
      <alignment horizontal="center" vertical="center" wrapText="1"/>
    </xf>
    <xf numFmtId="0" fontId="3" fillId="8" borderId="82" xfId="0" applyNumberFormat="1" applyFont="1" applyFill="1" applyBorder="1" applyAlignment="1">
      <alignment horizontal="center" vertical="center" wrapText="1"/>
    </xf>
    <xf numFmtId="2" fontId="3" fillId="4" borderId="72" xfId="0" applyNumberFormat="1" applyFont="1" applyFill="1" applyBorder="1" applyAlignment="1">
      <alignment horizontal="center" vertical="center" wrapText="1"/>
    </xf>
    <xf numFmtId="0" fontId="4" fillId="8" borderId="44" xfId="0" applyNumberFormat="1" applyFont="1" applyFill="1" applyBorder="1" applyAlignment="1">
      <alignment horizontal="center" vertical="center" wrapText="1"/>
    </xf>
    <xf numFmtId="0" fontId="3" fillId="0" borderId="44" xfId="0" applyNumberFormat="1" applyFont="1" applyBorder="1" applyAlignment="1">
      <alignment horizontal="center" vertical="center" wrapText="1"/>
    </xf>
    <xf numFmtId="2" fontId="3" fillId="8" borderId="83" xfId="0" applyNumberFormat="1" applyFont="1" applyFill="1" applyBorder="1" applyAlignment="1">
      <alignment horizontal="center" vertical="center" wrapText="1"/>
    </xf>
    <xf numFmtId="1" fontId="80" fillId="10" borderId="77" xfId="0" applyNumberFormat="1" applyFont="1" applyFill="1" applyBorder="1" applyAlignment="1">
      <alignment horizontal="center" vertical="center" wrapText="1"/>
    </xf>
    <xf numFmtId="0" fontId="80" fillId="10" borderId="70" xfId="0" applyNumberFormat="1" applyFont="1" applyFill="1" applyBorder="1" applyAlignment="1">
      <alignment horizontal="center" vertical="center" wrapText="1"/>
    </xf>
    <xf numFmtId="2" fontId="80" fillId="10" borderId="57" xfId="0" applyNumberFormat="1" applyFont="1" applyFill="1" applyBorder="1" applyAlignment="1">
      <alignment horizontal="center" vertical="center" wrapText="1"/>
    </xf>
    <xf numFmtId="167" fontId="80" fillId="10" borderId="57" xfId="0" applyNumberFormat="1" applyFont="1" applyFill="1" applyBorder="1" applyAlignment="1">
      <alignment horizontal="center" vertical="center" wrapText="1"/>
    </xf>
    <xf numFmtId="167" fontId="80" fillId="10" borderId="69" xfId="0" applyNumberFormat="1" applyFont="1" applyFill="1" applyBorder="1" applyAlignment="1">
      <alignment horizontal="center" vertical="center" wrapText="1"/>
    </xf>
    <xf numFmtId="167" fontId="80" fillId="10" borderId="74" xfId="0" applyNumberFormat="1" applyFont="1" applyFill="1" applyBorder="1" applyAlignment="1">
      <alignment horizontal="center" vertical="center" wrapText="1"/>
    </xf>
    <xf numFmtId="0" fontId="66" fillId="4" borderId="0" xfId="0" applyNumberFormat="1" applyFont="1" applyFill="1" applyBorder="1" applyAlignment="1">
      <alignment horizontal="left" vertical="center"/>
    </xf>
    <xf numFmtId="2" fontId="20" fillId="4" borderId="26" xfId="0" applyNumberFormat="1" applyFont="1" applyFill="1" applyBorder="1" applyAlignment="1">
      <alignment horizontal="center" vertical="center" wrapText="1"/>
    </xf>
    <xf numFmtId="0" fontId="26" fillId="0" borderId="6"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wrapText="1"/>
      <protection locked="0"/>
    </xf>
    <xf numFmtId="2" fontId="20" fillId="0" borderId="6" xfId="0" applyNumberFormat="1" applyFont="1" applyFill="1" applyBorder="1" applyAlignment="1">
      <alignment horizontal="center" wrapText="1"/>
    </xf>
    <xf numFmtId="2" fontId="20" fillId="0" borderId="6" xfId="0" applyNumberFormat="1" applyFont="1" applyFill="1" applyBorder="1" applyAlignment="1" applyProtection="1">
      <alignment horizontal="center" wrapText="1"/>
      <protection locked="0"/>
    </xf>
    <xf numFmtId="0" fontId="16"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88" fillId="0" borderId="48" xfId="0" applyFont="1" applyBorder="1" applyAlignment="1">
      <alignment horizontal="center" vertical="center" wrapText="1"/>
    </xf>
    <xf numFmtId="0" fontId="4" fillId="8" borderId="55" xfId="0" applyNumberFormat="1" applyFont="1" applyFill="1" applyBorder="1" applyAlignment="1">
      <alignment horizontal="center" vertical="center" wrapText="1"/>
    </xf>
    <xf numFmtId="2" fontId="54" fillId="4" borderId="0" xfId="0" applyNumberFormat="1" applyFont="1" applyFill="1" applyBorder="1" applyAlignment="1">
      <alignment horizontal="center" vertical="center" wrapText="1"/>
    </xf>
    <xf numFmtId="2" fontId="56" fillId="4" borderId="0" xfId="0" applyNumberFormat="1" applyFont="1" applyFill="1" applyBorder="1" applyAlignment="1">
      <alignment horizontal="center" vertical="center" wrapText="1"/>
    </xf>
    <xf numFmtId="1" fontId="54" fillId="4" borderId="0" xfId="0" applyNumberFormat="1" applyFont="1" applyFill="1" applyBorder="1" applyAlignment="1">
      <alignment horizontal="center" vertical="center"/>
    </xf>
    <xf numFmtId="1" fontId="71" fillId="4" borderId="0" xfId="0" applyNumberFormat="1" applyFont="1" applyFill="1" applyBorder="1" applyAlignment="1"/>
    <xf numFmtId="2" fontId="72" fillId="4" borderId="0" xfId="0" applyNumberFormat="1" applyFont="1" applyFill="1" applyBorder="1" applyAlignment="1">
      <alignment horizontal="center" vertical="center" wrapText="1"/>
    </xf>
    <xf numFmtId="2" fontId="3" fillId="4" borderId="45" xfId="0" applyNumberFormat="1" applyFont="1" applyFill="1" applyBorder="1" applyAlignment="1">
      <alignment horizontal="center" vertical="center" wrapText="1"/>
    </xf>
    <xf numFmtId="2" fontId="3" fillId="4" borderId="46" xfId="0" applyNumberFormat="1" applyFont="1" applyFill="1" applyBorder="1" applyAlignment="1">
      <alignment horizontal="center" vertical="center" wrapText="1"/>
    </xf>
    <xf numFmtId="2" fontId="3" fillId="4" borderId="51"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1" fontId="2" fillId="4" borderId="52" xfId="0" applyNumberFormat="1" applyFont="1" applyFill="1" applyBorder="1" applyAlignment="1">
      <alignment horizontal="center" vertical="center" wrapText="1"/>
    </xf>
    <xf numFmtId="1" fontId="73" fillId="4" borderId="48" xfId="0" applyNumberFormat="1" applyFont="1" applyFill="1" applyBorder="1" applyAlignment="1"/>
    <xf numFmtId="2" fontId="2" fillId="4" borderId="52" xfId="0" applyNumberFormat="1" applyFont="1" applyFill="1" applyBorder="1" applyAlignment="1">
      <alignment horizontal="center" vertical="center" wrapText="1"/>
    </xf>
    <xf numFmtId="1" fontId="67" fillId="4" borderId="48" xfId="0" applyNumberFormat="1" applyFont="1" applyFill="1" applyBorder="1" applyAlignment="1">
      <alignment horizontal="center" vertical="center" wrapText="1"/>
    </xf>
    <xf numFmtId="2" fontId="3" fillId="4" borderId="54" xfId="0" applyNumberFormat="1" applyFont="1" applyFill="1" applyBorder="1" applyAlignment="1">
      <alignment horizontal="center" vertical="center" wrapText="1"/>
    </xf>
    <xf numFmtId="1" fontId="2" fillId="4" borderId="55" xfId="0" applyNumberFormat="1" applyFont="1" applyFill="1" applyBorder="1" applyAlignment="1">
      <alignment horizontal="center" vertical="center" wrapText="1"/>
    </xf>
    <xf numFmtId="2" fontId="3" fillId="4" borderId="55" xfId="0" applyNumberFormat="1" applyFont="1" applyFill="1" applyBorder="1" applyAlignment="1">
      <alignment horizontal="center" vertical="center" wrapText="1"/>
    </xf>
    <xf numFmtId="2" fontId="72" fillId="4" borderId="54" xfId="0" applyNumberFormat="1" applyFont="1" applyFill="1" applyBorder="1" applyAlignment="1">
      <alignment horizontal="center" vertical="center" wrapText="1"/>
    </xf>
    <xf numFmtId="1" fontId="71" fillId="4" borderId="55" xfId="0" applyNumberFormat="1" applyFont="1" applyFill="1" applyBorder="1" applyAlignment="1">
      <alignment horizontal="center" vertical="center" wrapText="1"/>
    </xf>
    <xf numFmtId="1" fontId="67" fillId="4" borderId="48" xfId="0" applyNumberFormat="1" applyFont="1" applyFill="1" applyBorder="1" applyAlignment="1"/>
    <xf numFmtId="2" fontId="3" fillId="4" borderId="47" xfId="0" applyNumberFormat="1" applyFont="1" applyFill="1" applyBorder="1" applyAlignment="1">
      <alignment horizontal="center" vertical="center" wrapText="1"/>
    </xf>
    <xf numFmtId="2" fontId="3" fillId="4" borderId="48" xfId="0" applyNumberFormat="1" applyFont="1" applyFill="1" applyBorder="1" applyAlignment="1">
      <alignment horizontal="center" vertical="center"/>
    </xf>
    <xf numFmtId="1" fontId="3" fillId="4" borderId="48" xfId="0" applyNumberFormat="1" applyFont="1" applyFill="1" applyBorder="1" applyAlignment="1">
      <alignment horizontal="center" vertical="center" wrapText="1"/>
    </xf>
    <xf numFmtId="0" fontId="2" fillId="4" borderId="48" xfId="0" applyNumberFormat="1" applyFont="1" applyFill="1" applyBorder="1" applyAlignment="1">
      <alignment horizontal="center" vertical="center" wrapText="1"/>
    </xf>
    <xf numFmtId="1" fontId="3" fillId="4" borderId="52" xfId="0" applyNumberFormat="1" applyFont="1" applyFill="1" applyBorder="1" applyAlignment="1">
      <alignment horizontal="center" vertical="center" wrapText="1"/>
    </xf>
    <xf numFmtId="1" fontId="3" fillId="4" borderId="55" xfId="0" applyNumberFormat="1" applyFont="1" applyFill="1" applyBorder="1" applyAlignment="1">
      <alignment horizontal="center" vertical="center" wrapText="1"/>
    </xf>
    <xf numFmtId="2" fontId="3" fillId="4" borderId="52" xfId="0" applyNumberFormat="1" applyFont="1" applyFill="1" applyBorder="1" applyAlignment="1">
      <alignment horizontal="center" vertical="center" wrapText="1"/>
    </xf>
    <xf numFmtId="2" fontId="2" fillId="4" borderId="55" xfId="0" applyNumberFormat="1" applyFont="1" applyFill="1" applyBorder="1" applyAlignment="1">
      <alignment horizontal="center" vertical="center" wrapText="1"/>
    </xf>
    <xf numFmtId="0" fontId="3" fillId="4" borderId="55" xfId="0" applyNumberFormat="1" applyFont="1" applyFill="1" applyBorder="1" applyAlignment="1">
      <alignment horizontal="center" vertical="center" wrapText="1"/>
    </xf>
    <xf numFmtId="2" fontId="72" fillId="4" borderId="55" xfId="0" applyNumberFormat="1" applyFont="1" applyFill="1" applyBorder="1" applyAlignment="1">
      <alignment horizontal="center" vertical="center" wrapText="1"/>
    </xf>
    <xf numFmtId="2" fontId="3" fillId="4" borderId="55" xfId="0" applyNumberFormat="1" applyFont="1" applyFill="1" applyBorder="1" applyAlignment="1">
      <alignment horizontal="center" vertical="center"/>
    </xf>
    <xf numFmtId="2" fontId="68" fillId="4" borderId="55" xfId="0" applyNumberFormat="1" applyFont="1" applyFill="1" applyBorder="1" applyAlignment="1">
      <alignment horizontal="center" vertical="center" wrapText="1"/>
    </xf>
    <xf numFmtId="2" fontId="2" fillId="4" borderId="47" xfId="0" applyNumberFormat="1" applyFont="1" applyFill="1" applyBorder="1" applyAlignment="1">
      <alignment horizontal="center" vertical="center" wrapText="1"/>
    </xf>
    <xf numFmtId="2" fontId="72" fillId="4" borderId="55" xfId="0" applyNumberFormat="1" applyFont="1" applyFill="1" applyBorder="1" applyAlignment="1">
      <alignment horizontal="center" vertical="center"/>
    </xf>
    <xf numFmtId="2" fontId="71" fillId="4" borderId="55" xfId="0" applyNumberFormat="1" applyFont="1" applyFill="1" applyBorder="1" applyAlignment="1">
      <alignment horizontal="center" vertical="center" wrapText="1"/>
    </xf>
    <xf numFmtId="0" fontId="59" fillId="4" borderId="55" xfId="0" applyNumberFormat="1" applyFont="1" applyFill="1" applyBorder="1" applyAlignment="1">
      <alignment vertical="top" wrapText="1"/>
    </xf>
    <xf numFmtId="2" fontId="2" fillId="4" borderId="55" xfId="0" applyNumberFormat="1" applyFont="1" applyFill="1" applyBorder="1" applyAlignment="1">
      <alignment horizontal="center" vertical="center"/>
    </xf>
    <xf numFmtId="2" fontId="2" fillId="4" borderId="69" xfId="0" applyNumberFormat="1" applyFont="1" applyFill="1" applyBorder="1" applyAlignment="1">
      <alignment horizontal="center" vertical="center" wrapText="1"/>
    </xf>
    <xf numFmtId="2" fontId="2" fillId="4" borderId="70" xfId="0" applyNumberFormat="1" applyFont="1" applyFill="1" applyBorder="1" applyAlignment="1">
      <alignment horizontal="center" vertical="center" wrapText="1"/>
    </xf>
    <xf numFmtId="1" fontId="68" fillId="4" borderId="55" xfId="0" applyNumberFormat="1" applyFont="1" applyFill="1" applyBorder="1" applyAlignment="1"/>
    <xf numFmtId="2" fontId="75" fillId="4" borderId="55" xfId="0" applyNumberFormat="1" applyFont="1" applyFill="1" applyBorder="1" applyAlignment="1">
      <alignment horizontal="center" vertical="center" wrapText="1"/>
    </xf>
    <xf numFmtId="0" fontId="2" fillId="4" borderId="55" xfId="0" applyNumberFormat="1" applyFont="1" applyFill="1" applyBorder="1" applyAlignment="1">
      <alignment horizontal="center" vertical="center" wrapText="1"/>
    </xf>
    <xf numFmtId="2" fontId="3" fillId="4" borderId="71" xfId="0" applyNumberFormat="1" applyFont="1" applyFill="1" applyBorder="1" applyAlignment="1">
      <alignment horizontal="center" vertical="center" wrapText="1"/>
    </xf>
    <xf numFmtId="2" fontId="4" fillId="4" borderId="48" xfId="0" applyNumberFormat="1" applyFont="1" applyFill="1" applyBorder="1" applyAlignment="1">
      <alignment horizontal="center" vertical="center" wrapText="1"/>
    </xf>
    <xf numFmtId="0" fontId="64" fillId="4" borderId="55" xfId="0" applyNumberFormat="1" applyFont="1" applyFill="1" applyBorder="1" applyAlignment="1">
      <alignment vertical="top" wrapText="1"/>
    </xf>
    <xf numFmtId="2" fontId="54" fillId="4" borderId="0" xfId="0" applyNumberFormat="1" applyFont="1" applyFill="1" applyBorder="1" applyAlignment="1"/>
    <xf numFmtId="2" fontId="67" fillId="4" borderId="45" xfId="0" applyNumberFormat="1" applyFont="1" applyFill="1" applyBorder="1" applyAlignment="1">
      <alignment horizontal="center" vertical="center" wrapText="1"/>
    </xf>
    <xf numFmtId="2" fontId="68" fillId="4" borderId="51" xfId="0" applyNumberFormat="1" applyFont="1" applyFill="1" applyBorder="1" applyAlignment="1">
      <alignment horizontal="center" vertical="center" wrapText="1"/>
    </xf>
    <xf numFmtId="2" fontId="68" fillId="4" borderId="73" xfId="0" applyNumberFormat="1" applyFont="1" applyFill="1" applyBorder="1" applyAlignment="1">
      <alignment horizontal="center" vertical="center" wrapText="1"/>
    </xf>
    <xf numFmtId="2" fontId="69" fillId="4" borderId="73" xfId="0" applyNumberFormat="1" applyFont="1" applyFill="1" applyBorder="1" applyAlignment="1">
      <alignment horizontal="center" vertical="center" wrapText="1"/>
    </xf>
    <xf numFmtId="2" fontId="69" fillId="4" borderId="48" xfId="0" applyNumberFormat="1" applyFont="1" applyFill="1" applyBorder="1" applyAlignment="1">
      <alignment horizontal="center" vertical="center" wrapText="1"/>
    </xf>
    <xf numFmtId="2" fontId="68" fillId="4" borderId="48" xfId="0" applyNumberFormat="1" applyFont="1" applyFill="1" applyBorder="1" applyAlignment="1">
      <alignment horizontal="center" vertical="center" wrapText="1"/>
    </xf>
    <xf numFmtId="2" fontId="69" fillId="4" borderId="44" xfId="0" applyNumberFormat="1" applyFont="1" applyFill="1" applyBorder="1" applyAlignment="1">
      <alignment horizontal="center" vertical="center" wrapText="1"/>
    </xf>
    <xf numFmtId="2" fontId="68" fillId="4" borderId="44" xfId="0" applyNumberFormat="1" applyFont="1" applyFill="1" applyBorder="1" applyAlignment="1">
      <alignment horizontal="center" vertical="center" wrapText="1"/>
    </xf>
    <xf numFmtId="2" fontId="69" fillId="4" borderId="72" xfId="0" applyNumberFormat="1" applyFont="1" applyFill="1" applyBorder="1" applyAlignment="1">
      <alignment horizontal="center" vertical="center" wrapText="1"/>
    </xf>
    <xf numFmtId="2" fontId="68" fillId="4" borderId="72" xfId="0" applyNumberFormat="1" applyFont="1" applyFill="1" applyBorder="1" applyAlignment="1">
      <alignment horizontal="center" vertical="center" wrapText="1"/>
    </xf>
    <xf numFmtId="2" fontId="69" fillId="4" borderId="75" xfId="0" applyNumberFormat="1" applyFont="1" applyFill="1" applyBorder="1" applyAlignment="1">
      <alignment horizontal="center" vertical="center" wrapText="1"/>
    </xf>
    <xf numFmtId="2" fontId="68" fillId="4" borderId="75" xfId="0" applyNumberFormat="1" applyFont="1" applyFill="1" applyBorder="1" applyAlignment="1">
      <alignment horizontal="center" vertical="center" wrapText="1"/>
    </xf>
    <xf numFmtId="2" fontId="2" fillId="4" borderId="73" xfId="0" applyNumberFormat="1" applyFont="1" applyFill="1" applyBorder="1" applyAlignment="1">
      <alignment horizontal="center" vertical="center" wrapText="1"/>
    </xf>
    <xf numFmtId="2" fontId="3" fillId="4" borderId="73" xfId="0" applyNumberFormat="1" applyFont="1" applyFill="1" applyBorder="1" applyAlignment="1">
      <alignment horizontal="center" vertical="center" wrapText="1"/>
    </xf>
    <xf numFmtId="2" fontId="68" fillId="4" borderId="46" xfId="0" applyNumberFormat="1" applyFont="1" applyFill="1" applyBorder="1" applyAlignment="1">
      <alignment horizontal="center" vertical="center" wrapText="1"/>
    </xf>
    <xf numFmtId="2" fontId="2" fillId="4" borderId="44" xfId="0" applyNumberFormat="1" applyFont="1" applyFill="1" applyBorder="1" applyAlignment="1">
      <alignment horizontal="center" vertical="center" wrapText="1"/>
    </xf>
    <xf numFmtId="2" fontId="3" fillId="4" borderId="44" xfId="0" applyNumberFormat="1" applyFont="1" applyFill="1" applyBorder="1" applyAlignment="1">
      <alignment horizontal="center" vertical="center" wrapText="1"/>
    </xf>
    <xf numFmtId="2" fontId="68" fillId="4" borderId="54" xfId="0" applyNumberFormat="1" applyFont="1" applyFill="1" applyBorder="1" applyAlignment="1">
      <alignment horizontal="center" vertical="center" wrapText="1"/>
    </xf>
    <xf numFmtId="2" fontId="68" fillId="4" borderId="79" xfId="0" applyNumberFormat="1" applyFont="1" applyFill="1" applyBorder="1" applyAlignment="1">
      <alignment horizontal="center" vertical="center" wrapText="1"/>
    </xf>
    <xf numFmtId="2" fontId="60" fillId="4" borderId="55" xfId="0" applyNumberFormat="1" applyFont="1" applyFill="1" applyBorder="1" applyAlignment="1">
      <alignment horizontal="center" vertical="center" wrapText="1"/>
    </xf>
    <xf numFmtId="1" fontId="3" fillId="4" borderId="47" xfId="0" applyNumberFormat="1" applyFont="1" applyFill="1" applyBorder="1" applyAlignment="1">
      <alignment horizontal="center" vertical="center" wrapText="1"/>
    </xf>
    <xf numFmtId="1" fontId="3" fillId="4" borderId="44" xfId="0" applyNumberFormat="1" applyFont="1" applyFill="1" applyBorder="1" applyAlignment="1">
      <alignment horizontal="center" vertical="center" wrapText="1"/>
    </xf>
    <xf numFmtId="1" fontId="3" fillId="4" borderId="73" xfId="0" applyNumberFormat="1" applyFont="1" applyFill="1" applyBorder="1" applyAlignment="1">
      <alignment horizontal="center" vertical="center" wrapText="1"/>
    </xf>
    <xf numFmtId="1" fontId="2" fillId="4" borderId="44" xfId="0" applyNumberFormat="1" applyFont="1" applyFill="1" applyBorder="1" applyAlignment="1">
      <alignment horizontal="center" vertical="center" wrapText="1"/>
    </xf>
    <xf numFmtId="1" fontId="60" fillId="4" borderId="55" xfId="0" applyNumberFormat="1" applyFont="1" applyFill="1" applyBorder="1" applyAlignment="1">
      <alignment horizontal="center" vertical="center" wrapText="1"/>
    </xf>
    <xf numFmtId="1" fontId="68" fillId="4" borderId="48" xfId="0" applyNumberFormat="1" applyFont="1" applyFill="1" applyBorder="1" applyAlignment="1">
      <alignment horizontal="center" vertical="center" wrapText="1"/>
    </xf>
    <xf numFmtId="1" fontId="3" fillId="4" borderId="48" xfId="0" applyNumberFormat="1" applyFont="1" applyFill="1" applyBorder="1" applyAlignment="1">
      <alignment horizontal="center" vertical="center"/>
    </xf>
    <xf numFmtId="1" fontId="2" fillId="4" borderId="73" xfId="0" applyNumberFormat="1" applyFont="1" applyFill="1" applyBorder="1" applyAlignment="1">
      <alignment horizontal="center" vertical="center" wrapText="1"/>
    </xf>
    <xf numFmtId="164" fontId="2" fillId="4" borderId="48" xfId="0" applyNumberFormat="1" applyFont="1" applyFill="1" applyBorder="1" applyAlignment="1">
      <alignment horizontal="center" vertical="center" wrapText="1"/>
    </xf>
    <xf numFmtId="1" fontId="67" fillId="4" borderId="73" xfId="0" applyNumberFormat="1" applyFont="1" applyFill="1" applyBorder="1" applyAlignment="1">
      <alignment horizontal="center" vertical="center"/>
    </xf>
    <xf numFmtId="164" fontId="3" fillId="4" borderId="48" xfId="0" applyNumberFormat="1" applyFont="1" applyFill="1" applyBorder="1" applyAlignment="1">
      <alignment horizontal="center" vertical="center" wrapText="1"/>
    </xf>
    <xf numFmtId="0" fontId="3" fillId="4" borderId="73" xfId="0" applyNumberFormat="1" applyFont="1" applyFill="1" applyBorder="1" applyAlignment="1">
      <alignment horizontal="center" vertical="center" wrapText="1"/>
    </xf>
    <xf numFmtId="1" fontId="68" fillId="4" borderId="55" xfId="0" applyNumberFormat="1" applyFont="1" applyFill="1" applyBorder="1" applyAlignment="1">
      <alignment horizontal="center" vertical="center" wrapText="1"/>
    </xf>
    <xf numFmtId="1" fontId="4" fillId="4" borderId="48" xfId="0" applyNumberFormat="1" applyFont="1" applyFill="1" applyBorder="1" applyAlignment="1">
      <alignment horizontal="center" vertical="center" wrapText="1"/>
    </xf>
    <xf numFmtId="1" fontId="70" fillId="4" borderId="55" xfId="0" applyNumberFormat="1" applyFont="1" applyFill="1" applyBorder="1" applyAlignment="1">
      <alignment horizontal="center" vertical="center" wrapText="1"/>
    </xf>
    <xf numFmtId="1" fontId="2" fillId="4" borderId="47" xfId="0" applyNumberFormat="1" applyFont="1" applyFill="1" applyBorder="1" applyAlignment="1">
      <alignment horizontal="center" vertical="center" wrapText="1"/>
    </xf>
    <xf numFmtId="1" fontId="3" fillId="4" borderId="55" xfId="0" applyNumberFormat="1" applyFont="1" applyFill="1" applyBorder="1" applyAlignment="1">
      <alignment horizontal="center" vertical="center"/>
    </xf>
    <xf numFmtId="1" fontId="3" fillId="4" borderId="48" xfId="0" applyNumberFormat="1" applyFont="1" applyFill="1" applyBorder="1" applyAlignment="1"/>
    <xf numFmtId="0" fontId="4" fillId="4" borderId="55" xfId="0" applyNumberFormat="1" applyFont="1" applyFill="1" applyBorder="1" applyAlignment="1">
      <alignment horizontal="center" vertical="center" wrapText="1"/>
    </xf>
    <xf numFmtId="1" fontId="86" fillId="4" borderId="55" xfId="0" applyNumberFormat="1" applyFont="1" applyFill="1" applyBorder="1" applyAlignment="1">
      <alignment horizontal="center" vertical="center" wrapText="1"/>
    </xf>
    <xf numFmtId="1" fontId="68" fillId="4" borderId="73" xfId="0" applyNumberFormat="1" applyFont="1" applyFill="1" applyBorder="1" applyAlignment="1">
      <alignment horizontal="center" vertical="center" wrapText="1"/>
    </xf>
    <xf numFmtId="0" fontId="64" fillId="0" borderId="48" xfId="0" applyNumberFormat="1" applyFont="1" applyFill="1" applyBorder="1" applyAlignment="1" applyProtection="1">
      <alignment horizontal="center" vertical="center" wrapText="1"/>
    </xf>
    <xf numFmtId="2" fontId="55" fillId="0" borderId="46" xfId="0" applyNumberFormat="1" applyFont="1" applyFill="1" applyBorder="1" applyAlignment="1">
      <alignment horizontal="center" vertical="center" wrapText="1"/>
    </xf>
    <xf numFmtId="2" fontId="79" fillId="0" borderId="46" xfId="0" applyNumberFormat="1" applyFont="1" applyFill="1" applyBorder="1" applyAlignment="1">
      <alignment horizontal="center" vertical="center" wrapText="1"/>
    </xf>
    <xf numFmtId="2" fontId="3" fillId="0" borderId="46" xfId="0" applyNumberFormat="1" applyFont="1" applyFill="1" applyBorder="1" applyAlignment="1">
      <alignment horizontal="center" vertical="center" wrapText="1"/>
    </xf>
    <xf numFmtId="1" fontId="68" fillId="0" borderId="46" xfId="0" applyNumberFormat="1" applyFont="1" applyFill="1" applyBorder="1" applyAlignment="1">
      <alignment horizontal="center" vertical="center" wrapText="1"/>
    </xf>
    <xf numFmtId="1" fontId="55" fillId="0" borderId="48" xfId="0" applyNumberFormat="1" applyFont="1" applyFill="1" applyBorder="1" applyAlignment="1"/>
    <xf numFmtId="1" fontId="3" fillId="0" borderId="47" xfId="0" applyNumberFormat="1" applyFont="1" applyFill="1" applyBorder="1" applyAlignment="1">
      <alignment horizontal="center" wrapText="1"/>
    </xf>
    <xf numFmtId="2" fontId="62" fillId="0" borderId="48" xfId="0" applyNumberFormat="1" applyFont="1" applyFill="1" applyBorder="1" applyAlignment="1">
      <alignment horizontal="center" vertical="center" wrapText="1"/>
    </xf>
    <xf numFmtId="1" fontId="3" fillId="0" borderId="48" xfId="0" applyNumberFormat="1" applyFont="1" applyFill="1" applyBorder="1" applyAlignment="1" applyProtection="1">
      <alignment horizontal="center" vertical="center" wrapText="1"/>
    </xf>
    <xf numFmtId="0" fontId="64" fillId="8" borderId="55" xfId="0" applyNumberFormat="1" applyFont="1" applyFill="1" applyBorder="1" applyAlignment="1" applyProtection="1">
      <alignment horizontal="center" vertical="center" wrapText="1"/>
    </xf>
    <xf numFmtId="1" fontId="55" fillId="4" borderId="73" xfId="0" applyNumberFormat="1" applyFont="1" applyFill="1" applyBorder="1" applyAlignment="1">
      <alignment horizontal="center" vertical="center" wrapText="1"/>
    </xf>
    <xf numFmtId="1" fontId="3" fillId="4" borderId="73" xfId="0" applyNumberFormat="1" applyFont="1" applyFill="1" applyBorder="1" applyAlignment="1"/>
    <xf numFmtId="2" fontId="89" fillId="0" borderId="6" xfId="0" applyNumberFormat="1" applyFont="1" applyFill="1" applyBorder="1" applyAlignment="1" applyProtection="1">
      <alignment horizontal="center" vertical="center" wrapText="1"/>
      <protection locked="0"/>
    </xf>
    <xf numFmtId="2" fontId="25" fillId="5" borderId="24" xfId="0" applyNumberFormat="1" applyFont="1" applyFill="1" applyBorder="1" applyAlignment="1">
      <alignment horizontal="center" vertical="center" wrapText="1"/>
    </xf>
    <xf numFmtId="2" fontId="25" fillId="5" borderId="22" xfId="0" applyNumberFormat="1" applyFont="1" applyFill="1" applyBorder="1" applyAlignment="1">
      <alignment horizontal="center" vertical="center" wrapText="1"/>
    </xf>
    <xf numFmtId="0" fontId="5" fillId="10" borderId="48" xfId="0" applyNumberFormat="1" applyFont="1" applyFill="1" applyBorder="1" applyAlignment="1">
      <alignment horizontal="center" vertical="center" wrapText="1"/>
    </xf>
    <xf numFmtId="0" fontId="2" fillId="10" borderId="48" xfId="0" applyNumberFormat="1" applyFont="1" applyFill="1" applyBorder="1" applyAlignment="1">
      <alignment horizontal="center" vertical="center" wrapText="1"/>
    </xf>
    <xf numFmtId="0" fontId="5" fillId="10" borderId="44" xfId="0" applyNumberFormat="1" applyFont="1" applyFill="1" applyBorder="1" applyAlignment="1">
      <alignment horizontal="center" vertical="center" wrapText="1"/>
    </xf>
    <xf numFmtId="0" fontId="2" fillId="10" borderId="44" xfId="0" applyNumberFormat="1" applyFont="1" applyFill="1" applyBorder="1" applyAlignment="1">
      <alignment horizontal="center" vertical="center" wrapText="1"/>
    </xf>
    <xf numFmtId="0" fontId="5" fillId="10" borderId="52" xfId="0" applyNumberFormat="1" applyFont="1" applyFill="1" applyBorder="1" applyAlignment="1">
      <alignment horizontal="center" vertical="center" wrapText="1"/>
    </xf>
    <xf numFmtId="0" fontId="16" fillId="5" borderId="14" xfId="0" applyFont="1" applyFill="1" applyBorder="1" applyAlignment="1">
      <alignment horizontal="center" vertical="center" wrapText="1"/>
    </xf>
    <xf numFmtId="0" fontId="25" fillId="5" borderId="14" xfId="3" applyFont="1" applyFill="1" applyBorder="1" applyAlignment="1">
      <alignment horizontal="center" vertical="center"/>
    </xf>
    <xf numFmtId="2" fontId="16" fillId="4" borderId="0" xfId="0" applyNumberFormat="1" applyFont="1" applyFill="1" applyBorder="1" applyAlignment="1">
      <alignment horizontal="center" vertical="center" wrapText="1"/>
    </xf>
    <xf numFmtId="2" fontId="17" fillId="7" borderId="3" xfId="0" applyNumberFormat="1" applyFont="1" applyFill="1" applyBorder="1" applyAlignment="1">
      <alignment horizontal="center" vertical="center" wrapText="1"/>
    </xf>
    <xf numFmtId="2" fontId="17" fillId="4" borderId="0" xfId="0" applyNumberFormat="1" applyFont="1" applyFill="1" applyBorder="1" applyAlignment="1">
      <alignment horizontal="center" vertical="center" wrapText="1"/>
    </xf>
    <xf numFmtId="2" fontId="90" fillId="7" borderId="6" xfId="0" applyNumberFormat="1" applyFont="1" applyFill="1" applyBorder="1" applyAlignment="1">
      <alignment horizontal="center" vertical="center" wrapText="1"/>
    </xf>
    <xf numFmtId="0" fontId="16" fillId="5" borderId="6" xfId="0" applyFont="1" applyFill="1" applyBorder="1" applyAlignment="1">
      <alignment horizontal="center" vertical="center" wrapText="1"/>
    </xf>
    <xf numFmtId="0" fontId="91" fillId="5" borderId="6" xfId="3" applyFont="1" applyFill="1" applyBorder="1" applyAlignment="1">
      <alignment horizontal="center" vertical="center" wrapText="1"/>
    </xf>
    <xf numFmtId="0" fontId="17" fillId="4" borderId="0" xfId="0" applyFont="1" applyFill="1" applyAlignment="1">
      <alignment horizontal="center" vertical="center" wrapText="1"/>
    </xf>
    <xf numFmtId="0" fontId="92" fillId="4" borderId="0" xfId="0" applyFont="1" applyFill="1" applyAlignment="1">
      <alignment horizontal="left" vertical="center"/>
    </xf>
    <xf numFmtId="2" fontId="2" fillId="8" borderId="0" xfId="0" applyNumberFormat="1" applyFont="1" applyFill="1" applyBorder="1" applyAlignment="1">
      <alignment horizontal="center" vertical="center" wrapText="1"/>
    </xf>
    <xf numFmtId="2" fontId="3" fillId="8" borderId="0" xfId="0" applyNumberFormat="1" applyFont="1" applyFill="1" applyBorder="1" applyAlignment="1">
      <alignment horizontal="center" vertical="center" wrapText="1"/>
    </xf>
    <xf numFmtId="1" fontId="3" fillId="4" borderId="0" xfId="0" applyNumberFormat="1" applyFont="1" applyFill="1" applyBorder="1" applyAlignment="1">
      <alignment horizontal="center" vertical="center" wrapText="1"/>
    </xf>
    <xf numFmtId="0" fontId="64" fillId="4" borderId="0" xfId="0" applyNumberFormat="1" applyFont="1" applyFill="1" applyBorder="1" applyAlignment="1">
      <alignment vertical="top" wrapText="1"/>
    </xf>
    <xf numFmtId="0" fontId="64" fillId="0" borderId="0" xfId="0" applyNumberFormat="1" applyFont="1" applyBorder="1" applyAlignment="1">
      <alignment vertical="top" wrapText="1"/>
    </xf>
    <xf numFmtId="2" fontId="2" fillId="4" borderId="0" xfId="0" applyNumberFormat="1" applyFont="1" applyFill="1" applyBorder="1" applyAlignment="1">
      <alignment horizontal="center" vertical="center" wrapText="1"/>
    </xf>
    <xf numFmtId="2" fontId="93" fillId="4" borderId="0" xfId="0" applyNumberFormat="1" applyFont="1" applyFill="1" applyBorder="1" applyAlignment="1">
      <alignment horizontal="center" vertical="center" wrapText="1"/>
    </xf>
    <xf numFmtId="2" fontId="3" fillId="4" borderId="0" xfId="0" applyNumberFormat="1" applyFont="1" applyFill="1" applyBorder="1" applyAlignment="1">
      <alignment horizontal="center" vertical="center" wrapText="1"/>
    </xf>
    <xf numFmtId="2" fontId="90" fillId="13" borderId="6" xfId="0" applyNumberFormat="1" applyFont="1" applyFill="1" applyBorder="1" applyAlignment="1">
      <alignment horizontal="center" vertical="center" wrapText="1"/>
    </xf>
    <xf numFmtId="0" fontId="93" fillId="12" borderId="40" xfId="0" applyNumberFormat="1" applyFont="1" applyFill="1" applyBorder="1" applyAlignment="1">
      <alignment horizontal="center" vertical="center" wrapText="1"/>
    </xf>
    <xf numFmtId="2" fontId="2" fillId="0" borderId="45" xfId="0" applyNumberFormat="1" applyFont="1" applyFill="1" applyBorder="1" applyAlignment="1">
      <alignment horizontal="center" vertical="center" wrapText="1"/>
    </xf>
    <xf numFmtId="0" fontId="64" fillId="0" borderId="0" xfId="0" applyNumberFormat="1" applyFont="1" applyAlignment="1">
      <alignment vertical="top" wrapText="1"/>
    </xf>
    <xf numFmtId="2" fontId="17" fillId="6" borderId="3" xfId="0" applyNumberFormat="1" applyFont="1" applyFill="1" applyBorder="1" applyAlignment="1">
      <alignment horizontal="center" vertical="center" wrapText="1"/>
    </xf>
    <xf numFmtId="2" fontId="90" fillId="6" borderId="6" xfId="0" applyNumberFormat="1" applyFont="1" applyFill="1" applyBorder="1" applyAlignment="1">
      <alignment horizontal="center" vertical="center" wrapText="1"/>
    </xf>
    <xf numFmtId="0" fontId="20" fillId="4" borderId="0" xfId="0" applyNumberFormat="1" applyFont="1" applyFill="1" applyAlignment="1"/>
    <xf numFmtId="0" fontId="5" fillId="10" borderId="43" xfId="0" applyNumberFormat="1" applyFont="1" applyFill="1" applyBorder="1" applyAlignment="1">
      <alignment horizontal="center" vertical="center" wrapText="1"/>
    </xf>
    <xf numFmtId="1" fontId="3" fillId="0" borderId="52" xfId="0" applyNumberFormat="1" applyFont="1" applyFill="1" applyBorder="1" applyAlignment="1">
      <alignment horizontal="center" vertical="center"/>
    </xf>
    <xf numFmtId="2" fontId="20" fillId="4" borderId="0" xfId="0" applyNumberFormat="1" applyFont="1" applyFill="1" applyBorder="1"/>
    <xf numFmtId="0" fontId="80" fillId="10" borderId="69" xfId="0" applyNumberFormat="1" applyFont="1" applyFill="1" applyBorder="1" applyAlignment="1">
      <alignment horizontal="center" vertical="center" wrapText="1"/>
    </xf>
    <xf numFmtId="2" fontId="80" fillId="10" borderId="70" xfId="0" applyNumberFormat="1" applyFont="1" applyFill="1" applyBorder="1" applyAlignment="1">
      <alignment horizontal="center" vertical="center" wrapText="1"/>
    </xf>
    <xf numFmtId="2" fontId="80" fillId="10" borderId="78" xfId="0" applyNumberFormat="1" applyFont="1" applyFill="1" applyBorder="1" applyAlignment="1">
      <alignment horizontal="center" vertical="center" wrapText="1"/>
    </xf>
    <xf numFmtId="1" fontId="63" fillId="4" borderId="0" xfId="0" applyNumberFormat="1" applyFont="1" applyFill="1" applyBorder="1" applyAlignment="1">
      <alignment horizontal="center" vertical="center" wrapText="1"/>
    </xf>
    <xf numFmtId="1" fontId="77" fillId="4" borderId="0" xfId="0" applyNumberFormat="1" applyFont="1" applyFill="1" applyBorder="1" applyAlignment="1">
      <alignment vertical="center" wrapText="1"/>
    </xf>
    <xf numFmtId="0" fontId="3" fillId="4" borderId="0" xfId="0" applyNumberFormat="1" applyFont="1" applyFill="1" applyBorder="1" applyAlignment="1">
      <alignment horizontal="left" vertical="center" wrapText="1"/>
    </xf>
    <xf numFmtId="2" fontId="4" fillId="14" borderId="0" xfId="0" applyNumberFormat="1" applyFont="1" applyFill="1" applyBorder="1" applyAlignment="1">
      <alignment horizontal="center" vertical="center" wrapText="1"/>
    </xf>
    <xf numFmtId="0" fontId="56" fillId="14" borderId="0" xfId="0" applyNumberFormat="1" applyFont="1" applyFill="1" applyBorder="1" applyAlignment="1">
      <alignment horizontal="center" vertical="center" wrapText="1"/>
    </xf>
    <xf numFmtId="2" fontId="55" fillId="14" borderId="0" xfId="0" applyNumberFormat="1" applyFont="1" applyFill="1" applyBorder="1" applyAlignment="1">
      <alignment horizontal="center" vertical="center" wrapText="1"/>
    </xf>
    <xf numFmtId="0" fontId="93" fillId="14" borderId="0" xfId="0" applyNumberFormat="1" applyFont="1" applyFill="1" applyBorder="1" applyAlignment="1">
      <alignment horizontal="center" vertical="center" wrapText="1"/>
    </xf>
    <xf numFmtId="2" fontId="58" fillId="14" borderId="0" xfId="0" applyNumberFormat="1" applyFont="1" applyFill="1" applyBorder="1" applyAlignment="1">
      <alignment horizontal="center" vertical="center" wrapText="1"/>
    </xf>
    <xf numFmtId="0" fontId="58" fillId="14" borderId="0" xfId="0" applyNumberFormat="1" applyFont="1" applyFill="1" applyBorder="1" applyAlignment="1">
      <alignment horizontal="center" vertical="center" wrapText="1"/>
    </xf>
    <xf numFmtId="2" fontId="0" fillId="4" borderId="2" xfId="0" applyNumberFormat="1" applyFont="1" applyFill="1" applyBorder="1" applyAlignment="1">
      <alignment horizontal="center" vertical="center" wrapText="1"/>
    </xf>
    <xf numFmtId="2" fontId="14" fillId="4" borderId="84" xfId="0"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25" fillId="4" borderId="2"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84" xfId="0" applyFont="1" applyFill="1" applyBorder="1" applyAlignment="1">
      <alignment horizontal="center" vertical="center"/>
    </xf>
    <xf numFmtId="0" fontId="25" fillId="4" borderId="84" xfId="0" applyFont="1" applyFill="1" applyBorder="1" applyAlignment="1">
      <alignment horizontal="center" vertical="center"/>
    </xf>
    <xf numFmtId="0" fontId="20" fillId="0" borderId="84" xfId="0" applyFont="1" applyFill="1" applyBorder="1" applyAlignment="1">
      <alignment horizontal="center" vertical="center"/>
    </xf>
    <xf numFmtId="2" fontId="2" fillId="10" borderId="55" xfId="0" applyNumberFormat="1" applyFont="1" applyFill="1" applyBorder="1" applyAlignment="1">
      <alignment horizontal="center" vertical="center" wrapText="1"/>
    </xf>
    <xf numFmtId="1" fontId="5" fillId="10" borderId="48" xfId="0" applyNumberFormat="1" applyFont="1" applyFill="1" applyBorder="1" applyAlignment="1">
      <alignment horizontal="center" vertical="center" wrapText="1"/>
    </xf>
    <xf numFmtId="1" fontId="5" fillId="10" borderId="52" xfId="0" applyNumberFormat="1" applyFont="1" applyFill="1" applyBorder="1" applyAlignment="1">
      <alignment horizontal="center" vertical="center" wrapText="1"/>
    </xf>
    <xf numFmtId="2" fontId="5" fillId="10" borderId="55" xfId="0" applyNumberFormat="1" applyFont="1" applyFill="1" applyBorder="1" applyAlignment="1">
      <alignment horizontal="center" vertical="center" wrapText="1"/>
    </xf>
    <xf numFmtId="1" fontId="5" fillId="4" borderId="58" xfId="0" applyNumberFormat="1" applyFont="1" applyFill="1" applyBorder="1" applyAlignment="1">
      <alignment horizontal="center" vertical="center" wrapText="1"/>
    </xf>
    <xf numFmtId="0" fontId="25" fillId="10" borderId="0" xfId="0" applyFont="1" applyFill="1" applyAlignment="1">
      <alignment horizontal="center" vertical="center"/>
    </xf>
    <xf numFmtId="164" fontId="5" fillId="10" borderId="48" xfId="0" applyNumberFormat="1" applyFont="1" applyFill="1" applyBorder="1" applyAlignment="1">
      <alignment horizontal="center" vertical="center" wrapText="1"/>
    </xf>
    <xf numFmtId="0" fontId="20" fillId="10" borderId="0" xfId="0" applyFont="1" applyFill="1" applyAlignment="1">
      <alignment horizontal="center" vertical="center"/>
    </xf>
    <xf numFmtId="2" fontId="4" fillId="10" borderId="69" xfId="0" applyNumberFormat="1" applyFont="1" applyFill="1" applyBorder="1" applyAlignment="1">
      <alignment horizontal="center" vertical="center" wrapText="1"/>
    </xf>
    <xf numFmtId="2" fontId="5" fillId="10" borderId="69" xfId="0" applyNumberFormat="1" applyFont="1" applyFill="1" applyBorder="1" applyAlignment="1">
      <alignment horizontal="center" vertical="center" wrapText="1"/>
    </xf>
    <xf numFmtId="2" fontId="4" fillId="10" borderId="48" xfId="0" applyNumberFormat="1" applyFont="1" applyFill="1" applyBorder="1" applyAlignment="1">
      <alignment horizontal="center" vertical="center" wrapText="1"/>
    </xf>
    <xf numFmtId="2" fontId="4" fillId="10" borderId="52" xfId="0" applyNumberFormat="1" applyFont="1" applyFill="1" applyBorder="1" applyAlignment="1">
      <alignment horizontal="center" vertical="center" wrapText="1"/>
    </xf>
    <xf numFmtId="2" fontId="4" fillId="10" borderId="55" xfId="0" applyNumberFormat="1" applyFont="1" applyFill="1" applyBorder="1" applyAlignment="1">
      <alignment horizontal="center" vertical="center" wrapText="1"/>
    </xf>
    <xf numFmtId="2" fontId="5" fillId="10" borderId="52" xfId="0" applyNumberFormat="1" applyFont="1" applyFill="1" applyBorder="1" applyAlignment="1">
      <alignment horizontal="center" vertical="center" wrapText="1"/>
    </xf>
    <xf numFmtId="2" fontId="25" fillId="4" borderId="0" xfId="0" applyNumberFormat="1" applyFont="1" applyFill="1" applyBorder="1" applyAlignment="1">
      <alignment horizontal="center" vertical="center"/>
    </xf>
    <xf numFmtId="2" fontId="25" fillId="10" borderId="0" xfId="0" applyNumberFormat="1" applyFont="1" applyFill="1" applyAlignment="1">
      <alignment horizontal="center" vertical="center"/>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0" fillId="5" borderId="6" xfId="0" applyFont="1" applyFill="1" applyBorder="1" applyAlignment="1">
      <alignment horizontal="center" vertical="center" wrapText="1"/>
    </xf>
    <xf numFmtId="2" fontId="16" fillId="5" borderId="5" xfId="0" applyNumberFormat="1" applyFont="1" applyFill="1" applyBorder="1" applyAlignment="1">
      <alignment horizontal="center" vertical="center" wrapText="1"/>
    </xf>
    <xf numFmtId="2" fontId="91" fillId="5" borderId="5" xfId="3" applyNumberFormat="1" applyFont="1" applyFill="1" applyBorder="1" applyAlignment="1">
      <alignment horizontal="center" vertical="center" wrapText="1"/>
    </xf>
    <xf numFmtId="2" fontId="17" fillId="4" borderId="5" xfId="0" quotePrefix="1" applyNumberFormat="1" applyFont="1" applyFill="1" applyBorder="1" applyAlignment="1">
      <alignment horizontal="center" vertical="center" wrapText="1"/>
    </xf>
    <xf numFmtId="0" fontId="17" fillId="5" borderId="6" xfId="0" applyFont="1" applyFill="1" applyBorder="1" applyAlignment="1">
      <alignment horizontal="center" vertical="center" wrapText="1"/>
    </xf>
    <xf numFmtId="43" fontId="21" fillId="5" borderId="6" xfId="1" applyFont="1" applyFill="1" applyBorder="1" applyAlignment="1">
      <alignment horizontal="center" vertical="center" wrapText="1"/>
    </xf>
    <xf numFmtId="43" fontId="21" fillId="4" borderId="0" xfId="1" applyFont="1" applyFill="1" applyAlignment="1">
      <alignment horizontal="center" vertical="center"/>
    </xf>
    <xf numFmtId="2" fontId="80" fillId="10" borderId="47" xfId="0" applyNumberFormat="1" applyFont="1" applyFill="1" applyBorder="1" applyAlignment="1">
      <alignment horizontal="center" vertical="center" wrapText="1"/>
    </xf>
    <xf numFmtId="2" fontId="22" fillId="4" borderId="20" xfId="0" applyNumberFormat="1" applyFont="1" applyFill="1" applyBorder="1"/>
    <xf numFmtId="2" fontId="29" fillId="4" borderId="0" xfId="0" applyNumberFormat="1" applyFont="1" applyFill="1" applyBorder="1"/>
    <xf numFmtId="2" fontId="29" fillId="4" borderId="0" xfId="0" applyNumberFormat="1" applyFont="1" applyFill="1"/>
    <xf numFmtId="2" fontId="29" fillId="10" borderId="0" xfId="0" applyNumberFormat="1" applyFont="1" applyFill="1"/>
    <xf numFmtId="2" fontId="80" fillId="10" borderId="77" xfId="0" applyNumberFormat="1" applyFont="1" applyFill="1" applyBorder="1" applyAlignment="1">
      <alignment horizontal="center" vertical="center" wrapText="1"/>
    </xf>
    <xf numFmtId="2" fontId="22" fillId="4" borderId="0" xfId="0" applyNumberFormat="1" applyFont="1" applyFill="1"/>
    <xf numFmtId="0" fontId="56" fillId="15" borderId="0" xfId="0" applyNumberFormat="1" applyFont="1" applyFill="1" applyBorder="1" applyAlignment="1">
      <alignment horizontal="center" vertical="center" wrapText="1"/>
    </xf>
    <xf numFmtId="0" fontId="58" fillId="15" borderId="0" xfId="0" applyNumberFormat="1" applyFont="1" applyFill="1" applyBorder="1" applyAlignment="1">
      <alignment horizontal="center" vertical="center" wrapText="1"/>
    </xf>
    <xf numFmtId="0" fontId="58" fillId="15" borderId="76" xfId="0" applyNumberFormat="1" applyFont="1" applyFill="1" applyBorder="1" applyAlignment="1">
      <alignment horizontal="center" vertical="center" wrapText="1"/>
    </xf>
    <xf numFmtId="0" fontId="58" fillId="15" borderId="72" xfId="0" applyNumberFormat="1" applyFont="1" applyFill="1" applyBorder="1" applyAlignment="1">
      <alignment horizontal="center" vertical="center" wrapText="1"/>
    </xf>
    <xf numFmtId="0" fontId="58" fillId="15" borderId="75" xfId="0" applyNumberFormat="1" applyFont="1" applyFill="1" applyBorder="1" applyAlignment="1">
      <alignment horizontal="center" vertical="center" wrapText="1"/>
    </xf>
    <xf numFmtId="2" fontId="0" fillId="4" borderId="85" xfId="0" applyNumberFormat="1" applyFont="1" applyFill="1" applyBorder="1" applyAlignment="1">
      <alignment horizontal="center" vertical="center" wrapText="1"/>
    </xf>
    <xf numFmtId="2" fontId="14" fillId="4" borderId="85" xfId="0" applyNumberFormat="1" applyFont="1" applyFill="1" applyBorder="1" applyAlignment="1">
      <alignment horizontal="center" vertical="center" wrapText="1"/>
    </xf>
    <xf numFmtId="2" fontId="15" fillId="4" borderId="85" xfId="0" applyNumberFormat="1" applyFont="1" applyFill="1" applyBorder="1" applyAlignment="1">
      <alignment horizontal="center" vertical="center" wrapText="1"/>
    </xf>
    <xf numFmtId="2" fontId="16" fillId="4" borderId="85" xfId="0" applyNumberFormat="1" applyFont="1" applyFill="1" applyBorder="1" applyAlignment="1">
      <alignment horizontal="center" vertical="center" wrapText="1"/>
    </xf>
    <xf numFmtId="0" fontId="17" fillId="4" borderId="85" xfId="0" applyFont="1" applyFill="1" applyBorder="1" applyAlignment="1">
      <alignment horizontal="center" vertical="center"/>
    </xf>
    <xf numFmtId="0" fontId="16" fillId="4" borderId="85" xfId="0" applyFont="1" applyFill="1" applyBorder="1" applyAlignment="1">
      <alignment horizontal="center" vertical="center"/>
    </xf>
    <xf numFmtId="0" fontId="17" fillId="0" borderId="85" xfId="0" applyFont="1" applyFill="1" applyBorder="1" applyAlignment="1">
      <alignment horizontal="center" vertical="center"/>
    </xf>
    <xf numFmtId="0" fontId="27" fillId="4" borderId="0" xfId="0" applyFont="1" applyFill="1" applyBorder="1" applyAlignment="1">
      <alignment horizontal="center" vertical="center"/>
    </xf>
    <xf numFmtId="2" fontId="0" fillId="15" borderId="4" xfId="0" applyNumberFormat="1" applyFont="1" applyFill="1" applyBorder="1" applyAlignment="1">
      <alignment horizontal="center" vertical="center" wrapText="1"/>
    </xf>
    <xf numFmtId="2" fontId="0" fillId="15" borderId="5" xfId="0" applyNumberFormat="1" applyFont="1" applyFill="1" applyBorder="1" applyAlignment="1">
      <alignment horizontal="center" vertical="center" wrapText="1"/>
    </xf>
    <xf numFmtId="2" fontId="0" fillId="15" borderId="86" xfId="0" applyNumberFormat="1" applyFont="1" applyFill="1" applyBorder="1" applyAlignment="1">
      <alignment horizontal="center" vertical="center" wrapText="1"/>
    </xf>
    <xf numFmtId="2" fontId="0" fillId="15" borderId="80" xfId="0" applyNumberFormat="1" applyFont="1" applyFill="1" applyBorder="1" applyAlignment="1">
      <alignment horizontal="center" vertical="center" wrapText="1"/>
    </xf>
    <xf numFmtId="0" fontId="58" fillId="16" borderId="0" xfId="0" applyNumberFormat="1" applyFont="1" applyFill="1" applyBorder="1" applyAlignment="1">
      <alignment horizontal="center" vertical="center" wrapText="1"/>
    </xf>
    <xf numFmtId="2" fontId="5" fillId="10" borderId="73" xfId="0" applyNumberFormat="1" applyFont="1" applyFill="1" applyBorder="1" applyAlignment="1">
      <alignment horizontal="center" vertical="center" wrapText="1"/>
    </xf>
    <xf numFmtId="2" fontId="5" fillId="10" borderId="44" xfId="0" applyNumberFormat="1" applyFont="1" applyFill="1" applyBorder="1" applyAlignment="1">
      <alignment horizontal="center" vertical="center" wrapText="1"/>
    </xf>
    <xf numFmtId="1" fontId="5" fillId="10" borderId="73" xfId="0" applyNumberFormat="1" applyFont="1" applyFill="1" applyBorder="1" applyAlignment="1">
      <alignment horizontal="center" vertical="center" wrapText="1"/>
    </xf>
    <xf numFmtId="1" fontId="5" fillId="10" borderId="55" xfId="0" applyNumberFormat="1" applyFont="1" applyFill="1" applyBorder="1" applyAlignment="1">
      <alignment horizontal="center" vertical="center" wrapText="1"/>
    </xf>
    <xf numFmtId="1" fontId="94" fillId="10" borderId="55" xfId="0" applyNumberFormat="1" applyFont="1" applyFill="1" applyBorder="1" applyAlignment="1">
      <alignment horizontal="center" vertical="center" wrapText="1"/>
    </xf>
    <xf numFmtId="0" fontId="25" fillId="4" borderId="0" xfId="0" applyFont="1" applyFill="1" applyBorder="1" applyAlignment="1">
      <alignment horizontal="center" vertical="center"/>
    </xf>
    <xf numFmtId="0" fontId="25" fillId="10" borderId="0" xfId="0" applyFont="1" applyFill="1" applyBorder="1" applyAlignment="1">
      <alignment horizontal="center" vertical="center"/>
    </xf>
    <xf numFmtId="1" fontId="4" fillId="10" borderId="73" xfId="0" applyNumberFormat="1" applyFont="1" applyFill="1" applyBorder="1" applyAlignment="1">
      <alignment horizontal="center" vertical="center" wrapText="1"/>
    </xf>
    <xf numFmtId="1" fontId="4" fillId="10" borderId="48" xfId="0" applyNumberFormat="1" applyFont="1" applyFill="1" applyBorder="1" applyAlignment="1">
      <alignment horizontal="center" vertical="center" wrapText="1"/>
    </xf>
    <xf numFmtId="1" fontId="4" fillId="10" borderId="55" xfId="0" applyNumberFormat="1" applyFont="1" applyFill="1" applyBorder="1" applyAlignment="1">
      <alignment horizontal="center" vertical="center" wrapText="1"/>
    </xf>
    <xf numFmtId="1" fontId="86" fillId="10" borderId="55" xfId="0" applyNumberFormat="1" applyFont="1" applyFill="1" applyBorder="1" applyAlignment="1">
      <alignment horizontal="center" vertical="center" wrapText="1"/>
    </xf>
    <xf numFmtId="0" fontId="20" fillId="10" borderId="0" xfId="0" applyFont="1" applyFill="1" applyBorder="1" applyAlignment="1">
      <alignment horizontal="center" vertical="center"/>
    </xf>
    <xf numFmtId="43" fontId="85" fillId="17" borderId="87" xfId="1" applyFont="1" applyFill="1" applyBorder="1" applyAlignment="1">
      <alignment horizontal="center" vertical="center" wrapText="1"/>
    </xf>
    <xf numFmtId="2" fontId="19" fillId="2" borderId="6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17" fillId="0" borderId="88" xfId="0" applyFont="1" applyFill="1" applyBorder="1" applyAlignment="1">
      <alignment horizontal="center" vertical="center" wrapText="1"/>
    </xf>
    <xf numFmtId="0" fontId="17" fillId="0" borderId="89" xfId="0" applyFont="1" applyFill="1" applyBorder="1" applyAlignment="1">
      <alignment horizontal="center" vertical="center" wrapText="1"/>
    </xf>
    <xf numFmtId="0" fontId="16" fillId="0" borderId="88" xfId="0" applyFont="1" applyFill="1" applyBorder="1" applyAlignment="1">
      <alignment horizontal="center" vertical="center" wrapText="1"/>
    </xf>
    <xf numFmtId="2" fontId="55" fillId="16" borderId="0" xfId="0" applyNumberFormat="1" applyFont="1" applyFill="1" applyBorder="1" applyAlignment="1">
      <alignment horizontal="center" vertical="center" wrapText="1"/>
    </xf>
    <xf numFmtId="2" fontId="3" fillId="16" borderId="0" xfId="0" applyNumberFormat="1" applyFont="1" applyFill="1" applyBorder="1" applyAlignment="1">
      <alignment horizontal="center" vertical="center" wrapText="1"/>
    </xf>
    <xf numFmtId="0" fontId="56" fillId="16" borderId="0" xfId="0" applyNumberFormat="1" applyFont="1" applyFill="1" applyBorder="1" applyAlignment="1">
      <alignment horizontal="center" vertical="center" wrapText="1"/>
    </xf>
    <xf numFmtId="0" fontId="93" fillId="16" borderId="0" xfId="0" applyNumberFormat="1" applyFont="1" applyFill="1" applyBorder="1" applyAlignment="1">
      <alignment horizontal="center" vertical="center" wrapText="1"/>
    </xf>
    <xf numFmtId="2" fontId="58" fillId="16" borderId="0" xfId="0" applyNumberFormat="1" applyFont="1" applyFill="1" applyBorder="1" applyAlignment="1">
      <alignment horizontal="center" vertical="center" wrapText="1"/>
    </xf>
    <xf numFmtId="2" fontId="4" fillId="10" borderId="44" xfId="0" applyNumberFormat="1" applyFont="1" applyFill="1" applyBorder="1" applyAlignment="1">
      <alignment horizontal="center" vertical="center" wrapText="1"/>
    </xf>
    <xf numFmtId="2" fontId="5" fillId="10" borderId="60" xfId="0" applyNumberFormat="1" applyFont="1" applyFill="1" applyBorder="1" applyAlignment="1">
      <alignment horizontal="center" vertical="center" wrapText="1"/>
    </xf>
    <xf numFmtId="2" fontId="81" fillId="10" borderId="43" xfId="0" applyNumberFormat="1" applyFont="1" applyFill="1" applyBorder="1" applyAlignment="1">
      <alignment horizontal="center" vertical="center" wrapText="1"/>
    </xf>
    <xf numFmtId="2" fontId="27" fillId="5" borderId="22" xfId="0" applyNumberFormat="1" applyFont="1" applyFill="1" applyBorder="1" applyAlignment="1">
      <alignment horizontal="center" vertical="center" wrapText="1"/>
    </xf>
    <xf numFmtId="2" fontId="0" fillId="4" borderId="90" xfId="0" applyNumberFormat="1" applyFont="1" applyFill="1" applyBorder="1" applyAlignment="1">
      <alignment horizontal="center" vertical="center" wrapText="1"/>
    </xf>
    <xf numFmtId="2" fontId="14" fillId="4" borderId="90" xfId="0" applyNumberFormat="1" applyFont="1" applyFill="1" applyBorder="1" applyAlignment="1">
      <alignment horizontal="center" vertical="center" wrapText="1"/>
    </xf>
    <xf numFmtId="2" fontId="17" fillId="4" borderId="90" xfId="0" applyNumberFormat="1" applyFont="1" applyFill="1" applyBorder="1" applyAlignment="1">
      <alignment horizontal="center" vertical="center"/>
    </xf>
    <xf numFmtId="2" fontId="17" fillId="4" borderId="91" xfId="0" applyNumberFormat="1" applyFont="1" applyFill="1" applyBorder="1" applyAlignment="1">
      <alignment horizontal="center" vertical="center"/>
    </xf>
    <xf numFmtId="2" fontId="17" fillId="0" borderId="90" xfId="0" applyNumberFormat="1" applyFont="1" applyFill="1" applyBorder="1" applyAlignment="1">
      <alignment horizontal="center" vertical="center"/>
    </xf>
    <xf numFmtId="2" fontId="16" fillId="4" borderId="90" xfId="0" applyNumberFormat="1" applyFont="1" applyFill="1" applyBorder="1" applyAlignment="1">
      <alignment horizontal="center" vertical="center"/>
    </xf>
    <xf numFmtId="2" fontId="22" fillId="4" borderId="90" xfId="0" applyNumberFormat="1" applyFont="1" applyFill="1" applyBorder="1" applyAlignment="1">
      <alignment horizontal="center" vertical="center"/>
    </xf>
    <xf numFmtId="2" fontId="81" fillId="10" borderId="92" xfId="0" applyNumberFormat="1" applyFont="1" applyFill="1" applyBorder="1" applyAlignment="1">
      <alignment horizontal="center" vertical="center" wrapText="1"/>
    </xf>
    <xf numFmtId="0" fontId="80" fillId="10" borderId="74" xfId="0" applyNumberFormat="1" applyFont="1" applyFill="1" applyBorder="1" applyAlignment="1">
      <alignment horizontal="center" vertical="center" wrapText="1"/>
    </xf>
    <xf numFmtId="2" fontId="81" fillId="10" borderId="74" xfId="0" applyNumberFormat="1" applyFont="1" applyFill="1" applyBorder="1" applyAlignment="1">
      <alignment horizontal="center" vertical="center" wrapText="1"/>
    </xf>
    <xf numFmtId="2" fontId="80" fillId="10" borderId="74" xfId="0" applyNumberFormat="1" applyFont="1" applyFill="1" applyBorder="1" applyAlignment="1">
      <alignment horizontal="center" vertical="center" wrapText="1"/>
    </xf>
    <xf numFmtId="2" fontId="81" fillId="10" borderId="93" xfId="0" applyNumberFormat="1" applyFont="1" applyFill="1" applyBorder="1" applyAlignment="1">
      <alignment horizontal="center" vertical="center" wrapText="1"/>
    </xf>
    <xf numFmtId="1" fontId="66" fillId="4" borderId="0" xfId="0" applyNumberFormat="1" applyFont="1" applyFill="1" applyBorder="1" applyAlignment="1">
      <alignment horizontal="left" vertical="center"/>
    </xf>
    <xf numFmtId="2" fontId="0" fillId="2" borderId="61" xfId="0" applyNumberFormat="1" applyFont="1" applyFill="1" applyBorder="1" applyAlignment="1">
      <alignment horizontal="center" vertical="center" wrapText="1"/>
    </xf>
    <xf numFmtId="2" fontId="43" fillId="2" borderId="61" xfId="0" applyNumberFormat="1" applyFont="1" applyFill="1" applyBorder="1" applyAlignment="1">
      <alignment horizontal="center" vertical="center" wrapText="1"/>
    </xf>
    <xf numFmtId="2" fontId="18" fillId="2" borderId="61" xfId="0" applyNumberFormat="1" applyFont="1" applyFill="1" applyBorder="1" applyAlignment="1">
      <alignment horizontal="center" vertical="center" wrapText="1"/>
    </xf>
    <xf numFmtId="2" fontId="84" fillId="2" borderId="61" xfId="2" applyNumberFormat="1" applyFont="1" applyFill="1" applyBorder="1" applyAlignment="1" applyProtection="1">
      <alignment horizontal="center" vertical="center" wrapText="1"/>
    </xf>
    <xf numFmtId="2" fontId="19" fillId="4" borderId="61" xfId="0" applyNumberFormat="1" applyFont="1" applyFill="1" applyBorder="1" applyAlignment="1">
      <alignment horizontal="center" vertical="center" wrapText="1"/>
    </xf>
    <xf numFmtId="2" fontId="19" fillId="4" borderId="62" xfId="0" applyNumberFormat="1" applyFont="1" applyFill="1" applyBorder="1" applyAlignment="1">
      <alignment horizontal="center" vertical="center" wrapText="1"/>
    </xf>
    <xf numFmtId="2" fontId="19" fillId="2" borderId="62" xfId="0" applyNumberFormat="1" applyFont="1" applyFill="1" applyBorder="1" applyAlignment="1">
      <alignment horizontal="center" vertical="center" wrapText="1"/>
    </xf>
    <xf numFmtId="2" fontId="84" fillId="4" borderId="61" xfId="2" applyNumberFormat="1" applyFont="1" applyFill="1" applyBorder="1" applyAlignment="1" applyProtection="1">
      <alignment horizontal="center" vertical="center" wrapText="1"/>
    </xf>
    <xf numFmtId="43" fontId="85" fillId="2" borderId="61" xfId="1" applyFont="1" applyFill="1" applyBorder="1" applyAlignment="1">
      <alignment horizontal="center" vertical="center" wrapText="1"/>
    </xf>
    <xf numFmtId="1" fontId="63" fillId="4" borderId="34" xfId="0" applyNumberFormat="1" applyFont="1" applyFill="1" applyBorder="1" applyAlignment="1">
      <alignment vertical="center" wrapText="1"/>
    </xf>
    <xf numFmtId="1" fontId="63" fillId="4" borderId="35" xfId="0" applyNumberFormat="1" applyFont="1" applyFill="1" applyBorder="1" applyAlignment="1">
      <alignment vertical="center" wrapText="1"/>
    </xf>
    <xf numFmtId="2" fontId="0" fillId="4" borderId="61" xfId="0" applyNumberFormat="1" applyFont="1" applyFill="1" applyBorder="1" applyAlignment="1">
      <alignment horizontal="center" vertical="center" wrapText="1"/>
    </xf>
    <xf numFmtId="1" fontId="63" fillId="4" borderId="32" xfId="0" applyNumberFormat="1" applyFont="1" applyFill="1" applyBorder="1" applyAlignment="1">
      <alignment vertical="center" wrapText="1"/>
    </xf>
    <xf numFmtId="1" fontId="63" fillId="4" borderId="37" xfId="0" applyNumberFormat="1" applyFont="1" applyFill="1" applyBorder="1" applyAlignment="1">
      <alignment vertical="center" wrapText="1"/>
    </xf>
    <xf numFmtId="1" fontId="63" fillId="4" borderId="38" xfId="0" applyNumberFormat="1" applyFont="1" applyFill="1" applyBorder="1" applyAlignment="1">
      <alignment vertical="center" wrapText="1"/>
    </xf>
    <xf numFmtId="1" fontId="63" fillId="4" borderId="39" xfId="0" applyNumberFormat="1" applyFont="1" applyFill="1" applyBorder="1" applyAlignment="1">
      <alignment vertical="center" wrapText="1"/>
    </xf>
    <xf numFmtId="1" fontId="54" fillId="4" borderId="33" xfId="0" applyNumberFormat="1" applyFont="1" applyFill="1" applyBorder="1" applyAlignment="1"/>
    <xf numFmtId="1" fontId="2" fillId="4" borderId="33" xfId="0" applyNumberFormat="1" applyFont="1" applyFill="1" applyBorder="1" applyAlignment="1">
      <alignment wrapText="1"/>
    </xf>
    <xf numFmtId="0" fontId="42" fillId="4" borderId="0" xfId="0" applyFont="1" applyFill="1"/>
    <xf numFmtId="1" fontId="67" fillId="4" borderId="33" xfId="0" applyNumberFormat="1" applyFont="1" applyFill="1" applyBorder="1" applyAlignment="1">
      <alignment wrapText="1"/>
    </xf>
    <xf numFmtId="2" fontId="42" fillId="4" borderId="0" xfId="0" applyNumberFormat="1" applyFont="1" applyFill="1" applyBorder="1" applyAlignment="1">
      <alignment horizontal="center" vertical="center"/>
    </xf>
    <xf numFmtId="2" fontId="43" fillId="18" borderId="94" xfId="0" applyNumberFormat="1" applyFont="1" applyFill="1" applyBorder="1" applyAlignment="1">
      <alignment horizontal="center" vertical="center" wrapText="1"/>
    </xf>
    <xf numFmtId="2" fontId="0" fillId="18" borderId="96" xfId="0" applyNumberFormat="1" applyFont="1" applyFill="1" applyBorder="1" applyAlignment="1">
      <alignment horizontal="center" vertical="center" wrapText="1"/>
    </xf>
    <xf numFmtId="2" fontId="0" fillId="18" borderId="87" xfId="0" applyNumberFormat="1" applyFont="1" applyFill="1" applyBorder="1" applyAlignment="1">
      <alignment horizontal="center" vertical="center" wrapText="1"/>
    </xf>
    <xf numFmtId="2" fontId="43" fillId="18" borderId="87" xfId="0" applyNumberFormat="1" applyFont="1" applyFill="1" applyBorder="1" applyAlignment="1">
      <alignment horizontal="center" vertical="center" wrapText="1"/>
    </xf>
    <xf numFmtId="2" fontId="43" fillId="18" borderId="97" xfId="0" applyNumberFormat="1" applyFont="1" applyFill="1" applyBorder="1" applyAlignment="1">
      <alignment horizontal="center" vertical="center" wrapText="1"/>
    </xf>
    <xf numFmtId="2" fontId="43" fillId="4" borderId="0" xfId="0" applyNumberFormat="1" applyFont="1" applyFill="1" applyBorder="1" applyAlignment="1">
      <alignment horizontal="center" vertical="center" wrapText="1"/>
    </xf>
    <xf numFmtId="2" fontId="43" fillId="4" borderId="0" xfId="0" applyNumberFormat="1" applyFont="1" applyFill="1" applyBorder="1"/>
    <xf numFmtId="2" fontId="18" fillId="4" borderId="0" xfId="0" applyNumberFormat="1" applyFont="1" applyFill="1" applyBorder="1" applyAlignment="1">
      <alignment horizontal="center" vertical="center" wrapText="1"/>
    </xf>
    <xf numFmtId="2" fontId="84" fillId="4" borderId="0" xfId="2" applyNumberFormat="1" applyFont="1" applyFill="1" applyBorder="1" applyAlignment="1" applyProtection="1">
      <alignment horizontal="center" vertical="center" wrapText="1"/>
    </xf>
    <xf numFmtId="2" fontId="19" fillId="4" borderId="0" xfId="0" applyNumberFormat="1" applyFont="1" applyFill="1" applyBorder="1"/>
    <xf numFmtId="2" fontId="19" fillId="4" borderId="0" xfId="0" applyNumberFormat="1" applyFont="1" applyFill="1" applyBorder="1" applyAlignment="1">
      <alignment horizontal="center" vertical="center" wrapText="1"/>
    </xf>
    <xf numFmtId="2" fontId="3" fillId="4" borderId="68" xfId="0" applyNumberFormat="1" applyFont="1" applyFill="1" applyBorder="1" applyAlignment="1">
      <alignment horizontal="center" vertical="center" wrapText="1"/>
    </xf>
    <xf numFmtId="2" fontId="19" fillId="4" borderId="63" xfId="0" applyNumberFormat="1" applyFont="1" applyFill="1" applyBorder="1" applyAlignment="1">
      <alignment horizontal="center" vertical="center" wrapText="1"/>
    </xf>
    <xf numFmtId="2" fontId="19" fillId="4" borderId="0" xfId="0" applyNumberFormat="1" applyFont="1" applyFill="1" applyBorder="1" applyAlignment="1">
      <alignment horizontal="center" vertical="center"/>
    </xf>
    <xf numFmtId="43" fontId="85" fillId="4" borderId="0" xfId="1" applyFont="1" applyFill="1" applyBorder="1" applyAlignment="1">
      <alignment horizontal="center" vertical="center" wrapText="1"/>
    </xf>
    <xf numFmtId="43" fontId="44" fillId="4" borderId="0" xfId="1" applyFont="1" applyFill="1" applyBorder="1"/>
    <xf numFmtId="0" fontId="59" fillId="4" borderId="0" xfId="0" applyNumberFormat="1" applyFont="1" applyFill="1" applyAlignment="1">
      <alignment vertical="top" wrapText="1"/>
    </xf>
    <xf numFmtId="0" fontId="64" fillId="4" borderId="0" xfId="0" applyNumberFormat="1" applyFont="1" applyFill="1" applyAlignment="1">
      <alignment vertical="top" wrapText="1"/>
    </xf>
    <xf numFmtId="43" fontId="85" fillId="17" borderId="97" xfId="1" applyFont="1" applyFill="1" applyBorder="1" applyAlignment="1">
      <alignment horizontal="center" vertical="center" wrapText="1"/>
    </xf>
    <xf numFmtId="43" fontId="85" fillId="17" borderId="98" xfId="1" applyFont="1" applyFill="1" applyBorder="1" applyAlignment="1">
      <alignment horizontal="center" vertical="center" wrapText="1"/>
    </xf>
    <xf numFmtId="2" fontId="42" fillId="2" borderId="0" xfId="0" applyNumberFormat="1" applyFont="1" applyFill="1" applyBorder="1" applyAlignment="1">
      <alignment horizontal="center" vertical="center" wrapText="1"/>
    </xf>
    <xf numFmtId="2" fontId="95" fillId="18" borderId="96" xfId="0" applyNumberFormat="1" applyFont="1" applyFill="1" applyBorder="1" applyAlignment="1">
      <alignment horizontal="center" vertical="center" wrapText="1"/>
    </xf>
    <xf numFmtId="2" fontId="95" fillId="2" borderId="0" xfId="0" applyNumberFormat="1" applyFont="1" applyFill="1" applyBorder="1" applyAlignment="1">
      <alignment horizontal="center" vertical="center" wrapText="1"/>
    </xf>
    <xf numFmtId="2" fontId="43" fillId="18" borderId="95"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0" fontId="2" fillId="0" borderId="52" xfId="0" applyNumberFormat="1" applyFont="1" applyBorder="1" applyAlignment="1">
      <alignment horizontal="center" vertical="center" wrapText="1"/>
    </xf>
    <xf numFmtId="2" fontId="3" fillId="0" borderId="52" xfId="0" applyNumberFormat="1" applyFont="1" applyFill="1" applyBorder="1" applyAlignment="1">
      <alignment horizontal="center" vertical="center" wrapText="1"/>
    </xf>
    <xf numFmtId="0" fontId="62" fillId="0" borderId="52" xfId="0" applyNumberFormat="1" applyFont="1" applyBorder="1" applyAlignment="1">
      <alignment horizontal="center" vertical="center" wrapText="1"/>
    </xf>
    <xf numFmtId="0" fontId="5" fillId="0" borderId="52" xfId="0" applyNumberFormat="1" applyFont="1" applyFill="1" applyBorder="1" applyAlignment="1">
      <alignment horizontal="center" vertical="center" wrapText="1"/>
    </xf>
    <xf numFmtId="0" fontId="83" fillId="0" borderId="52" xfId="0" applyNumberFormat="1" applyFont="1" applyFill="1" applyBorder="1" applyAlignment="1">
      <alignment horizontal="center" vertical="center" wrapText="1"/>
    </xf>
    <xf numFmtId="0" fontId="4" fillId="0" borderId="52" xfId="0" applyNumberFormat="1" applyFont="1" applyFill="1" applyBorder="1" applyAlignment="1">
      <alignment horizontal="center" vertical="center" wrapText="1"/>
    </xf>
    <xf numFmtId="1" fontId="54" fillId="4" borderId="99" xfId="0" applyNumberFormat="1" applyFont="1" applyFill="1" applyBorder="1" applyAlignment="1"/>
    <xf numFmtId="1" fontId="63" fillId="4" borderId="99" xfId="0" applyNumberFormat="1" applyFont="1" applyFill="1" applyBorder="1" applyAlignment="1">
      <alignment vertical="center" wrapText="1"/>
    </xf>
    <xf numFmtId="2" fontId="43" fillId="18" borderId="100" xfId="0" applyNumberFormat="1" applyFont="1" applyFill="1" applyBorder="1" applyAlignment="1">
      <alignment horizontal="center" vertical="center" wrapText="1"/>
    </xf>
    <xf numFmtId="2" fontId="79" fillId="0" borderId="54" xfId="0" applyNumberFormat="1" applyFont="1" applyFill="1" applyBorder="1" applyAlignment="1">
      <alignment horizontal="center" vertical="center" wrapText="1"/>
    </xf>
    <xf numFmtId="2" fontId="0" fillId="18" borderId="99" xfId="0" applyNumberFormat="1" applyFont="1" applyFill="1" applyBorder="1" applyAlignment="1">
      <alignment horizontal="center" vertical="center" wrapText="1"/>
    </xf>
    <xf numFmtId="2" fontId="43" fillId="18" borderId="99" xfId="0" applyNumberFormat="1" applyFont="1" applyFill="1" applyBorder="1" applyAlignment="1">
      <alignment horizontal="center" vertical="center" wrapText="1"/>
    </xf>
    <xf numFmtId="2" fontId="55" fillId="0" borderId="99" xfId="0" applyNumberFormat="1" applyFont="1" applyFill="1" applyBorder="1" applyAlignment="1">
      <alignment horizontal="center" vertical="center" wrapText="1"/>
    </xf>
    <xf numFmtId="2" fontId="2" fillId="0" borderId="99" xfId="0" applyNumberFormat="1" applyFont="1" applyFill="1" applyBorder="1" applyAlignment="1">
      <alignment horizontal="center" vertical="center" wrapText="1"/>
    </xf>
    <xf numFmtId="2" fontId="3" fillId="0" borderId="99" xfId="0" applyNumberFormat="1" applyFont="1" applyFill="1" applyBorder="1" applyAlignment="1">
      <alignment horizontal="center" vertical="center" wrapText="1"/>
    </xf>
    <xf numFmtId="2" fontId="62" fillId="0" borderId="99" xfId="0" applyNumberFormat="1" applyFont="1" applyFill="1" applyBorder="1" applyAlignment="1">
      <alignment horizontal="center" vertical="center" wrapText="1"/>
    </xf>
    <xf numFmtId="2" fontId="3" fillId="0" borderId="99" xfId="0" applyNumberFormat="1" applyFont="1" applyFill="1" applyBorder="1" applyAlignment="1">
      <alignment horizontal="center" wrapText="1"/>
    </xf>
    <xf numFmtId="43" fontId="85" fillId="17" borderId="101" xfId="1" applyFont="1" applyFill="1" applyBorder="1" applyAlignment="1">
      <alignment horizontal="center" vertical="center" wrapText="1"/>
    </xf>
    <xf numFmtId="2" fontId="18" fillId="17" borderId="97" xfId="0" applyNumberFormat="1" applyFont="1" applyFill="1" applyBorder="1" applyAlignment="1">
      <alignment horizontal="center" vertical="center" wrapText="1"/>
    </xf>
    <xf numFmtId="0" fontId="3" fillId="8" borderId="102" xfId="0" applyNumberFormat="1" applyFont="1" applyFill="1" applyBorder="1" applyAlignment="1">
      <alignment horizontal="center" vertical="center" wrapText="1"/>
    </xf>
    <xf numFmtId="2" fontId="3" fillId="0" borderId="103" xfId="0" applyNumberFormat="1" applyFont="1" applyFill="1" applyBorder="1" applyAlignment="1">
      <alignment horizontal="center" vertical="center" wrapText="1"/>
    </xf>
    <xf numFmtId="0" fontId="3" fillId="0" borderId="103" xfId="0" applyNumberFormat="1" applyFont="1" applyBorder="1" applyAlignment="1">
      <alignment horizontal="center" vertical="center" wrapText="1"/>
    </xf>
    <xf numFmtId="0" fontId="3" fillId="8" borderId="103" xfId="0" applyNumberFormat="1" applyFont="1" applyFill="1" applyBorder="1" applyAlignment="1">
      <alignment horizontal="center" vertical="center" wrapText="1"/>
    </xf>
    <xf numFmtId="2" fontId="2" fillId="8" borderId="104" xfId="0" applyNumberFormat="1" applyFont="1" applyFill="1" applyBorder="1" applyAlignment="1">
      <alignment horizontal="center" vertical="center" wrapText="1"/>
    </xf>
    <xf numFmtId="2" fontId="2" fillId="0" borderId="105" xfId="0" applyNumberFormat="1" applyFont="1" applyFill="1" applyBorder="1" applyAlignment="1">
      <alignment horizontal="center" vertical="center" wrapText="1"/>
    </xf>
    <xf numFmtId="2" fontId="2" fillId="8" borderId="105" xfId="0" applyNumberFormat="1" applyFont="1" applyFill="1" applyBorder="1" applyAlignment="1">
      <alignment horizontal="center" vertical="center" wrapText="1"/>
    </xf>
    <xf numFmtId="2" fontId="3" fillId="8" borderId="105" xfId="0" applyNumberFormat="1" applyFont="1" applyFill="1" applyBorder="1" applyAlignment="1">
      <alignment horizontal="center" vertical="center" wrapText="1"/>
    </xf>
    <xf numFmtId="2" fontId="3" fillId="0" borderId="105" xfId="0" applyNumberFormat="1" applyFont="1" applyFill="1" applyBorder="1" applyAlignment="1">
      <alignment horizontal="center" vertical="center" wrapText="1"/>
    </xf>
    <xf numFmtId="2" fontId="25" fillId="4" borderId="9" xfId="0" applyNumberFormat="1" applyFont="1" applyFill="1" applyBorder="1" applyAlignment="1">
      <alignment horizontal="center" vertical="center"/>
    </xf>
    <xf numFmtId="2" fontId="20" fillId="4" borderId="22" xfId="0" applyNumberFormat="1" applyFont="1" applyFill="1" applyBorder="1" applyAlignment="1">
      <alignment horizontal="center" vertical="center" wrapText="1"/>
    </xf>
    <xf numFmtId="2" fontId="20" fillId="4" borderId="23" xfId="0" applyNumberFormat="1" applyFont="1" applyFill="1" applyBorder="1" applyAlignment="1">
      <alignment horizontal="center" vertical="center"/>
    </xf>
    <xf numFmtId="2" fontId="27" fillId="5" borderId="88" xfId="0" applyNumberFormat="1" applyFont="1" applyFill="1" applyBorder="1" applyAlignment="1">
      <alignment horizontal="center" vertical="center" wrapText="1"/>
    </xf>
    <xf numFmtId="2" fontId="20" fillId="0" borderId="88" xfId="0" applyNumberFormat="1" applyFont="1" applyFill="1" applyBorder="1" applyAlignment="1">
      <alignment horizontal="center" vertical="center" wrapText="1"/>
    </xf>
    <xf numFmtId="0" fontId="26" fillId="4" borderId="21" xfId="0" applyFont="1" applyFill="1" applyBorder="1"/>
    <xf numFmtId="2" fontId="25" fillId="5" borderId="5" xfId="0" applyNumberFormat="1" applyFont="1" applyFill="1" applyBorder="1" applyAlignment="1">
      <alignment horizontal="center" vertical="center" wrapText="1"/>
    </xf>
    <xf numFmtId="2" fontId="25" fillId="5" borderId="6" xfId="0" applyNumberFormat="1" applyFont="1" applyFill="1" applyBorder="1" applyAlignment="1" applyProtection="1">
      <alignment horizontal="center" vertical="center" wrapText="1"/>
      <protection locked="0"/>
    </xf>
    <xf numFmtId="2" fontId="25" fillId="5" borderId="88" xfId="0" applyNumberFormat="1" applyFont="1" applyFill="1" applyBorder="1" applyAlignment="1">
      <alignment horizontal="center" vertical="center" wrapText="1"/>
    </xf>
    <xf numFmtId="2" fontId="20" fillId="5" borderId="6" xfId="0" applyNumberFormat="1" applyFont="1" applyFill="1" applyBorder="1" applyAlignment="1">
      <alignment horizontal="center" vertical="center" wrapText="1"/>
    </xf>
    <xf numFmtId="1" fontId="4" fillId="0" borderId="48" xfId="0" applyNumberFormat="1" applyFont="1" applyFill="1" applyBorder="1" applyAlignment="1">
      <alignment horizontal="center" vertical="center" wrapText="1"/>
    </xf>
    <xf numFmtId="0" fontId="3" fillId="0" borderId="106" xfId="0" applyNumberFormat="1" applyFont="1" applyFill="1" applyBorder="1" applyAlignment="1">
      <alignment horizontal="center" vertical="center" wrapText="1"/>
    </xf>
    <xf numFmtId="2" fontId="3" fillId="0" borderId="106" xfId="0" applyNumberFormat="1" applyFont="1" applyFill="1" applyBorder="1" applyAlignment="1">
      <alignment horizontal="center" vertical="center" wrapText="1"/>
    </xf>
    <xf numFmtId="0" fontId="3" fillId="0" borderId="107" xfId="0" applyNumberFormat="1" applyFont="1" applyFill="1" applyBorder="1" applyAlignment="1">
      <alignment horizontal="center" vertical="center" wrapText="1"/>
    </xf>
    <xf numFmtId="2" fontId="3" fillId="0" borderId="107" xfId="0" applyNumberFormat="1" applyFont="1" applyFill="1" applyBorder="1" applyAlignment="1">
      <alignment horizontal="center" vertical="center" wrapText="1"/>
    </xf>
    <xf numFmtId="1" fontId="3" fillId="4" borderId="108" xfId="0" applyNumberFormat="1" applyFont="1" applyFill="1" applyBorder="1" applyAlignment="1">
      <alignment horizontal="center" vertical="center" wrapText="1"/>
    </xf>
    <xf numFmtId="1" fontId="3" fillId="4" borderId="109" xfId="0" applyNumberFormat="1" applyFont="1" applyFill="1" applyBorder="1" applyAlignment="1">
      <alignment horizontal="center" vertical="center" wrapText="1"/>
    </xf>
    <xf numFmtId="1" fontId="3" fillId="0" borderId="109" xfId="0" applyNumberFormat="1" applyFont="1" applyFill="1" applyBorder="1" applyAlignment="1">
      <alignment horizontal="center" vertical="center" wrapText="1"/>
    </xf>
    <xf numFmtId="1" fontId="3" fillId="4" borderId="73" xfId="0" applyNumberFormat="1" applyFont="1" applyFill="1" applyBorder="1" applyAlignment="1">
      <alignment horizontal="center" vertical="center"/>
    </xf>
    <xf numFmtId="0" fontId="3" fillId="0" borderId="110" xfId="0" applyNumberFormat="1" applyFont="1" applyFill="1" applyBorder="1" applyAlignment="1">
      <alignment horizontal="center" vertical="center" wrapText="1"/>
    </xf>
    <xf numFmtId="2" fontId="3" fillId="0" borderId="110" xfId="0" applyNumberFormat="1" applyFont="1" applyFill="1" applyBorder="1" applyAlignment="1">
      <alignment horizontal="center" vertical="center" wrapText="1"/>
    </xf>
    <xf numFmtId="1" fontId="3" fillId="4" borderId="111" xfId="0" applyNumberFormat="1" applyFont="1" applyFill="1" applyBorder="1" applyAlignment="1">
      <alignment horizontal="center" vertical="center" wrapText="1"/>
    </xf>
    <xf numFmtId="1" fontId="2" fillId="4" borderId="107" xfId="0" applyNumberFormat="1" applyFont="1" applyFill="1" applyBorder="1" applyAlignment="1">
      <alignment horizontal="center" vertical="center" wrapText="1"/>
    </xf>
    <xf numFmtId="1" fontId="3" fillId="4" borderId="110" xfId="0" applyNumberFormat="1" applyFont="1" applyFill="1" applyBorder="1" applyAlignment="1">
      <alignment horizontal="center" vertical="center" wrapText="1"/>
    </xf>
    <xf numFmtId="1" fontId="2" fillId="4" borderId="112" xfId="0" applyNumberFormat="1" applyFont="1" applyFill="1" applyBorder="1" applyAlignment="1">
      <alignment horizontal="center" vertical="center" wrapText="1"/>
    </xf>
    <xf numFmtId="1" fontId="3" fillId="4" borderId="113" xfId="0" applyNumberFormat="1" applyFont="1" applyFill="1" applyBorder="1" applyAlignment="1">
      <alignment horizontal="center" vertical="center" wrapText="1"/>
    </xf>
    <xf numFmtId="0" fontId="4" fillId="0" borderId="73" xfId="0" applyNumberFormat="1" applyFont="1" applyFill="1" applyBorder="1" applyAlignment="1">
      <alignment horizontal="center" vertical="center" wrapText="1"/>
    </xf>
    <xf numFmtId="1" fontId="3" fillId="0" borderId="113" xfId="0" applyNumberFormat="1" applyFont="1" applyFill="1" applyBorder="1" applyAlignment="1">
      <alignment horizontal="center" vertical="center" wrapText="1"/>
    </xf>
    <xf numFmtId="0" fontId="4" fillId="0" borderId="110" xfId="0" applyNumberFormat="1" applyFont="1" applyFill="1" applyBorder="1" applyAlignment="1">
      <alignment horizontal="center" vertical="center" wrapText="1"/>
    </xf>
    <xf numFmtId="1" fontId="3" fillId="0" borderId="114" xfId="0" applyNumberFormat="1" applyFont="1" applyFill="1" applyBorder="1" applyAlignment="1">
      <alignment horizontal="center" vertical="center" wrapText="1"/>
    </xf>
    <xf numFmtId="2" fontId="2" fillId="4" borderId="107" xfId="0" applyNumberFormat="1" applyFont="1" applyFill="1" applyBorder="1" applyAlignment="1">
      <alignment horizontal="center" vertical="center" wrapText="1"/>
    </xf>
    <xf numFmtId="2" fontId="3" fillId="4" borderId="107" xfId="0" applyNumberFormat="1" applyFont="1" applyFill="1" applyBorder="1" applyAlignment="1">
      <alignment horizontal="center" vertical="center" wrapText="1"/>
    </xf>
    <xf numFmtId="2" fontId="3" fillId="4" borderId="112" xfId="0" applyNumberFormat="1" applyFont="1" applyFill="1" applyBorder="1" applyAlignment="1">
      <alignment horizontal="center" vertical="center" wrapText="1"/>
    </xf>
    <xf numFmtId="0" fontId="3" fillId="0" borderId="113" xfId="0" applyNumberFormat="1" applyFont="1" applyFill="1" applyBorder="1" applyAlignment="1">
      <alignment horizontal="center" vertical="center" wrapText="1"/>
    </xf>
    <xf numFmtId="0" fontId="3" fillId="4" borderId="113" xfId="0" applyNumberFormat="1" applyFont="1" applyFill="1" applyBorder="1" applyAlignment="1">
      <alignment horizontal="center" vertical="center" wrapText="1"/>
    </xf>
    <xf numFmtId="0" fontId="3" fillId="0" borderId="114" xfId="0" applyNumberFormat="1" applyFont="1" applyFill="1" applyBorder="1" applyAlignment="1">
      <alignment horizontal="center" vertical="center" wrapText="1"/>
    </xf>
    <xf numFmtId="0" fontId="19" fillId="0" borderId="44" xfId="0" applyNumberFormat="1" applyFont="1" applyFill="1" applyBorder="1" applyAlignment="1">
      <alignment horizontal="center" vertical="center" wrapText="1"/>
    </xf>
    <xf numFmtId="0" fontId="17" fillId="0" borderId="44" xfId="0" applyFont="1" applyFill="1" applyBorder="1" applyAlignment="1">
      <alignment horizontal="center" vertical="center"/>
    </xf>
    <xf numFmtId="0" fontId="19" fillId="0" borderId="44" xfId="0" applyNumberFormat="1" applyFont="1" applyFill="1" applyBorder="1" applyAlignment="1" applyProtection="1">
      <alignment horizontal="center" vertical="center" wrapText="1"/>
    </xf>
    <xf numFmtId="0" fontId="19" fillId="0" borderId="44" xfId="0" applyNumberFormat="1" applyFont="1" applyFill="1" applyBorder="1" applyAlignment="1" applyProtection="1">
      <alignment horizontal="center" vertical="top" wrapText="1"/>
    </xf>
    <xf numFmtId="0" fontId="96" fillId="0" borderId="44" xfId="0" applyFont="1" applyFill="1" applyBorder="1" applyAlignment="1">
      <alignment horizontal="center" vertical="center" wrapText="1"/>
    </xf>
    <xf numFmtId="167" fontId="80" fillId="10" borderId="47" xfId="0" applyNumberFormat="1" applyFont="1" applyFill="1" applyBorder="1" applyAlignment="1">
      <alignment horizontal="center" vertical="center" wrapText="1"/>
    </xf>
    <xf numFmtId="167" fontId="80" fillId="10" borderId="55" xfId="0" applyNumberFormat="1" applyFont="1" applyFill="1" applyBorder="1" applyAlignment="1">
      <alignment horizontal="center" vertical="center" wrapText="1"/>
    </xf>
    <xf numFmtId="167" fontId="80" fillId="10" borderId="52" xfId="0" applyNumberFormat="1" applyFont="1" applyFill="1" applyBorder="1" applyAlignment="1">
      <alignment horizontal="center" vertical="center" wrapText="1"/>
    </xf>
    <xf numFmtId="167" fontId="80" fillId="4" borderId="58" xfId="0" applyNumberFormat="1" applyFont="1" applyFill="1" applyBorder="1" applyAlignment="1">
      <alignment horizontal="center" vertical="center" wrapText="1"/>
    </xf>
    <xf numFmtId="43" fontId="27" fillId="4" borderId="0" xfId="1" applyFont="1" applyFill="1"/>
    <xf numFmtId="43" fontId="27" fillId="10" borderId="0" xfId="1" applyFont="1" applyFill="1"/>
    <xf numFmtId="167" fontId="80" fillId="10" borderId="49" xfId="0" applyNumberFormat="1" applyFont="1" applyFill="1" applyBorder="1" applyAlignment="1">
      <alignment horizontal="center" vertical="center" wrapText="1"/>
    </xf>
    <xf numFmtId="167" fontId="80" fillId="10" borderId="50" xfId="0" applyNumberFormat="1" applyFont="1" applyFill="1" applyBorder="1" applyAlignment="1">
      <alignment horizontal="center" vertical="center" wrapText="1"/>
    </xf>
    <xf numFmtId="167" fontId="80" fillId="10" borderId="56" xfId="0" applyNumberFormat="1" applyFont="1" applyFill="1" applyBorder="1" applyAlignment="1">
      <alignment horizontal="center" vertical="center" wrapText="1"/>
    </xf>
    <xf numFmtId="167" fontId="80" fillId="10" borderId="53" xfId="0" applyNumberFormat="1" applyFont="1" applyFill="1" applyBorder="1" applyAlignment="1">
      <alignment horizontal="center" vertical="center" wrapText="1"/>
    </xf>
    <xf numFmtId="0" fontId="27" fillId="4" borderId="0" xfId="0" applyFont="1" applyFill="1" applyBorder="1"/>
    <xf numFmtId="0" fontId="27" fillId="10" borderId="0" xfId="0" applyFont="1" applyFill="1" applyBorder="1"/>
    <xf numFmtId="0" fontId="19" fillId="8" borderId="48" xfId="0" applyNumberFormat="1" applyFont="1" applyFill="1" applyBorder="1" applyAlignment="1">
      <alignment horizontal="center" vertical="center" wrapText="1"/>
    </xf>
    <xf numFmtId="0" fontId="19" fillId="8" borderId="48" xfId="0" applyNumberFormat="1" applyFont="1" applyFill="1" applyBorder="1" applyAlignment="1" applyProtection="1">
      <alignment horizontal="center" vertical="top" wrapText="1"/>
    </xf>
    <xf numFmtId="0" fontId="19" fillId="8" borderId="48" xfId="0" applyNumberFormat="1" applyFont="1" applyFill="1" applyBorder="1" applyAlignment="1" applyProtection="1">
      <alignment horizontal="center" vertical="center" wrapText="1"/>
    </xf>
    <xf numFmtId="43" fontId="27" fillId="4" borderId="0" xfId="1" applyFont="1" applyFill="1" applyBorder="1"/>
    <xf numFmtId="43" fontId="27" fillId="10" borderId="0" xfId="1" applyFont="1" applyFill="1" applyBorder="1"/>
    <xf numFmtId="2" fontId="21" fillId="2" borderId="0" xfId="0" applyNumberFormat="1" applyFont="1" applyFill="1" applyBorder="1" applyAlignment="1">
      <alignment horizontal="center" vertical="center" wrapText="1"/>
    </xf>
    <xf numFmtId="2" fontId="21" fillId="4" borderId="0" xfId="0" applyNumberFormat="1" applyFont="1" applyFill="1" applyBorder="1" applyAlignment="1">
      <alignment horizontal="center" vertical="center" wrapText="1"/>
    </xf>
    <xf numFmtId="2" fontId="27" fillId="4" borderId="0" xfId="0" applyNumberFormat="1" applyFont="1" applyFill="1" applyBorder="1"/>
    <xf numFmtId="2" fontId="27" fillId="10" borderId="0" xfId="0" applyNumberFormat="1" applyFont="1" applyFill="1" applyBorder="1"/>
    <xf numFmtId="167" fontId="87" fillId="10" borderId="73" xfId="0" applyNumberFormat="1" applyFont="1" applyFill="1" applyBorder="1" applyAlignment="1">
      <alignment horizontal="center" vertical="center" wrapText="1"/>
    </xf>
    <xf numFmtId="43" fontId="21" fillId="4" borderId="85" xfId="1" applyFont="1" applyFill="1" applyBorder="1" applyAlignment="1">
      <alignment horizontal="center" vertical="center"/>
    </xf>
    <xf numFmtId="167" fontId="87" fillId="10" borderId="48" xfId="0" applyNumberFormat="1" applyFont="1" applyFill="1" applyBorder="1" applyAlignment="1">
      <alignment horizontal="center" vertical="center" wrapText="1"/>
    </xf>
    <xf numFmtId="167" fontId="87" fillId="10" borderId="55" xfId="0" applyNumberFormat="1" applyFont="1" applyFill="1" applyBorder="1" applyAlignment="1">
      <alignment horizontal="center" vertical="center" wrapText="1"/>
    </xf>
    <xf numFmtId="167" fontId="87" fillId="10" borderId="57" xfId="0" applyNumberFormat="1" applyFont="1" applyFill="1" applyBorder="1" applyAlignment="1">
      <alignment horizontal="center" vertical="center" wrapText="1"/>
    </xf>
    <xf numFmtId="167" fontId="87" fillId="10" borderId="69" xfId="0" applyNumberFormat="1" applyFont="1" applyFill="1" applyBorder="1" applyAlignment="1">
      <alignment horizontal="center" vertical="center" wrapText="1"/>
    </xf>
    <xf numFmtId="167" fontId="87" fillId="10" borderId="78" xfId="0" applyNumberFormat="1" applyFont="1" applyFill="1" applyBorder="1" applyAlignment="1">
      <alignment horizontal="center" vertical="center" wrapText="1"/>
    </xf>
    <xf numFmtId="2" fontId="17" fillId="0" borderId="6" xfId="0" applyNumberFormat="1" applyFont="1" applyFill="1" applyBorder="1" applyAlignment="1" applyProtection="1">
      <alignment horizontal="center" vertical="center" wrapText="1"/>
      <protection locked="0"/>
    </xf>
    <xf numFmtId="2" fontId="20" fillId="0" borderId="88" xfId="0" applyNumberFormat="1" applyFont="1" applyFill="1" applyBorder="1" applyAlignment="1">
      <alignment horizontal="center" vertical="center"/>
    </xf>
    <xf numFmtId="2" fontId="20" fillId="0" borderId="6" xfId="2"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89" fillId="0" borderId="6" xfId="0" applyNumberFormat="1" applyFont="1" applyFill="1" applyBorder="1" applyAlignment="1" applyProtection="1">
      <alignment horizontal="center" vertical="center" wrapText="1"/>
      <protection locked="0"/>
    </xf>
    <xf numFmtId="0" fontId="17" fillId="0" borderId="0" xfId="0" applyNumberFormat="1" applyFont="1" applyFill="1" applyBorder="1" applyAlignment="1" applyProtection="1">
      <alignment horizontal="center" vertical="center" wrapText="1"/>
      <protection locked="0"/>
    </xf>
    <xf numFmtId="2" fontId="2" fillId="4" borderId="115" xfId="0" applyNumberFormat="1" applyFont="1" applyFill="1" applyBorder="1" applyAlignment="1">
      <alignment horizontal="center" vertical="center" wrapText="1"/>
    </xf>
    <xf numFmtId="2" fontId="3" fillId="8" borderId="116" xfId="0" applyNumberFormat="1" applyFont="1" applyFill="1" applyBorder="1" applyAlignment="1">
      <alignment horizontal="center" vertical="center" wrapText="1"/>
    </xf>
    <xf numFmtId="2" fontId="3" fillId="10" borderId="117" xfId="0" applyNumberFormat="1" applyFont="1" applyFill="1" applyBorder="1" applyAlignment="1">
      <alignment horizontal="center" vertical="center" wrapText="1"/>
    </xf>
    <xf numFmtId="0" fontId="57" fillId="4" borderId="36" xfId="0" applyNumberFormat="1" applyFont="1" applyFill="1" applyBorder="1" applyAlignment="1">
      <alignment horizontal="center" vertical="center" wrapText="1"/>
    </xf>
    <xf numFmtId="0" fontId="57" fillId="4" borderId="0" xfId="0" applyNumberFormat="1" applyFont="1" applyFill="1" applyBorder="1" applyAlignment="1">
      <alignment horizontal="center" vertical="center" wrapText="1"/>
    </xf>
    <xf numFmtId="0" fontId="57" fillId="4" borderId="99" xfId="0" applyNumberFormat="1" applyFont="1" applyFill="1" applyBorder="1" applyAlignment="1">
      <alignment horizontal="center" vertical="center" wrapText="1"/>
    </xf>
    <xf numFmtId="2" fontId="57" fillId="4" borderId="0" xfId="0" applyNumberFormat="1" applyFont="1" applyFill="1" applyBorder="1" applyAlignment="1">
      <alignment horizontal="center" vertical="center" wrapText="1"/>
    </xf>
    <xf numFmtId="0" fontId="57" fillId="8" borderId="0" xfId="0" applyNumberFormat="1" applyFont="1" applyFill="1" applyBorder="1" applyAlignment="1">
      <alignment horizontal="center" vertical="center" wrapText="1"/>
    </xf>
    <xf numFmtId="2" fontId="57" fillId="8" borderId="0" xfId="0" applyNumberFormat="1" applyFont="1" applyFill="1" applyBorder="1" applyAlignment="1">
      <alignment horizontal="center" vertical="center" wrapText="1"/>
    </xf>
    <xf numFmtId="2" fontId="47" fillId="4" borderId="28" xfId="0" applyNumberFormat="1" applyFont="1" applyFill="1" applyBorder="1" applyAlignment="1">
      <alignment horizontal="center" vertical="center" wrapText="1"/>
    </xf>
    <xf numFmtId="2" fontId="38" fillId="4" borderId="0" xfId="0" applyNumberFormat="1" applyFont="1" applyFill="1" applyBorder="1" applyAlignment="1">
      <alignment horizontal="center" vertical="center" wrapText="1"/>
    </xf>
    <xf numFmtId="2" fontId="38" fillId="4" borderId="28" xfId="0" applyNumberFormat="1" applyFont="1" applyFill="1" applyBorder="1" applyAlignment="1">
      <alignment horizontal="center" vertical="center" wrapText="1"/>
    </xf>
    <xf numFmtId="2" fontId="47" fillId="0" borderId="28" xfId="0" applyNumberFormat="1" applyFont="1" applyFill="1" applyBorder="1" applyAlignment="1">
      <alignment horizontal="center" vertical="center" wrapText="1"/>
    </xf>
    <xf numFmtId="2" fontId="38" fillId="0" borderId="0" xfId="0" applyNumberFormat="1" applyFont="1" applyFill="1" applyBorder="1" applyAlignment="1">
      <alignment horizontal="center" vertical="center" wrapText="1"/>
    </xf>
    <xf numFmtId="2" fontId="47" fillId="4" borderId="27" xfId="0" applyNumberFormat="1" applyFont="1" applyFill="1" applyBorder="1" applyAlignment="1">
      <alignment horizontal="center" vertical="center" wrapText="1"/>
    </xf>
    <xf numFmtId="1" fontId="57" fillId="4" borderId="0" xfId="0" applyNumberFormat="1" applyFont="1" applyFill="1" applyBorder="1" applyAlignment="1">
      <alignment horizontal="center" vertical="center" wrapText="1"/>
    </xf>
  </cellXfs>
  <cellStyles count="7">
    <cellStyle name="Comma" xfId="1" builtinId="3"/>
    <cellStyle name="Hyperlink" xfId="2" builtinId="8"/>
    <cellStyle name="Normal" xfId="0" builtinId="0"/>
    <cellStyle name="Normal 2" xfId="6"/>
    <cellStyle name="Ongeldig" xfId="5"/>
    <cellStyle name="Output" xfId="3" builtinId="21"/>
    <cellStyle name="Percent" xfId="4" builtinId="5"/>
  </cellStyles>
  <dxfs count="0"/>
  <tableStyles count="0" defaultTableStyle="TableStyleMedium9"/>
  <colors>
    <mruColors>
      <color rgb="FFAC44A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257175</xdr:colOff>
      <xdr:row>0</xdr:row>
      <xdr:rowOff>1685925</xdr:rowOff>
    </xdr:to>
    <xdr:pic>
      <xdr:nvPicPr>
        <xdr:cNvPr id="365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924425" cy="168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www.mars.com/global/about-mars/mars-pia/our-supply-chain/supplier-relationships.aspx" TargetMode="External"/><Relationship Id="rId13" Type="http://schemas.openxmlformats.org/officeDocument/2006/relationships/hyperlink" Target="http://www.abf.co.uk/documents/pdfs/policies/supplier-code-of-conduct.pdf" TargetMode="External"/><Relationship Id="rId18" Type="http://schemas.openxmlformats.org/officeDocument/2006/relationships/hyperlink" Target="http://www.kelloggcompany.com/content/dam/kelloggcompanyus/corporate_responsibility/pdf/2015/KelloggSmallholdersandWomenImpactAssessmentFINAL.pdf" TargetMode="External"/><Relationship Id="rId3" Type="http://schemas.openxmlformats.org/officeDocument/2006/relationships/hyperlink" Target="https://www.unilever.com/Images/slp-unilever-human-rights-report-2015_tcm244-437226_en.pdf%20pg%2037" TargetMode="External"/><Relationship Id="rId21" Type="http://schemas.openxmlformats.org/officeDocument/2006/relationships/hyperlink" Target="file:///C:\Users\itamir\Downloads\GRR-2015%20(2).pdf%20page%2044" TargetMode="External"/><Relationship Id="rId7" Type="http://schemas.openxmlformats.org/officeDocument/2006/relationships/hyperlink" Target="http://www.mars.com/global/press-center/press-list/news-releases.aspx?SiteId=94&amp;Id=5392" TargetMode="External"/><Relationship Id="rId12" Type="http://schemas.openxmlformats.org/officeDocument/2006/relationships/hyperlink" Target="http://www.mars.com/global/press-center/media-library.aspx?query=factsheet" TargetMode="External"/><Relationship Id="rId17" Type="http://schemas.openxmlformats.org/officeDocument/2006/relationships/hyperlink" Target="http://www.kelloggcompany.com/content/dam/kelloggcompanyus/corporate_responsibility/pdf/2015/KelloggSmallholdersandWomenImpactAssessmentFINAL.pdf" TargetMode="External"/><Relationship Id="rId2" Type="http://schemas.openxmlformats.org/officeDocument/2006/relationships/hyperlink" Target="https://www.unilever.com/Images/slp-unilever-human-rights-report-2015_tcm244-437226_en.pdf%20pg%2050" TargetMode="External"/><Relationship Id="rId16" Type="http://schemas.openxmlformats.org/officeDocument/2006/relationships/hyperlink" Target="http://www.ethicalteapartnership.org/project/malawi-2020-tea-revitalisation-programme/" TargetMode="External"/><Relationship Id="rId20" Type="http://schemas.openxmlformats.org/officeDocument/2006/relationships/hyperlink" Target="file:///C:\Users\itamir\Downloads\GRR-2015%20(2).pdf%20page%2044" TargetMode="External"/><Relationship Id="rId1" Type="http://schemas.openxmlformats.org/officeDocument/2006/relationships/hyperlink" Target="http://www.kelloggcompany.com/content/dam/kelloggcompanyus/corporate_responsibility/pdf/2015/KelloggSmallholdersandWomenImpactAssessmentFINAL.pdf" TargetMode="External"/><Relationship Id="rId6" Type="http://schemas.openxmlformats.org/officeDocument/2006/relationships/hyperlink" Target="http://www.pepsico.com/docs/album/policies-doc/pwp/pepsico-brazil-sugarcane-supply-chain-assessment.pdf?sfvrsn=0" TargetMode="External"/><Relationship Id="rId11" Type="http://schemas.openxmlformats.org/officeDocument/2006/relationships/hyperlink" Target="http://www.coca-colacompany.com/our-company/suppliers/supplier-requirements" TargetMode="External"/><Relationship Id="rId5" Type="http://schemas.openxmlformats.org/officeDocument/2006/relationships/hyperlink" Target="http://www.pepsico.com/docs/album/policies-doc/pwp/pepsico-brazil-sugarcane-supply-chain-assessment.pdf?sfvrsn=0" TargetMode="External"/><Relationship Id="rId15" Type="http://schemas.openxmlformats.org/officeDocument/2006/relationships/hyperlink" Target="http://www.unilever.com/images/slp-Unilever-Responsible-Sourcing-Policy-2014_tcm13-388879.pdf%20(Accessed%20September%202014)" TargetMode="External"/><Relationship Id="rId10" Type="http://schemas.openxmlformats.org/officeDocument/2006/relationships/hyperlink" Target="http://www.coca-colacompany.com/unbottled/human-and-workplace-rights/building-a-framework-for-action-progress-on-coca-colas-country-studies/" TargetMode="External"/><Relationship Id="rId19" Type="http://schemas.openxmlformats.org/officeDocument/2006/relationships/hyperlink" Target="http://www.nestle.com/asset-library/documents/library/documents/corporate_social_responsibility/nestle-commitment-labour-rights-agricultural-supply-chains.pdf" TargetMode="External"/><Relationship Id="rId4" Type="http://schemas.openxmlformats.org/officeDocument/2006/relationships/hyperlink" Target="https://www.unilever.com/Images/slp-unilever-human-rights-report-2015_tcm244-437226_en.pdf%20pg%2030" TargetMode="External"/><Relationship Id="rId9" Type="http://schemas.openxmlformats.org/officeDocument/2006/relationships/hyperlink" Target="http://www.danone.com/uploads/tx_bidanonepublications/Danone_Sustainability_Report_2014_light.pdf%20pg%2017" TargetMode="External"/><Relationship Id="rId14" Type="http://schemas.openxmlformats.org/officeDocument/2006/relationships/hyperlink" Target="http://www.abf.co.uk/documents/pdfs/policies/supplier-code-of-conduct.pdf" TargetMode="External"/><Relationship Id="rId22"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hyperlink" Target="http://www.generalmills.com/en/News/NewsReleases/Library/2015/March/wep/94e3a524-bb9b-4550-b868-28c20a3eb110" TargetMode="External"/><Relationship Id="rId13" Type="http://schemas.openxmlformats.org/officeDocument/2006/relationships/hyperlink" Target="https://www.illovosugar.co.za/UserContent/Documents/Illovo-Malawi-Socio-economic-Impact-Assessment-12May14.pdf" TargetMode="External"/><Relationship Id="rId3" Type="http://schemas.openxmlformats.org/officeDocument/2006/relationships/hyperlink" Target="http://www.nestle.com/asset-library/documents/creating-shared-value/responsible-sourcing/nestle-action-plan-women-in-cocoa-supply-chain-july-2014.pdf" TargetMode="External"/><Relationship Id="rId7" Type="http://schemas.openxmlformats.org/officeDocument/2006/relationships/hyperlink" Target="https://www.illovosugar.co.za/UserContent/Documents/Illovo-Malawi-Socio-economic-Impact-Assessment-12May14.pdf" TargetMode="External"/><Relationship Id="rId12" Type="http://schemas.openxmlformats.org/officeDocument/2006/relationships/hyperlink" Target="http://www.kelloggcompany.com/content/dam/kelloggcompanyus/corporate_responsibility/pdf/2015/Kelloggs_CRR_2014_FINAL.pdf(page%2028-29)" TargetMode="External"/><Relationship Id="rId2" Type="http://schemas.openxmlformats.org/officeDocument/2006/relationships/hyperlink" Target="http://www.pepsico.com/Purpose/Performance-with-Purpose/Sustainability-Reporting" TargetMode="External"/><Relationship Id="rId16" Type="http://schemas.openxmlformats.org/officeDocument/2006/relationships/printerSettings" Target="../printerSettings/printerSettings6.bin"/><Relationship Id="rId1" Type="http://schemas.openxmlformats.org/officeDocument/2006/relationships/hyperlink" Target="http://www.nestle.com/asset-library/documents/library/documents/corporate_social_responsibility/rural-development-framework-update-july-2014.pdf" TargetMode="External"/><Relationship Id="rId6" Type="http://schemas.openxmlformats.org/officeDocument/2006/relationships/hyperlink" Target="http://www.abf.co.uk/responsibility/our-2015-progress/group-overview/people" TargetMode="External"/><Relationship Id="rId11" Type="http://schemas.openxmlformats.org/officeDocument/2006/relationships/hyperlink" Target="http://www.kelloggcompany.com/content/dam/kelloggcompanyus/corporate_responsibility/pdf/2015/2015YearEndSustainabilityMilestones15Dec2015.pdf" TargetMode="External"/><Relationship Id="rId5" Type="http://schemas.openxmlformats.org/officeDocument/2006/relationships/hyperlink" Target="http://www.unilever.com/sustainable-living-2014/enhancing-livelihoods/opportunities-for-women/targets-and-performance/index.aspx" TargetMode="External"/><Relationship Id="rId15" Type="http://schemas.openxmlformats.org/officeDocument/2006/relationships/hyperlink" Target="http://www.generalmills.com/en/Responsibility/Diversity/Equal_Employment.aspx" TargetMode="External"/><Relationship Id="rId10" Type="http://schemas.openxmlformats.org/officeDocument/2006/relationships/hyperlink" Target="https://www.illovosugar.co.za/UserContent/Documents/Illovo-Malawi-Socio-economic-Impact-Assessment-12May14.pdf" TargetMode="External"/><Relationship Id="rId4" Type="http://schemas.openxmlformats.org/officeDocument/2006/relationships/hyperlink" Target="http://www.startribune.com/opinion/commentaries/159441535.html?page=all&amp;prepage=2&amp;c=y" TargetMode="External"/><Relationship Id="rId9" Type="http://schemas.openxmlformats.org/officeDocument/2006/relationships/hyperlink" Target="https://www.illovosugar.co.za/UserContent/Documents/Illovo-Malawi-Socio-economic-Impact-Assessment-12May14.pdf" TargetMode="External"/><Relationship Id="rId14" Type="http://schemas.openxmlformats.org/officeDocument/2006/relationships/hyperlink" Target="http://www.kelloggcompany.com/content/dam/kelloggcompanyus/corporate_responsibility/pdf/2015/KelloggSmallholdersandWomenImpactAssessmentFINAL.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unilever.com/sustainable-living/transformational-change/tackling-climate-and-development-together/http:/www.unilever.com/images/slp_Unilever-Sustainable-Living-Plan-2013_tcm13-388693.pdf,%20p.14%20(accessed%20Jan%2015%202015)" TargetMode="External"/><Relationship Id="rId13" Type="http://schemas.openxmlformats.org/officeDocument/2006/relationships/hyperlink" Target="https://www.unilever.com/sustainable-living/the-sustainable-living-plan/reducing-environmental-impact/" TargetMode="External"/><Relationship Id="rId18" Type="http://schemas.openxmlformats.org/officeDocument/2006/relationships/hyperlink" Target="https://www.cdp.net/en-US/Programmes/Pages/CDP-Supply-Chain.aspx" TargetMode="External"/><Relationship Id="rId26" Type="http://schemas.openxmlformats.org/officeDocument/2006/relationships/hyperlink" Target="http://www.mars.com/global/about-mars/mars-pia/our-supply-chain/rice.aspx%20(updated%202014%20accessed%20Feb..%2020%202014.)%20(Accessed%20Oct%202015)" TargetMode="External"/><Relationship Id="rId39" Type="http://schemas.openxmlformats.org/officeDocument/2006/relationships/hyperlink" Target="http://www.kelloggcompany.com/content/dam/kelloggcompanyus/corporate_responsibility/pdf/2015/KelloggPalmOilCommitmentUpdated.pdf" TargetMode="External"/><Relationship Id="rId3" Type="http://schemas.openxmlformats.org/officeDocument/2006/relationships/hyperlink" Target="http://www.abf.co.uk/documents/pdfs/2015/abf-corporate-responsibility-report-update-2015.pdf" TargetMode="External"/><Relationship Id="rId21" Type="http://schemas.openxmlformats.org/officeDocument/2006/relationships/hyperlink" Target="http://www.rspo.org/file/acop2014/submissions/general-mills-ACOP2014.pdf" TargetMode="External"/><Relationship Id="rId34" Type="http://schemas.openxmlformats.org/officeDocument/2006/relationships/hyperlink" Target="http://www.nestle.com/asset-library/documents/library/documents/corporate_social_responsibility/commitment-on-deforestation-2013.pdf" TargetMode="External"/><Relationship Id="rId7" Type="http://schemas.openxmlformats.org/officeDocument/2006/relationships/hyperlink" Target="https://www.unilever.com/sustainable-living/the-sustainable-living-plan/reducing-environmental-impact/" TargetMode="External"/><Relationship Id="rId12" Type="http://schemas.openxmlformats.org/officeDocument/2006/relationships/hyperlink" Target="http://www.unilever.com/images/sd_Unilever_Sustainable_Agriculture_Code_2010_tcm13-216557.pdf%20(page%2059%20pub.%202010%20accessed%20Jan%2015%202015)" TargetMode="External"/><Relationship Id="rId17" Type="http://schemas.openxmlformats.org/officeDocument/2006/relationships/hyperlink" Target="http://www.unilever.com/sustainable-living-2014/enhancing-livelihoods/inclusive-business/livelihoods-for-smallholder-farmers/%20%20%5bAccessed%20January%202015%5d" TargetMode="External"/><Relationship Id="rId25" Type="http://schemas.openxmlformats.org/officeDocument/2006/relationships/hyperlink" Target="http://www.pepsico.com/purpose/Environmental-Sustainability/Agriculture%20(Accessed%20Nov%202015)" TargetMode="External"/><Relationship Id="rId33" Type="http://schemas.openxmlformats.org/officeDocument/2006/relationships/hyperlink" Target="http://www.nestle.com/asset-library/documents/library/documents/corporate_social_responsibility/commitment-on-deforestation-2013.pdf%20(Published%20Feb%202013,%20Accessed%20Jan%202016)" TargetMode="External"/><Relationship Id="rId38" Type="http://schemas.openxmlformats.org/officeDocument/2006/relationships/hyperlink" Target="http://www.pepsico.com/docs/album/default-document-library/pepsico-palm-oil-action-plan.pdf" TargetMode="External"/><Relationship Id="rId2" Type="http://schemas.openxmlformats.org/officeDocument/2006/relationships/hyperlink" Target="http://www.rspo.org/file/acop2014/submissions/associated-british-foods-plc-ACOP2014.pdf" TargetMode="External"/><Relationship Id="rId16" Type="http://schemas.openxmlformats.org/officeDocument/2006/relationships/hyperlink" Target="https://www.unilever.com/Images/unilever_sustainable_palm_oil_sourcing_policy_nov_2013_tcm244-424007_en.pdf" TargetMode="External"/><Relationship Id="rId20" Type="http://schemas.openxmlformats.org/officeDocument/2006/relationships/hyperlink" Target="http://www.generalmills.com/en/ChannelG/Issues/palm_oil_statement.aspx%20(Accessed%20Oct%202015)" TargetMode="External"/><Relationship Id="rId29" Type="http://schemas.openxmlformats.org/officeDocument/2006/relationships/hyperlink" Target="http://www.mondelezinternational.com/~/media/MondelezCorporate/uploads/downloads/Palm_Oil_Action_Plan.pdf%20(Published%20June%202014:%20Accessed%20Jan%202015)%20(Accessed%20Oct%202015)" TargetMode="External"/><Relationship Id="rId41" Type="http://schemas.openxmlformats.org/officeDocument/2006/relationships/printerSettings" Target="../printerSettings/printerSettings7.bin"/><Relationship Id="rId1" Type="http://schemas.openxmlformats.org/officeDocument/2006/relationships/hyperlink" Target="http://www.coca-colacompany.com/collaborating-and-moving-forward" TargetMode="External"/><Relationship Id="rId6" Type="http://schemas.openxmlformats.org/officeDocument/2006/relationships/hyperlink" Target="http://www.abf.co.uk/documents/pdfs/2013/2013_corporate_responsibility_report.pdf,%20(p.%2066%20accessed%20Jan%208,%202015)%20(Accessed%20Nov%202015)" TargetMode="External"/><Relationship Id="rId11" Type="http://schemas.openxmlformats.org/officeDocument/2006/relationships/hyperlink" Target="https://www.unilever.com/sustainable-living/the-sustainable-living-plan/enhancing-livelihoods/inclusive-business/livelihoods-for-smallholder-farmers/" TargetMode="External"/><Relationship Id="rId24" Type="http://schemas.openxmlformats.org/officeDocument/2006/relationships/hyperlink" Target="http://pepsicoindia.co.in/Download/print-media/Pepsi%20Citizenship%20Report-%202010-11.pdf%20(page%2010%20pub.2010%20accessed%20Feb..%2020%202014)%20(Accessed%20Nov%202015)" TargetMode="External"/><Relationship Id="rId32" Type="http://schemas.openxmlformats.org/officeDocument/2006/relationships/hyperlink" Target="http://www.nestle.com/csv/rural-development-responsible-sourcing/responsible-sourcing/deforestation" TargetMode="External"/><Relationship Id="rId37" Type="http://schemas.openxmlformats.org/officeDocument/2006/relationships/hyperlink" Target="http://www.kelloggcompany.com/content/dam/kelloggcompanyus/corporate_responsibility/pdf/2015/KelloggPalmOilCommitmentUpdated.pdf" TargetMode="External"/><Relationship Id="rId40" Type="http://schemas.openxmlformats.org/officeDocument/2006/relationships/hyperlink" Target="https://www.generalmills.com/News/Issues/palm-oil-statement" TargetMode="External"/><Relationship Id="rId5" Type="http://schemas.openxmlformats.org/officeDocument/2006/relationships/hyperlink" Target="http://www.abf.co.uk/documents/pdfs/2015/abf-corporate-responsibility-report-update-2015.pdf" TargetMode="External"/><Relationship Id="rId15" Type="http://schemas.openxmlformats.org/officeDocument/2006/relationships/hyperlink" Target="https://www.unilever.com/sustainable-living/the-sustainable-living-plan/reducing-environmental-impact/greenhouse-gases/%20(updated%202014%20accessed%20Jan%2015%202015)" TargetMode="External"/><Relationship Id="rId23" Type="http://schemas.openxmlformats.org/officeDocument/2006/relationships/hyperlink" Target="https://www.cdp.net/en-US/Programmes/Pages/CDP-Supply-Chain.aspx" TargetMode="External"/><Relationship Id="rId28" Type="http://schemas.openxmlformats.org/officeDocument/2006/relationships/hyperlink" Target="http://www.mondelezinternational.com/~/media/MondelezCorporate/uploads/downloads/deforestation_human_rights.pdf" TargetMode="External"/><Relationship Id="rId36" Type="http://schemas.openxmlformats.org/officeDocument/2006/relationships/hyperlink" Target="https://www.cdp.net/en-US/Programmes/Pages/CDP-Supply-Chain.aspx" TargetMode="External"/><Relationship Id="rId10" Type="http://schemas.openxmlformats.org/officeDocument/2006/relationships/hyperlink" Target="http://www.unilever.com/sustainable-living-2014/enhancing-livelihoods/inclusive-business/livelihoods-for-smallholder-farmers" TargetMode="External"/><Relationship Id="rId19" Type="http://schemas.openxmlformats.org/officeDocument/2006/relationships/hyperlink" Target="http://www.generalmills.com/News/Issues/climate-policy" TargetMode="External"/><Relationship Id="rId31" Type="http://schemas.openxmlformats.org/officeDocument/2006/relationships/hyperlink" Target="http://www.nestle.co.uk/csv2013/socialimpact/responsiblesourcing/nescafeplan" TargetMode="External"/><Relationship Id="rId4" Type="http://schemas.openxmlformats.org/officeDocument/2006/relationships/hyperlink" Target="http://www.abf.co.uk/documents/pdfs/2015/abf-corporate-responsibility-report-update-2015.pdf" TargetMode="External"/><Relationship Id="rId9" Type="http://schemas.openxmlformats.org/officeDocument/2006/relationships/hyperlink" Target="https://www.unilever.com/Images/unilever-sustainable-agriculture-code-2015_tcm244-423998_en.pdf" TargetMode="External"/><Relationship Id="rId14" Type="http://schemas.openxmlformats.org/officeDocument/2006/relationships/hyperlink" Target="https://www.unilever.com/sustainable-living/transformational-change/eliminating-deforestation/" TargetMode="External"/><Relationship Id="rId22" Type="http://schemas.openxmlformats.org/officeDocument/2006/relationships/hyperlink" Target="http://assets.coca-colacompany.com/30/fb/c98f5720411990545de2ea248360/sagp-with-criteria-final-12-10-13.pdf%20(page5%20pub.2013%20accessed%20Feb..%2019%202014)%20(Accessed%20Oct%202015)" TargetMode="External"/><Relationship Id="rId27" Type="http://schemas.openxmlformats.org/officeDocument/2006/relationships/hyperlink" Target="http://www.sharedservices.mars.com/assets/Mars_S%20C%20of%20C%202014_English_May%2030.pdf%20(Accessed%20Oct%202015)" TargetMode="External"/><Relationship Id="rId30" Type="http://schemas.openxmlformats.org/officeDocument/2006/relationships/hyperlink" Target="http://www.nestle.com/csv/responsible-sourcing/deforestation%20%20Nestl&#233;,%20Creating%20Shared%20Value%20Report%202013,%20p.140" TargetMode="External"/><Relationship Id="rId35" Type="http://schemas.openxmlformats.org/officeDocument/2006/relationships/hyperlink" Target="http://storage.nestle.com/nestle-society-full-2014/index.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unilever.com/Images/uslp-unilever-sustainable-living-plan-scaling-for-impact-summary-of-progress-2014_tcm244-424809_en.pdf" TargetMode="External"/><Relationship Id="rId3" Type="http://schemas.openxmlformats.org/officeDocument/2006/relationships/hyperlink" Target="https://www.cdp.net/en-US/Programmes/Pages/Become-a-supply-chain-member.aspx" TargetMode="External"/><Relationship Id="rId7" Type="http://schemas.openxmlformats.org/officeDocument/2006/relationships/hyperlink" Target="http://www.nestle.com/csv/water/water-efficiency;%202015%20CDP%20Disclosure%20-%20section%20W%208.1" TargetMode="External"/><Relationship Id="rId2" Type="http://schemas.openxmlformats.org/officeDocument/2006/relationships/hyperlink" Target="http://www.generalmills.com/en/News/Issues/water-policy" TargetMode="External"/><Relationship Id="rId1" Type="http://schemas.openxmlformats.org/officeDocument/2006/relationships/hyperlink" Target="http://www.waterfootprint.org/?page=files/OverviewPartners" TargetMode="External"/><Relationship Id="rId6" Type="http://schemas.openxmlformats.org/officeDocument/2006/relationships/hyperlink" Target="http://www.waterfootprint.org/?page=files/OverviewPartners" TargetMode="External"/><Relationship Id="rId5" Type="http://schemas.openxmlformats.org/officeDocument/2006/relationships/hyperlink" Target="http://www.mondelezinternational.com/~/media/MondelezCorporate/com/uploads/downloads/sustainability_2020_goals.pdf;%202015%20CDP%20Disclosure%20-%20section%20W%208.1" TargetMode="External"/><Relationship Id="rId4" Type="http://schemas.openxmlformats.org/officeDocument/2006/relationships/hyperlink" Target="http://crr.kelloggcompany.com/en_US/corporate-responsibility/environment/sustainable-agriculture.html" TargetMode="External"/><Relationship Id="rId9"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8" Type="http://schemas.openxmlformats.org/officeDocument/2006/relationships/hyperlink" Target="http://www.pepsico.com/Purpose/Performance-with-Purpose/Policies" TargetMode="External"/><Relationship Id="rId13" Type="http://schemas.openxmlformats.org/officeDocument/2006/relationships/hyperlink" Target="http://www.pepsico.com/Purpose/Performance-with-Purpose/Policies" TargetMode="External"/><Relationship Id="rId18" Type="http://schemas.openxmlformats.org/officeDocument/2006/relationships/hyperlink" Target="http://www.pepsico.com/Purpose/Performance-with-Purpose/Policies" TargetMode="External"/><Relationship Id="rId3" Type="http://schemas.openxmlformats.org/officeDocument/2006/relationships/hyperlink" Target="http://www.pepsico.com/Purpose/Performance-with-Purpose/Policies" TargetMode="External"/><Relationship Id="rId21" Type="http://schemas.openxmlformats.org/officeDocument/2006/relationships/hyperlink" Target="http://www.pepsico.com/Purpose/Performance-with-Purpose/Policies" TargetMode="External"/><Relationship Id="rId7" Type="http://schemas.openxmlformats.org/officeDocument/2006/relationships/hyperlink" Target="http://www.pepsico.com/Purpose/Performance-with-Purpose/Policies" TargetMode="External"/><Relationship Id="rId12" Type="http://schemas.openxmlformats.org/officeDocument/2006/relationships/hyperlink" Target="http://www.pepsico.com/Purpose/Performance-with-Purpose/Policies" TargetMode="External"/><Relationship Id="rId17" Type="http://schemas.openxmlformats.org/officeDocument/2006/relationships/hyperlink" Target="http://www.pepsico.com/Purpose/Performance-with-Purpose/Policies" TargetMode="External"/><Relationship Id="rId2" Type="http://schemas.openxmlformats.org/officeDocument/2006/relationships/hyperlink" Target="http://www.pepsico.com/Purpose/Performance-with-Purpose/Policies" TargetMode="External"/><Relationship Id="rId16" Type="http://schemas.openxmlformats.org/officeDocument/2006/relationships/hyperlink" Target="http://www.pepsico.com/Purpose/Performance-with-Purpose/Policies" TargetMode="External"/><Relationship Id="rId20" Type="http://schemas.openxmlformats.org/officeDocument/2006/relationships/hyperlink" Target="http://www.nestle.com/asset-library/Documents/Creating%20Shared%20Value/Rural_development/Commitment%20on%20Biofuels.pdf%20(page1%20pub.%20Sep.2011%20accessed%20Feb.%2018%202014)%20(Accessed%20Oct%202015)" TargetMode="External"/><Relationship Id="rId1" Type="http://schemas.openxmlformats.org/officeDocument/2006/relationships/hyperlink" Target="http://www.pepsico.com/Purpose/Performance-with-Purpose/Policies" TargetMode="External"/><Relationship Id="rId6" Type="http://schemas.openxmlformats.org/officeDocument/2006/relationships/hyperlink" Target="http://www.pepsico.com/Purpose/Performance-with-Purpose/Policies" TargetMode="External"/><Relationship Id="rId11" Type="http://schemas.openxmlformats.org/officeDocument/2006/relationships/hyperlink" Target="http://www.pepsico.com/Purpose/Performance-with-Purpose/Policies" TargetMode="External"/><Relationship Id="rId5" Type="http://schemas.openxmlformats.org/officeDocument/2006/relationships/hyperlink" Target="http://www.pepsico.com/Purpose/Performance-with-Purpose/Policies" TargetMode="External"/><Relationship Id="rId15" Type="http://schemas.openxmlformats.org/officeDocument/2006/relationships/hyperlink" Target="http://www.pepsico.com/Purpose/Performance-with-Purpose/Policies" TargetMode="External"/><Relationship Id="rId23" Type="http://schemas.openxmlformats.org/officeDocument/2006/relationships/printerSettings" Target="../printerSettings/printerSettings9.bin"/><Relationship Id="rId10" Type="http://schemas.openxmlformats.org/officeDocument/2006/relationships/hyperlink" Target="http://www.pepsico.com/Purpose/Performance-with-Purpose/Policies" TargetMode="External"/><Relationship Id="rId19" Type="http://schemas.openxmlformats.org/officeDocument/2006/relationships/hyperlink" Target="http://www.pepsico.com/Purpose/Performance-with-Purpose/Policies" TargetMode="External"/><Relationship Id="rId4" Type="http://schemas.openxmlformats.org/officeDocument/2006/relationships/hyperlink" Target="http://www.pepsico.com/Purpose/Performance-with-Purpose/Policies" TargetMode="External"/><Relationship Id="rId9" Type="http://schemas.openxmlformats.org/officeDocument/2006/relationships/hyperlink" Target="http://www.abf.co.uk/documents/pdfs/2013/2013_corporate_responsibility_report.pdf" TargetMode="External"/><Relationship Id="rId14" Type="http://schemas.openxmlformats.org/officeDocument/2006/relationships/hyperlink" Target="http://www.pepsico.com/Purpose/Performance-with-Purpose/Policies" TargetMode="External"/><Relationship Id="rId22" Type="http://schemas.openxmlformats.org/officeDocument/2006/relationships/hyperlink" Target="https://www.illovosugar.co.za/Group-Governance/Group-Guidelines-on-Land-and-Land-Rights%20(Accessed%2022%20Dec%20201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unilever.com/sustainable-living/news/casestudies/better-livelihoods/farmer-development-programme.aspx" TargetMode="External"/><Relationship Id="rId2" Type="http://schemas.openxmlformats.org/officeDocument/2006/relationships/hyperlink" Target="http://www.mars.com/global/brands/cocoa-sustainability/cocoa-sustainability-approach/certification.aspx" TargetMode="External"/><Relationship Id="rId1" Type="http://schemas.openxmlformats.org/officeDocument/2006/relationships/hyperlink" Target="http://www.4c-coffeeassociation.org/4c-voices/sustainable-coffee-project-indonesia.html?PHPSESSID=d1ucusvrnvgsjk5n3ipekf51i7" TargetMode="External"/><Relationship Id="rId5" Type="http://schemas.openxmlformats.org/officeDocument/2006/relationships/printerSettings" Target="../printerSettings/printerSettings10.bin"/><Relationship Id="rId4" Type="http://schemas.openxmlformats.org/officeDocument/2006/relationships/hyperlink" Target="http://www.sustainablefoodlab.org/initiatives/sustainable-vanilla-initiative"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www.nestle.com/asset-library/Documents/Library/Documents/Corporate_Social_Responsibility/nestle-csv-full-report-2013-en.pdf%20p.130%20(accessed%20Jan%202016)" TargetMode="External"/><Relationship Id="rId117" Type="http://schemas.openxmlformats.org/officeDocument/2006/relationships/hyperlink" Target="http://www.mars.com/global/about-mars/mars-pia/our-supply-chain/other-raw-materials.aspx%20(Accessed%20Jan%202016)" TargetMode="External"/><Relationship Id="rId21" Type="http://schemas.openxmlformats.org/officeDocument/2006/relationships/hyperlink" Target="http://www.nestle.com/asset-library/documents/library/documents/corporate_social_responsibility/nestle-csv-full-report-2014-en.pdf%20(accessed%20Jan%2016)" TargetMode="External"/><Relationship Id="rId42" Type="http://schemas.openxmlformats.org/officeDocument/2006/relationships/hyperlink" Target="http://www.danone.com/uploads/tx_bidanonepublications/DANONE_2014_Registration_Document_ENG.pdf%20(p.200%20and%20p.234)%20(Accessed%20Jan%202016)" TargetMode="External"/><Relationship Id="rId47" Type="http://schemas.openxmlformats.org/officeDocument/2006/relationships/hyperlink" Target="http://www.danone.com/uploads/tx_bidanonepublications/Danone_Sustainability_Report_2014_light.pdf%20(p.62)%20(Accessed%20Jan%202016)" TargetMode="External"/><Relationship Id="rId63" Type="http://schemas.openxmlformats.org/officeDocument/2006/relationships/hyperlink" Target="http://www.mars.com/global/about-mars/mars-pia/our-supply-chain/other-raw-materials.aspx%20(Accessed%20Jan%202016)" TargetMode="External"/><Relationship Id="rId68" Type="http://schemas.openxmlformats.org/officeDocument/2006/relationships/hyperlink" Target="http://ir.mondelezinternational.com/secfiling.cfm?filingID=1193125-15-55355&amp;CIK=1103982%20%20(Accessed%20Jan%202016)" TargetMode="External"/><Relationship Id="rId84" Type="http://schemas.openxmlformats.org/officeDocument/2006/relationships/hyperlink" Target="http://www.pepsico.com/Purpose/Environmental-Sustainability/Responsible-Sourcing%20(accessed%20Jan%2016)" TargetMode="External"/><Relationship Id="rId89" Type="http://schemas.openxmlformats.org/officeDocument/2006/relationships/hyperlink" Target="https://www.unilever.com/sustainable-living/what-matters-to-you/transforming-the-palm-oil-industry.html" TargetMode="External"/><Relationship Id="rId112" Type="http://schemas.openxmlformats.org/officeDocument/2006/relationships/hyperlink" Target="http://www.mondelezinternational.com/~/media/mondelezcorporate/uploads/downloads/cfwb2014progressreport.pdf%20(Accessed%20Jan%202016)" TargetMode="External"/><Relationship Id="rId16" Type="http://schemas.openxmlformats.org/officeDocument/2006/relationships/hyperlink" Target="http://storage.nestle.com/nestle-society-full-2014/index.html" TargetMode="External"/><Relationship Id="rId107" Type="http://schemas.openxmlformats.org/officeDocument/2006/relationships/hyperlink" Target="http://www.nestle.com/asset-library/documents/library/documents/corporate_social_responsibility/nestle-csv-full-report-2014-en.pdf%20p.160%20(Accessed%20Jan%202016)" TargetMode="External"/><Relationship Id="rId11" Type="http://schemas.openxmlformats.org/officeDocument/2006/relationships/hyperlink" Target="http://www.sec.gov/Archives/edgar/data/77476/000119312511040427/dex21.htm%20(accessed%20Nov%2015)" TargetMode="External"/><Relationship Id="rId32" Type="http://schemas.openxmlformats.org/officeDocument/2006/relationships/hyperlink" Target="http://www.coca-colacompany.com/investors/political-engagement-policy/" TargetMode="External"/><Relationship Id="rId37" Type="http://schemas.openxmlformats.org/officeDocument/2006/relationships/hyperlink" Target="http://www.sec.gov/Archives/edgar/data/21344/000002134415000005/a20141231ex-211.htm%20(Accessed%20Jan%202016)" TargetMode="External"/><Relationship Id="rId53" Type="http://schemas.openxmlformats.org/officeDocument/2006/relationships/hyperlink" Target="http://investor.kelloggs.com/~/media/Files/K/Kellogg-IR/documents/governance-documents/Corporate-Political-Expenditures-for-2015-Jan-June.pdf%20(Accessed%20Jan%202016)" TargetMode="External"/><Relationship Id="rId58" Type="http://schemas.openxmlformats.org/officeDocument/2006/relationships/hyperlink" Target="http://www.mars.com/global/assets/documents/Mars%20Incorporated%20Trade%20Associations.pdf%20(Accessed%20Jan%202016)" TargetMode="External"/><Relationship Id="rId74" Type="http://schemas.openxmlformats.org/officeDocument/2006/relationships/hyperlink" Target="https://www.unilever.com/sustainable-living/the-sustainable-living-plan/our-approach-to-reporting/engaging-with-stakeholders/%20(Accessed%20Jan%202016)" TargetMode="External"/><Relationship Id="rId79" Type="http://schemas.openxmlformats.org/officeDocument/2006/relationships/hyperlink" Target="https://www.unilever.com/Images/ir_unilever_ar14_tcm244-421557_en.pdf%20(Accessed%20Jan%202016)" TargetMode="External"/><Relationship Id="rId102" Type="http://schemas.openxmlformats.org/officeDocument/2006/relationships/hyperlink" Target="http://www.nestle.com/asset-library/documents/library/documents/corporate_social_responsibility/nestle-csv-full-report-2014-en.pdf%20p.96%20(Accessed%20Jan%202016)" TargetMode="External"/><Relationship Id="rId123" Type="http://schemas.openxmlformats.org/officeDocument/2006/relationships/hyperlink" Target="http://www.kelloggcompany.com/content/dam/kelloggcompanyus/corporate_responsibility/pdf/2012CR/2012_Kelloggs-CRR.pdf%20(p.96)%20(published:%20April%202013%20;%20accessed:%20Jul.2014)%20(Accessed%20Nov%202015)%20Total%20Palm%20Volume%20=%2058,000%20MTCDP%202015%20(14.1)" TargetMode="External"/><Relationship Id="rId128" Type="http://schemas.openxmlformats.org/officeDocument/2006/relationships/hyperlink" Target="http://www.danone.com/uploads/tx_bidanonepublications/Danone_Forest_Soy_Policy_01.pdf%20(Published:%20May%202014;%20Accessed:%20Aug.%202014)%20(Accessed%20Nov%202015)" TargetMode="External"/><Relationship Id="rId5" Type="http://schemas.openxmlformats.org/officeDocument/2006/relationships/hyperlink" Target="http://www.pepsico.com/docs/album/sustainability-reporting/pep_rpt14_gri_v10.pdf?sfvrsn=2%20(p.8,%20accessed%20Jan%2016)" TargetMode="External"/><Relationship Id="rId90" Type="http://schemas.openxmlformats.org/officeDocument/2006/relationships/hyperlink" Target="https://www.unilever.com/sustainable-living/the-sustainable-living-plan/reducing-environmental-impact/sustainable-sourcing/%20(Accessed%20Jan%202016)" TargetMode="External"/><Relationship Id="rId95" Type="http://schemas.openxmlformats.org/officeDocument/2006/relationships/hyperlink" Target="https://www.unilever.com/sustainable-living/the-sustainable-living-plan/reducing-environmental-impact/sustainable-sourcing/%20(Jan%202016)" TargetMode="External"/><Relationship Id="rId19" Type="http://schemas.openxmlformats.org/officeDocument/2006/relationships/hyperlink" Target="http://storage.nestle.com/nestle-society-full-2014/index.html" TargetMode="External"/><Relationship Id="rId14" Type="http://schemas.openxmlformats.org/officeDocument/2006/relationships/hyperlink" Target="http://www.nestle.com/csv/performance/gri-index%20(accessed%20Jan%2016)" TargetMode="External"/><Relationship Id="rId22" Type="http://schemas.openxmlformats.org/officeDocument/2006/relationships/hyperlink" Target="http://www.nestle.com/asset-library/Documents/Library/Documents/Financial_Statements/2014-Financial-Statements-EN.pdf%20(p.147%20accessed%20Jan%2016)" TargetMode="External"/><Relationship Id="rId27" Type="http://schemas.openxmlformats.org/officeDocument/2006/relationships/hyperlink" Target="http://www.abf.co.uk/documents/pdfs/2015/abf-annual-report%202015.pdf%20p.119" TargetMode="External"/><Relationship Id="rId30" Type="http://schemas.openxmlformats.org/officeDocument/2006/relationships/hyperlink" Target="http://www.coca-colacompany.com/content/dam/journey/us/en/private/fileassets/pdf/2015/09/2014-2015-sustainability-report.pdf%20(Accessed%202016)" TargetMode="External"/><Relationship Id="rId35" Type="http://schemas.openxmlformats.org/officeDocument/2006/relationships/hyperlink" Target="http://www.coca-colacompany.com/stories/economic-opportunity%20(Accessed%20Nov%202015)" TargetMode="External"/><Relationship Id="rId43" Type="http://schemas.openxmlformats.org/officeDocument/2006/relationships/hyperlink" Target="http://www.danone.com/uploads/tx_bidanonepublications/DANONE_2014_Registration_Document_ENG.pdf%20(p.%20185)%20(Accessed%20Jan%202016)" TargetMode="External"/><Relationship Id="rId48" Type="http://schemas.openxmlformats.org/officeDocument/2006/relationships/hyperlink" Target="https://www.generalmills.com/en/Responsibility/Communities/~/link.aspx?_id=C7148D76BB3E4D87902A387617F87A8F&amp;_z=z%20(Accessed%20Jan%202016)" TargetMode="External"/><Relationship Id="rId56" Type="http://schemas.openxmlformats.org/officeDocument/2006/relationships/hyperlink" Target="http://www.kelloggcompany.com/content/dam/kelloggcompanyus/corporate_responsibility/pdf/2015/Kelloggs_CRR_2014_FINAL.pdf%20(Accessed%20Jan%202016)%20p.20" TargetMode="External"/><Relationship Id="rId64" Type="http://schemas.openxmlformats.org/officeDocument/2006/relationships/hyperlink" Target="http://www.mondelezinternational.com/well-being/our-progress%20(accessed%20Jan%202015)%20(Accessed%20Jan%202016)" TargetMode="External"/><Relationship Id="rId69" Type="http://schemas.openxmlformats.org/officeDocument/2006/relationships/hyperlink" Target="http://www.mondelezinternational.com/About-Us/Compliance-and-Integrity.aspx" TargetMode="External"/><Relationship Id="rId77" Type="http://schemas.openxmlformats.org/officeDocument/2006/relationships/hyperlink" Target="https://www.unilever.com/sustainable-living/what-matters-to-you/tax.html%20(Accessed%20Jan%202016)" TargetMode="External"/><Relationship Id="rId100" Type="http://schemas.openxmlformats.org/officeDocument/2006/relationships/hyperlink" Target="http://www.rspo.org/file/acop2014/submissions/pepsico-ACOP2014.pdf%20(accessed:%20Nov%2015)" TargetMode="External"/><Relationship Id="rId105" Type="http://schemas.openxmlformats.org/officeDocument/2006/relationships/hyperlink" Target="http://www.nestle.com/asset-library/documents/library/documents/corporate_social_responsibility/nestle-csv-full-report-2014-en.pdf%20p.96%20(Accessed%20Jan%202016)" TargetMode="External"/><Relationship Id="rId113" Type="http://schemas.openxmlformats.org/officeDocument/2006/relationships/hyperlink" Target="http://www.mondelezinternational.com/~/media/mondelezcorporate/uploads/downloads/cfwb2014progressreport.pdf%20(Accessed%20Jan%202016)" TargetMode="External"/><Relationship Id="rId118" Type="http://schemas.openxmlformats.org/officeDocument/2006/relationships/hyperlink" Target="http://www.mars.com/global/press-center/press-list/news-releases.aspx?SiteId=94&amp;Id=6322%20(accessed%20Jan%202015)%20(Accessed%20Nov%202015)" TargetMode="External"/><Relationship Id="rId126" Type="http://schemas.openxmlformats.org/officeDocument/2006/relationships/hyperlink" Target="http://www.danone.com/uploads/tx_bidanonepublications/Palm_Oil_Forest_Policy_031215_Final_Version_01.pdf" TargetMode="External"/><Relationship Id="rId8" Type="http://schemas.openxmlformats.org/officeDocument/2006/relationships/hyperlink" Target="http://www.pepsico.com/docs/album/policies-doc/2014-trade-associations-and-policy-groups.pdf?sfvrsn=0%20(Accessed%20Nov%2015)" TargetMode="External"/><Relationship Id="rId51" Type="http://schemas.openxmlformats.org/officeDocument/2006/relationships/hyperlink" Target="http://www.generalmills.com/Responsibility/ethics_and_integrity/Supplier_code_of_conduct.aspx%20(Accessed%20Nov%202015)%20;" TargetMode="External"/><Relationship Id="rId72" Type="http://schemas.openxmlformats.org/officeDocument/2006/relationships/hyperlink" Target="https://www.unilever.com/sustainable-living/the-sustainable-living-plan/our-approach-to-reporting/engaging-with-stakeholders/%20(Accessed%20Jan%202016)" TargetMode="External"/><Relationship Id="rId80" Type="http://schemas.openxmlformats.org/officeDocument/2006/relationships/hyperlink" Target="https://www.unilever.com/sustainable-living/the-sustainable-living-plan/enhancing-livelihoods/fairness-in-the-workplace/advancing-human-rights-with-suppliers/implementing-our-approach.html%20(Accessed%20Jan%202016)" TargetMode="External"/><Relationship Id="rId85" Type="http://schemas.openxmlformats.org/officeDocument/2006/relationships/hyperlink" Target="http://www.pepsico.com/Purpose/Environmental-Sustainability/Responsible-Sourcing%20(accessed%20Jan%2016)" TargetMode="External"/><Relationship Id="rId93" Type="http://schemas.openxmlformats.org/officeDocument/2006/relationships/hyperlink" Target="https://www.unilever.com/sustainable-living/the-sustainable-living-plan/reducing-environmental-impact/sustainable-sourcing/%20(Accessed%20Jan%202016)" TargetMode="External"/><Relationship Id="rId98" Type="http://schemas.openxmlformats.org/officeDocument/2006/relationships/hyperlink" Target="http://www.pepsico.com/Purpose/Performance-with-Purpose/Policies%20(accessed:%20Nov%2015)" TargetMode="External"/><Relationship Id="rId121" Type="http://schemas.openxmlformats.org/officeDocument/2006/relationships/hyperlink" Target="http://www.mars.com/global/assets/doc/pia_exec_2013/Mars_PIA_Highlights_2013_EN_report.pdf%20(pp.%2027)%20(published:%20Jul.%202014;%20Accessed:%20Aug.%202014)%20(Accessed%20Nov%202015)" TargetMode="External"/><Relationship Id="rId3" Type="http://schemas.openxmlformats.org/officeDocument/2006/relationships/hyperlink" Target="http://www.pepsico.com/docs/album/sustainability-reporting/pep_rpt14_gri_v10.pdf?sfvrsn=2%20(Accessed%20Nov%2015)" TargetMode="External"/><Relationship Id="rId12" Type="http://schemas.openxmlformats.org/officeDocument/2006/relationships/hyperlink" Target="http://www.pepsico.com/Purpose/Performance-with-Purpose/Policies%20(accessed:%20Nov%2015)" TargetMode="External"/><Relationship Id="rId17" Type="http://schemas.openxmlformats.org/officeDocument/2006/relationships/hyperlink" Target="http://storage.nestle.com/nestle-society-full-2014/index.html" TargetMode="External"/><Relationship Id="rId25" Type="http://schemas.openxmlformats.org/officeDocument/2006/relationships/hyperlink" Target="http://www.nestle.com/asset-library/Documents/Library/Documents/Corporate_Social_Responsibility/nestle-csv-full-report-2013-en.pdf%20p.130%20(accessed%20Jan%202016)" TargetMode="External"/><Relationship Id="rId33" Type="http://schemas.openxmlformats.org/officeDocument/2006/relationships/hyperlink" Target="http://www.coca-colacompany.com/investors/political-engagement-policy/" TargetMode="External"/><Relationship Id="rId38" Type="http://schemas.openxmlformats.org/officeDocument/2006/relationships/hyperlink" Target="http://www.coca-colacompany.com/our-company/supplier-guiding-principles/%20(Accessed%202016)" TargetMode="External"/><Relationship Id="rId46" Type="http://schemas.openxmlformats.org/officeDocument/2006/relationships/hyperlink" Target="http://www.danone.com/uploads/tx_bidanonepublications/DANONE_2014_Registration_Document_ENG.pdf%20(p.394)%20(Accessed%20Jan%202016)" TargetMode="External"/><Relationship Id="rId59" Type="http://schemas.openxmlformats.org/officeDocument/2006/relationships/hyperlink" Target="http://www.mars.com/global/assets/documents/Mars%20Incorporated%20Trade%20Associations.pdf%20(Accessed%20Jan%202016)" TargetMode="External"/><Relationship Id="rId67" Type="http://schemas.openxmlformats.org/officeDocument/2006/relationships/hyperlink" Target="http://ir.mondelezinternational.com/secfiling.cfm?filingID=1193125-15-55355&amp;CIK=1103982%20%20(Accessed%20Jan%202016)" TargetMode="External"/><Relationship Id="rId103" Type="http://schemas.openxmlformats.org/officeDocument/2006/relationships/hyperlink" Target="http://www.nestle.com/asset-library/documents/library/documents/corporate_social_responsibility/nestle-csv-full-report-2014-en.pdf%20p.96%20(Accessed%20Jan%202016)" TargetMode="External"/><Relationship Id="rId108" Type="http://schemas.openxmlformats.org/officeDocument/2006/relationships/hyperlink" Target="http://www.nestle.com/asset-library/documents/library/documents/corporate_social_responsibility/nestle-csv-full-report-2014-en.pdf%20p.160%20(accessed%20Jan%202016)" TargetMode="External"/><Relationship Id="rId116" Type="http://schemas.openxmlformats.org/officeDocument/2006/relationships/hyperlink" Target="http://www.mars.com/global/about-mars/mars-pia/our-supply-chain/palm-oil.aspx%20(updated:%202014;%20Accessed:%20Aug.2014)%20(Accessed%20Nov%202015)" TargetMode="External"/><Relationship Id="rId124" Type="http://schemas.openxmlformats.org/officeDocument/2006/relationships/hyperlink" Target="http://www.rspo.org/file/acop2014b/submissions/general%20mills-ACOP2014b.pdf" TargetMode="External"/><Relationship Id="rId129" Type="http://schemas.openxmlformats.org/officeDocument/2006/relationships/hyperlink" Target="http://www.danone.com/uploads/tx_bidanonepublications/danone_forest_footprint_policy_en_01.pdf%20(published:%20Oct.%202012%20;%20accessed:%20Aug..2014)%20(Accessed%20Nov%202015)" TargetMode="External"/><Relationship Id="rId20" Type="http://schemas.openxmlformats.org/officeDocument/2006/relationships/hyperlink" Target="http://www.nestle.com/asset-library/documents/library/documents/corporate_governance/corporate-business-principles-en.pdf%20(published:%20June%202010;%20accessed%20Jan%2016);" TargetMode="External"/><Relationship Id="rId41" Type="http://schemas.openxmlformats.org/officeDocument/2006/relationships/hyperlink" Target="http://www.danone.com/uploads/tx_bidanonepublications/DANONE_2014_Registration_Document_ENG.pdf%20(p.200)%20(Accessed%20Jan%202016)" TargetMode="External"/><Relationship Id="rId54" Type="http://schemas.openxmlformats.org/officeDocument/2006/relationships/hyperlink" Target="http://www.kelloggcompany.com/content/dam/kelloggcompanyus/corporate_responsibility/pdf/2015/Kelloggs_CRR_2014_FINAL.pdf%20(Accessed%20Jan%202016)%20p.25" TargetMode="External"/><Relationship Id="rId62" Type="http://schemas.openxmlformats.org/officeDocument/2006/relationships/hyperlink" Target="http://www.mars.com/global/about-mars/where-we-operate.aspx%20%20accessed%20Feb%202015%20(Accessed%20Nov%202015)" TargetMode="External"/><Relationship Id="rId70" Type="http://schemas.openxmlformats.org/officeDocument/2006/relationships/hyperlink" Target="https://www.unilever.com/sustainable-living/the-sustainable-living-plan/our-strategy/our-governance/%20(Accessed%20Jan%202016)" TargetMode="External"/><Relationship Id="rId75" Type="http://schemas.openxmlformats.org/officeDocument/2006/relationships/hyperlink" Target="https://www.unilever.com/sustainable-living/the-sustainable-living-plan/our-approach-to-reporting/engaging-with-stakeholders/%20(Accessed%20Jan%202016)" TargetMode="External"/><Relationship Id="rId83" Type="http://schemas.openxmlformats.org/officeDocument/2006/relationships/hyperlink" Target="http://www.abf.co.uk/documents/pdfs/policies/abf-cr-reporting-guidance-2015.pdf" TargetMode="External"/><Relationship Id="rId88" Type="http://schemas.openxmlformats.org/officeDocument/2006/relationships/hyperlink" Target="https://www.unilever.com/sustainable-living/the-sustainable-living-plan/reducing-environmental-impact/sustainable-sourcing/our-approach-to-sustainable-sourcing/sustainable-fruit-and-veg.html" TargetMode="External"/><Relationship Id="rId91" Type="http://schemas.openxmlformats.org/officeDocument/2006/relationships/hyperlink" Target="https://www.unilever.com/sustainable-living/the-sustainable-living-plan/reducing-environmental-impact/sustainable-sourcing/%20(Accessed%20Jan%202016)" TargetMode="External"/><Relationship Id="rId96" Type="http://schemas.openxmlformats.org/officeDocument/2006/relationships/hyperlink" Target="https://www.unilever.com/Images/uslp-unilever-sustainable-living-plan-scaling-for-impact-summary-of-progress-2014_tcm244-424809_en.pdf%20(Accessed%20Jan%202016)" TargetMode="External"/><Relationship Id="rId111" Type="http://schemas.openxmlformats.org/officeDocument/2006/relationships/hyperlink" Target="http://www.mondelezinternational.com/~/media/MondelezCorporate/uploads/downloads/Palm_Oil_Statement.pdf%20(Published:%20June%202014;%20Accessed:%20Aug.%202014)%20(Accessed%20Jan%202016)" TargetMode="External"/><Relationship Id="rId132" Type="http://schemas.openxmlformats.org/officeDocument/2006/relationships/printerSettings" Target="../printerSettings/printerSettings11.bin"/><Relationship Id="rId1" Type="http://schemas.openxmlformats.org/officeDocument/2006/relationships/hyperlink" Target="http://www.danone.com/uploads/tx_bidanonepublications/Danone_Forest_Soy_Policy_01.pdf%20(Accessed%20Nov%202015)" TargetMode="External"/><Relationship Id="rId6" Type="http://schemas.openxmlformats.org/officeDocument/2006/relationships/hyperlink" Target="http://ec.europa.eu/transparencyregister/public/consultation/displaylobbyist.do?id=010212710281-97&amp;isListLobbyistView=true%20(Updated:Apr%202015;%20accessed:%20Nov%202015)" TargetMode="External"/><Relationship Id="rId15" Type="http://schemas.openxmlformats.org/officeDocument/2006/relationships/hyperlink" Target="http://storage.nestle.com/nestle-society-full-2014/index.html" TargetMode="External"/><Relationship Id="rId23" Type="http://schemas.openxmlformats.org/officeDocument/2006/relationships/hyperlink" Target="http://www.nestle.com/asset-library/Documents/Library/Documents/Corporate_Social_Responsibility/nestle-csv-full-report-2013-en.pdf%20p.130%20(accessed%20Jan%202016)" TargetMode="External"/><Relationship Id="rId28" Type="http://schemas.openxmlformats.org/officeDocument/2006/relationships/hyperlink" Target="http://www.abf.co.uk/documents/pdfs/2015/abf-corporate-responsibility-report-update-2015.pdf%20(Accessed%20Jan%202016)" TargetMode="External"/><Relationship Id="rId36" Type="http://schemas.openxmlformats.org/officeDocument/2006/relationships/hyperlink" Target="http://assets.coca-colacompany.com/45/59/f85d53a84ec597f74c754003450c/COBC_English.pdf%20%20page%2011.%20(published:%20April%202009;%20accessed:%20Jan.%202015)%20(Accessed%20Nov%202015)" TargetMode="External"/><Relationship Id="rId49" Type="http://schemas.openxmlformats.org/officeDocument/2006/relationships/hyperlink" Target="https://www.generalmills.com/en/Responsibility/Communities/~/link.aspx?_id=C7148D76BB3E4D87902A387617F87A8F&amp;_z=z%20(Accessed%20Jan%202016)" TargetMode="External"/><Relationship Id="rId57" Type="http://schemas.openxmlformats.org/officeDocument/2006/relationships/hyperlink" Target="http://www.kelloggcompany.com/content/dam/kelloggcompanyus/corporate_responsibility/pdf/2012CR/2012_Kelloggs-CRR.pdf%20(p.44)%20(published:%20April%202013%20;%20accessed:%20Feb.2014)%20(Accessed%20Nov%202015)" TargetMode="External"/><Relationship Id="rId106" Type="http://schemas.openxmlformats.org/officeDocument/2006/relationships/hyperlink" Target="http://www.nestle.com/asset-library/documents/library/documents/corporate_social_responsibility/nestle-csv-full-report-2014-en.pdf%20p.160%20(Accessed%20Jan%202016)" TargetMode="External"/><Relationship Id="rId114" Type="http://schemas.openxmlformats.org/officeDocument/2006/relationships/hyperlink" Target="http://www.mars.com/global/about-mars/responsible-sourcing/compliance-with-our-standards.aspx" TargetMode="External"/><Relationship Id="rId119" Type="http://schemas.openxmlformats.org/officeDocument/2006/relationships/hyperlink" Target="http://www.mars.com/global/press-center/soy-faq.aspx%20%20(dated%20Dec%202014)%20(Accessed%20Jan%202015)%20(Jan%202016)" TargetMode="External"/><Relationship Id="rId127" Type="http://schemas.openxmlformats.org/officeDocument/2006/relationships/hyperlink" Target="http://www.danone.com/uploads/tx_bidanonepublications/danone_forest_footprint_policy_en_01.pdf%20(published:%20Oct.%202012%20;%20accessed:%20Aug..2014)%20(Accessed%20Nov%202015)" TargetMode="External"/><Relationship Id="rId10" Type="http://schemas.openxmlformats.org/officeDocument/2006/relationships/hyperlink" Target="http://www.sec.gov/Archives/edgar/data/77476/000007747615000012/pepsico201410-k.htm" TargetMode="External"/><Relationship Id="rId31" Type="http://schemas.openxmlformats.org/officeDocument/2006/relationships/hyperlink" Target="http://www.coca-colacompany.com/content/dam/journey/us/en/private/fileassets/pdf/2015/09/2014-2015-sustainability-report.pdf%20(p.61)%20(Accessed%20Jan%202016)" TargetMode="External"/><Relationship Id="rId44" Type="http://schemas.openxmlformats.org/officeDocument/2006/relationships/hyperlink" Target="http://www.danone.com/uploads/tx_bidanonepublications/Danone_Sustainability_Report_2014_light.pdf%20(p.17)%20%20(Accessed%20Jan%202016)" TargetMode="External"/><Relationship Id="rId52" Type="http://schemas.openxmlformats.org/officeDocument/2006/relationships/hyperlink" Target="http://www.kelloggcompany.com/content/dam/kelloggcompanyus/corporate_responsibility/pdf/2012/2012_Kelloggs_CRR.pdf%20%20page%208%20%20accessed%20Jan%202015%20(Accessed%20Nov%202015)" TargetMode="External"/><Relationship Id="rId60" Type="http://schemas.openxmlformats.org/officeDocument/2006/relationships/hyperlink" Target="http://www.mars.com/global/assets/documents/Mars%20Incorporated%20Trade%20Associations.pdf%20(Accessed%20Jan%202016)" TargetMode="External"/><Relationship Id="rId65" Type="http://schemas.openxmlformats.org/officeDocument/2006/relationships/hyperlink" Target="http://www.mondelezinternational.com/well-being/our-progress%20(accessed%20Jan%202015)%20(Accessed%20Jan%202016)" TargetMode="External"/><Relationship Id="rId73" Type="http://schemas.openxmlformats.org/officeDocument/2006/relationships/hyperlink" Target="https://www.unilever.com/sustainable-living/the-sustainable-living-plan/our-approach-to-reporting/engaging-with-stakeholders/%20(Accessed%20Jan%202016)" TargetMode="External"/><Relationship Id="rId78" Type="http://schemas.openxmlformats.org/officeDocument/2006/relationships/hyperlink" Target="https://www.unilever.com/about/suppliers-centre/how-to-invoice-us/%20(Accessed%20Jan%202016)" TargetMode="External"/><Relationship Id="rId81" Type="http://schemas.openxmlformats.org/officeDocument/2006/relationships/hyperlink" Target="https://www.unilever.com/sustainable-living/the-sustainable-living-plan/enhancing-livelihoods/fairness-in-the-workplace/advancing-human-rights-with-suppliers/implementing-our-approach.html%20(Accessed%20Jan%202016)" TargetMode="External"/><Relationship Id="rId86" Type="http://schemas.openxmlformats.org/officeDocument/2006/relationships/hyperlink" Target="http://www.pepsico.com/Purpose/Performance-with-Purpose/Policies%20(accessed:%20Nov%2015)" TargetMode="External"/><Relationship Id="rId94" Type="http://schemas.openxmlformats.org/officeDocument/2006/relationships/hyperlink" Target="https://www.unilever.com/sustainable-living/the-sustainable-living-plan/reducing-environmental-impact/sustainable-sourcing/%20(Accessed%20Jan%202016)" TargetMode="External"/><Relationship Id="rId99" Type="http://schemas.openxmlformats.org/officeDocument/2006/relationships/hyperlink" Target="http://www.pepsico.com/Purpose/Performance-with-Purpose/Policies%20(accessed:%20Nov%2015)" TargetMode="External"/><Relationship Id="rId101" Type="http://schemas.openxmlformats.org/officeDocument/2006/relationships/hyperlink" Target="http://www.nestle.com/asset-library/documents/library/documents/corporate_social_responsibility/nestle-csv-full-report-2014-en.pdf%20p.96%20(Accessed%20Jan%202016)" TargetMode="External"/><Relationship Id="rId122" Type="http://schemas.openxmlformats.org/officeDocument/2006/relationships/hyperlink" Target="http://investor.kelloggs.com/investor-relations/sec-filings/default.aspx%20(accessed%20Feb%202015)%20(Accessed%20Nov%202015)" TargetMode="External"/><Relationship Id="rId130" Type="http://schemas.openxmlformats.org/officeDocument/2006/relationships/hyperlink" Target="http://www.danone.com/uploads/tx_bidanonepublications/danone_forest_footprint_policy_en_01.pdf%20(published:%20October%202012;%20Accessed:%20Aug.%202014)%20(Accessed%20Nov%202015)" TargetMode="External"/><Relationship Id="rId4" Type="http://schemas.openxmlformats.org/officeDocument/2006/relationships/hyperlink" Target="http://www.pepsico.com/docs/album/sustainability-reporting/pep_rpt14_gri_v10.pdf?sfvrsn=2%20(p.8,%20accessed%20Jan%2016)" TargetMode="External"/><Relationship Id="rId9" Type="http://schemas.openxmlformats.org/officeDocument/2006/relationships/hyperlink" Target="http://www.pepsico.com/docs/album/sustainability-reporting/pep_rpt14_gri_v10.pdf?sfvrsn=2" TargetMode="External"/><Relationship Id="rId13" Type="http://schemas.openxmlformats.org/officeDocument/2006/relationships/hyperlink" Target="http://www.pepsico.com/docs/album/sustainability-reporting/pep_rpt14_gri_v10.pdf?sfvrsn=2%20(Accessed%20Jan%2016)" TargetMode="External"/><Relationship Id="rId18" Type="http://schemas.openxmlformats.org/officeDocument/2006/relationships/hyperlink" Target="http://ec.europa.eu/transparencyregister/public/consultation/displaylobbyist.do?id=15366395387-57%20(Updated:%20%20Apr%202015;%20Accessed:%20Jan%202016)" TargetMode="External"/><Relationship Id="rId39" Type="http://schemas.openxmlformats.org/officeDocument/2006/relationships/hyperlink" Target="http://assets.coca-colacompany.com/55/b5/5dcc88f044faa9e56bf0d0f72a17/SupplierSGPImplementationGuideENGLISH.pdf%20(published:%202011;%20accessed:%20Aug.2014)%20(Accessed%20Jan%202016)" TargetMode="External"/><Relationship Id="rId109" Type="http://schemas.openxmlformats.org/officeDocument/2006/relationships/hyperlink" Target="http://www.nestle.com/asset-library/documents/library/documents/corporate_social_responsibility/nestle-csv-full-report-2014-en.pdf%20p.113(Accessed%20Jan%202016)" TargetMode="External"/><Relationship Id="rId34" Type="http://schemas.openxmlformats.org/officeDocument/2006/relationships/hyperlink" Target="http://www.coca-colacompany.com/investors/political-engagement-policy/" TargetMode="External"/><Relationship Id="rId50" Type="http://schemas.openxmlformats.org/officeDocument/2006/relationships/hyperlink" Target="http://www.generalmills.com/Responsibility/ethics_and_integrity/Supplier_code_of_conduct.aspx%20(Accessed%20Nov%202015)" TargetMode="External"/><Relationship Id="rId55" Type="http://schemas.openxmlformats.org/officeDocument/2006/relationships/hyperlink" Target="http://investor.kelloggs.com/~/media/Files/K/Kellogg-IR/Annual%20Reports/K-2014-Annual-Report-v001-q725z5.pdf%20(Accessed%20Jan%202016)" TargetMode="External"/><Relationship Id="rId76" Type="http://schemas.openxmlformats.org/officeDocument/2006/relationships/hyperlink" Target="https://www.unilever.com/sustainable-living/what-matters-to-you/tax.html%20(Accessed%20Jan%202016)" TargetMode="External"/><Relationship Id="rId97" Type="http://schemas.openxmlformats.org/officeDocument/2006/relationships/hyperlink" Target="http://www.pepsico.com/purpose/performance-with-purpose/Policies%20(accessed:%20Nov%2015)" TargetMode="External"/><Relationship Id="rId104" Type="http://schemas.openxmlformats.org/officeDocument/2006/relationships/hyperlink" Target="http://www.nestle.com/asset-library/documents/library/documents/corporate_social_responsibility/nestle-csv-full-report-2014-en.pdf%20p.96%20(Accessed%20Jan%202016)" TargetMode="External"/><Relationship Id="rId120" Type="http://schemas.openxmlformats.org/officeDocument/2006/relationships/hyperlink" Target="http://www.mars.com/global/about-mars/mars-pia/our-supply-chain/other-raw-materials.aspx%20(Accessed%20Jan%202016)" TargetMode="External"/><Relationship Id="rId125" Type="http://schemas.openxmlformats.org/officeDocument/2006/relationships/hyperlink" Target="http://investors.generalmills.com/quarterly-earnings%20(Accessed%20Jan%202016)" TargetMode="External"/><Relationship Id="rId7" Type="http://schemas.openxmlformats.org/officeDocument/2006/relationships/hyperlink" Target="http://www.pepsico.com/docs/album/policies-doc/2014-trade-associations-and-policy-groups.pdf?sfvrsn=0%20(Accessed%20Nov%2015)" TargetMode="External"/><Relationship Id="rId71" Type="http://schemas.openxmlformats.org/officeDocument/2006/relationships/hyperlink" Target="https://www.unilever.com/sustainable-living/the-sustainable-living-plan/our-strategy/our-governance/%20(Accessed%20Jan%202016)" TargetMode="External"/><Relationship Id="rId92" Type="http://schemas.openxmlformats.org/officeDocument/2006/relationships/hyperlink" Target="https://www.unilever.com/sustainable-living/the-sustainable-living-plan/reducing-environmental-impact/sustainable-sourcing/%20(Accessed%20Jan%202016)" TargetMode="External"/><Relationship Id="rId2" Type="http://schemas.openxmlformats.org/officeDocument/2006/relationships/hyperlink" Target="http://www.mondelezinternational.com/~/media/MondelezCorporate/uploads/downloads/Trade%20Associations.pdf%20(Updated:%20Mar%202015;%20Accessed%20Jan%202016)" TargetMode="External"/><Relationship Id="rId29" Type="http://schemas.openxmlformats.org/officeDocument/2006/relationships/hyperlink" Target="http://www.abf.co.uk/documents/pdfs/2015/abf-corporate-responsibility-report-update-2015.pdf%20(p.28)%20(Accessed%20Jan%202016)" TargetMode="External"/><Relationship Id="rId24" Type="http://schemas.openxmlformats.org/officeDocument/2006/relationships/hyperlink" Target="http://www.nestle.com/asset-library/Documents/Library/Documents/Corporate_Social_Responsibility/nestle-csv-full-report-2013-en.pdf%20p.130%20(accessed%20Jan%202016)" TargetMode="External"/><Relationship Id="rId40" Type="http://schemas.openxmlformats.org/officeDocument/2006/relationships/hyperlink" Target="http://www.danone.com/uploads/tx_bidanonepublications/DANONE_2014_Registration_Document_ENG.pdf%20(p.200%20and%20p.234)%20(Accessed%20Jan%202016)" TargetMode="External"/><Relationship Id="rId45" Type="http://schemas.openxmlformats.org/officeDocument/2006/relationships/hyperlink" Target="http://www.danone.com/uploads/tx_bidanonepublications/DANONE_2014_Registration_Document_ENG.pdf%20(Accessed%202016)" TargetMode="External"/><Relationship Id="rId66" Type="http://schemas.openxmlformats.org/officeDocument/2006/relationships/hyperlink" Target="http://www.mondelezinternational.com/well-being/our-progress/reporting%20(Last%20update:%20unknown;%20accessed:%20Feb.%202014)%20(Accessed%20Jan%202016)" TargetMode="External"/><Relationship Id="rId87" Type="http://schemas.openxmlformats.org/officeDocument/2006/relationships/hyperlink" Target="http://www.pepsico.com/docs/album/sustainability-reporting/pep_rpt14_gri_v10.pdf?sfvrsn=2" TargetMode="External"/><Relationship Id="rId110" Type="http://schemas.openxmlformats.org/officeDocument/2006/relationships/hyperlink" Target="http://www.nestle.com/asset-library/documents/library/documents/corporate_social_responsibility/nestle-csv-full-report-2014-en.pdf%20p.112%20(Accessed%20Jan%2016)" TargetMode="External"/><Relationship Id="rId115" Type="http://schemas.openxmlformats.org/officeDocument/2006/relationships/hyperlink" Target="http://www.mars.com/global/assets/doc/pia_exec_2014/Mars_Principles_in_Action_Summary_2014_EN.pdf%20p.23%20%20(Accessed%20Jan%202016)" TargetMode="External"/><Relationship Id="rId131" Type="http://schemas.openxmlformats.org/officeDocument/2006/relationships/hyperlink" Target="http://www.danone.com/uploads/tx_bidanonepublications/Palm_Oil_Forest_Policy_031215_Final_Version_01.pdf%20(p.4)%20(Accessed%20Jan%202016)" TargetMode="External"/><Relationship Id="rId61" Type="http://schemas.openxmlformats.org/officeDocument/2006/relationships/hyperlink" Target="http://ec.europa.eu/transparencyregister/public/consultation/displaylobbyist.do?id=99937329074-65%20(Updated:%20June%202014;%20Accessed:%20Jan%202015)%20(Accessed%20Nov%202015)" TargetMode="External"/><Relationship Id="rId82" Type="http://schemas.openxmlformats.org/officeDocument/2006/relationships/hyperlink" Target="http://www.abf.co.uk/documents/pdfs/2015/abf-annual-report%202015.pdf%20p.99%20(accessed%20Jan%20201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A76"/>
  <sheetViews>
    <sheetView zoomScale="85" zoomScaleNormal="85" zoomScaleSheetLayoutView="70" zoomScalePageLayoutView="85" workbookViewId="0">
      <pane ySplit="10" topLeftCell="A11" activePane="bottomLeft" state="frozenSplit"/>
      <selection pane="bottomLeft" activeCell="A73" sqref="A73"/>
    </sheetView>
  </sheetViews>
  <sheetFormatPr defaultColWidth="9.140625" defaultRowHeight="18.75" outlineLevelRow="1"/>
  <cols>
    <col min="1" max="1" width="29.28515625" style="86" customWidth="1"/>
    <col min="2" max="12" width="13.42578125" style="14" customWidth="1"/>
    <col min="13" max="16384" width="9.140625" style="14"/>
  </cols>
  <sheetData>
    <row r="1" spans="1:17" ht="170.25" customHeight="1">
      <c r="Q1" s="104"/>
    </row>
    <row r="2" spans="1:17" ht="46.5">
      <c r="A2" s="157">
        <v>42466</v>
      </c>
      <c r="B2" s="105"/>
    </row>
    <row r="3" spans="1:17" ht="79.5" customHeight="1">
      <c r="A3" s="87"/>
      <c r="C3" s="88" t="s">
        <v>660</v>
      </c>
      <c r="D3" s="88" t="s">
        <v>661</v>
      </c>
      <c r="E3" s="88" t="s">
        <v>18</v>
      </c>
      <c r="F3" s="88" t="s">
        <v>19</v>
      </c>
      <c r="G3" s="88" t="s">
        <v>848</v>
      </c>
      <c r="H3" s="88" t="s">
        <v>20</v>
      </c>
      <c r="I3" s="88" t="s">
        <v>21</v>
      </c>
      <c r="J3" s="88" t="s">
        <v>22</v>
      </c>
      <c r="K3" s="88" t="s">
        <v>23</v>
      </c>
      <c r="L3" s="88" t="s">
        <v>24</v>
      </c>
    </row>
    <row r="4" spans="1:17" ht="15" hidden="1" outlineLevel="1">
      <c r="A4" s="89" t="s">
        <v>308</v>
      </c>
      <c r="B4" s="14" t="s">
        <v>310</v>
      </c>
      <c r="C4" s="90">
        <f>Workers!F8</f>
        <v>65.555555555555557</v>
      </c>
      <c r="D4" s="90">
        <f>Workers!L8</f>
        <v>80.555555555555557</v>
      </c>
      <c r="E4" s="90">
        <f>Workers!R8</f>
        <v>47.777777777777786</v>
      </c>
      <c r="F4" s="90">
        <f>Workers!X8</f>
        <v>56.111111111111114</v>
      </c>
      <c r="G4" s="90">
        <f>Workers!AD8</f>
        <v>57.222222222222229</v>
      </c>
      <c r="H4" s="90">
        <f>Workers!AJ8</f>
        <v>60.555555555555557</v>
      </c>
      <c r="I4" s="90">
        <f>Workers!AP8</f>
        <v>67.222222222222229</v>
      </c>
      <c r="J4" s="90">
        <f>Workers!AV8</f>
        <v>79.444444444444443</v>
      </c>
      <c r="K4" s="90">
        <f>Workers!BB8</f>
        <v>58.333333333333343</v>
      </c>
      <c r="L4" s="90">
        <f>Workers!BH8</f>
        <v>100</v>
      </c>
    </row>
    <row r="5" spans="1:17" ht="15" hidden="1" outlineLevel="1">
      <c r="A5" s="89"/>
      <c r="B5" s="14" t="s">
        <v>336</v>
      </c>
      <c r="C5" s="90">
        <f>Workers!F38</f>
        <v>26.884920634920636</v>
      </c>
      <c r="D5" s="90">
        <f>Workers!L38</f>
        <v>51.587301587301596</v>
      </c>
      <c r="E5" s="90">
        <f>Workers!R38</f>
        <v>0</v>
      </c>
      <c r="F5" s="90">
        <f>Workers!X38</f>
        <v>9.5238095238095237</v>
      </c>
      <c r="G5" s="90">
        <f>Workers!AD38</f>
        <v>16.666666666666668</v>
      </c>
      <c r="H5" s="90">
        <f>Workers!AJ38</f>
        <v>18.650793650793652</v>
      </c>
      <c r="I5" s="90">
        <f>Workers!AP38</f>
        <v>31.746031746031747</v>
      </c>
      <c r="J5" s="90">
        <f>Workers!AV38</f>
        <v>56.349206349206355</v>
      </c>
      <c r="K5" s="90">
        <f>Workers!BB38</f>
        <v>16.666666666666668</v>
      </c>
      <c r="L5" s="90">
        <f>Workers!BH38</f>
        <v>46.82539682539683</v>
      </c>
    </row>
    <row r="6" spans="1:17" ht="15" hidden="1" outlineLevel="1">
      <c r="A6" s="89"/>
      <c r="B6" s="14" t="s">
        <v>389</v>
      </c>
      <c r="C6" s="90">
        <f>Workers!F69</f>
        <v>24.479166666666668</v>
      </c>
      <c r="D6" s="90">
        <f>Workers!L69</f>
        <v>43.75</v>
      </c>
      <c r="E6" s="90">
        <f>Workers!R69</f>
        <v>14.583333333333334</v>
      </c>
      <c r="F6" s="90">
        <f>Workers!X69</f>
        <v>25</v>
      </c>
      <c r="G6" s="90">
        <f>Workers!AD69</f>
        <v>8.3333333333333339</v>
      </c>
      <c r="H6" s="90">
        <f>Workers!AJ69</f>
        <v>37.5</v>
      </c>
      <c r="I6" s="90">
        <f>Workers!AP69</f>
        <v>14.583333333333334</v>
      </c>
      <c r="J6" s="90">
        <f>Workers!AV69</f>
        <v>70.833333333333343</v>
      </c>
      <c r="K6" s="90">
        <f>Workers!BB69</f>
        <v>25</v>
      </c>
      <c r="L6" s="90">
        <f>Workers!BH69</f>
        <v>100</v>
      </c>
    </row>
    <row r="7" spans="1:17" ht="15" hidden="1" outlineLevel="1">
      <c r="A7" s="89"/>
      <c r="B7" s="14" t="s">
        <v>416</v>
      </c>
      <c r="C7" s="90">
        <f>Workers!F88</f>
        <v>44.444444444444443</v>
      </c>
      <c r="D7" s="90">
        <f>Workers!L88</f>
        <v>53.333333333333329</v>
      </c>
      <c r="E7" s="90">
        <f>Workers!R88</f>
        <v>47.777777777777786</v>
      </c>
      <c r="F7" s="90">
        <f>Workers!X88</f>
        <v>42.777777777777786</v>
      </c>
      <c r="G7" s="90">
        <f>Workers!AD88</f>
        <v>28.888888888888893</v>
      </c>
      <c r="H7" s="90">
        <f>Workers!AJ88</f>
        <v>53.333333333333329</v>
      </c>
      <c r="I7" s="90">
        <f>Workers!AP88</f>
        <v>27.222222222222225</v>
      </c>
      <c r="J7" s="90">
        <f>Workers!AV88</f>
        <v>44.44444444444445</v>
      </c>
      <c r="K7" s="90">
        <f>Workers!BB88</f>
        <v>38.333333333333343</v>
      </c>
      <c r="L7" s="90">
        <f>Workers!BH88</f>
        <v>70</v>
      </c>
    </row>
    <row r="8" spans="1:17" ht="15" hidden="1" outlineLevel="1">
      <c r="A8" s="89"/>
      <c r="B8" s="14" t="s">
        <v>175</v>
      </c>
      <c r="C8" s="90">
        <f>SUM(C4:C7)</f>
        <v>161.36408730158729</v>
      </c>
      <c r="D8" s="90">
        <f>SUM(D4:D7)</f>
        <v>229.22619047619048</v>
      </c>
      <c r="E8" s="90">
        <f>SUM(E4:E7)</f>
        <v>110.13888888888891</v>
      </c>
      <c r="F8" s="90">
        <f t="shared" ref="F8:L8" si="0">SUM(F4:F7)</f>
        <v>133.41269841269843</v>
      </c>
      <c r="G8" s="90">
        <f t="shared" si="0"/>
        <v>111.11111111111111</v>
      </c>
      <c r="H8" s="90">
        <f t="shared" si="0"/>
        <v>170.03968253968253</v>
      </c>
      <c r="I8" s="90">
        <f t="shared" si="0"/>
        <v>140.77380952380952</v>
      </c>
      <c r="J8" s="90">
        <f t="shared" si="0"/>
        <v>251.07142857142858</v>
      </c>
      <c r="K8" s="90">
        <f t="shared" si="0"/>
        <v>138.33333333333337</v>
      </c>
      <c r="L8" s="90">
        <f t="shared" si="0"/>
        <v>316.82539682539687</v>
      </c>
    </row>
    <row r="9" spans="1:17" ht="15" hidden="1" outlineLevel="1">
      <c r="A9" s="89"/>
      <c r="B9" s="14" t="s">
        <v>89</v>
      </c>
      <c r="C9" s="90">
        <f>AVERAGE(C4:C7)</f>
        <v>40.341021825396822</v>
      </c>
      <c r="D9" s="90">
        <f>AVERAGE(D4:D7)</f>
        <v>57.30654761904762</v>
      </c>
      <c r="E9" s="90">
        <f>AVERAGE(E4:E7)</f>
        <v>27.534722222222229</v>
      </c>
      <c r="F9" s="90">
        <f t="shared" ref="F9:L9" si="1">AVERAGE(F4:F7)</f>
        <v>33.353174603174608</v>
      </c>
      <c r="G9" s="90">
        <f t="shared" si="1"/>
        <v>27.777777777777779</v>
      </c>
      <c r="H9" s="90">
        <f t="shared" si="1"/>
        <v>42.509920634920633</v>
      </c>
      <c r="I9" s="90">
        <f t="shared" si="1"/>
        <v>35.19345238095238</v>
      </c>
      <c r="J9" s="90">
        <f t="shared" si="1"/>
        <v>62.767857142857146</v>
      </c>
      <c r="K9" s="90">
        <f t="shared" si="1"/>
        <v>34.583333333333343</v>
      </c>
      <c r="L9" s="90">
        <f t="shared" si="1"/>
        <v>79.206349206349216</v>
      </c>
    </row>
    <row r="10" spans="1:17" ht="15" hidden="1" outlineLevel="1">
      <c r="A10" s="89"/>
      <c r="B10" s="14" t="s">
        <v>662</v>
      </c>
      <c r="C10" s="91">
        <f t="shared" ref="C10:L10" si="2">RANK(C9,$C$9:$L$9)</f>
        <v>5</v>
      </c>
      <c r="D10" s="91">
        <f t="shared" si="2"/>
        <v>3</v>
      </c>
      <c r="E10" s="91">
        <f t="shared" si="2"/>
        <v>10</v>
      </c>
      <c r="F10" s="91">
        <f t="shared" si="2"/>
        <v>8</v>
      </c>
      <c r="G10" s="91">
        <f t="shared" si="2"/>
        <v>9</v>
      </c>
      <c r="H10" s="91">
        <f t="shared" si="2"/>
        <v>4</v>
      </c>
      <c r="I10" s="91">
        <f t="shared" si="2"/>
        <v>6</v>
      </c>
      <c r="J10" s="91">
        <f t="shared" si="2"/>
        <v>2</v>
      </c>
      <c r="K10" s="91">
        <f t="shared" si="2"/>
        <v>7</v>
      </c>
      <c r="L10" s="91">
        <f t="shared" si="2"/>
        <v>1</v>
      </c>
    </row>
    <row r="11" spans="1:17" collapsed="1">
      <c r="A11" s="92" t="s">
        <v>663</v>
      </c>
      <c r="C11" s="155">
        <f>ROUND(C9/100*10,0)</f>
        <v>4</v>
      </c>
      <c r="D11" s="155">
        <f t="shared" ref="D11:K11" si="3">ROUND(D9/100*10,0)</f>
        <v>6</v>
      </c>
      <c r="E11" s="155">
        <f t="shared" si="3"/>
        <v>3</v>
      </c>
      <c r="F11" s="155">
        <f t="shared" si="3"/>
        <v>3</v>
      </c>
      <c r="G11" s="155">
        <f t="shared" si="3"/>
        <v>3</v>
      </c>
      <c r="H11" s="155">
        <f t="shared" si="3"/>
        <v>4</v>
      </c>
      <c r="I11" s="155">
        <f t="shared" si="3"/>
        <v>4</v>
      </c>
      <c r="J11" s="155">
        <f t="shared" si="3"/>
        <v>6</v>
      </c>
      <c r="K11" s="155">
        <f t="shared" si="3"/>
        <v>3</v>
      </c>
      <c r="L11" s="155">
        <f>ROUND(L9/100*10,0)</f>
        <v>8</v>
      </c>
      <c r="N11" s="99"/>
    </row>
    <row r="12" spans="1:17" hidden="1" outlineLevel="1">
      <c r="A12" s="92"/>
      <c r="C12" s="156"/>
      <c r="D12" s="156"/>
      <c r="E12" s="156"/>
      <c r="F12" s="156"/>
      <c r="G12" s="156"/>
      <c r="H12" s="156"/>
      <c r="I12" s="156"/>
      <c r="J12" s="156"/>
      <c r="K12" s="156"/>
      <c r="L12" s="156"/>
      <c r="N12" s="99"/>
    </row>
    <row r="13" spans="1:17" ht="15" hidden="1" outlineLevel="1">
      <c r="A13" s="374" t="s">
        <v>664</v>
      </c>
      <c r="B13" s="372" t="s">
        <v>665</v>
      </c>
      <c r="C13" s="156">
        <f>Women!F8</f>
        <v>43.75</v>
      </c>
      <c r="D13" s="156">
        <f>Women!L8</f>
        <v>93.75</v>
      </c>
      <c r="E13" s="156">
        <f>Women!R8</f>
        <v>68.75</v>
      </c>
      <c r="F13" s="156">
        <f>Women!X8</f>
        <v>56.25</v>
      </c>
      <c r="G13" s="156">
        <f>Women!AD8</f>
        <v>87.5</v>
      </c>
      <c r="H13" s="156">
        <f>Women!AJ8</f>
        <v>93.75</v>
      </c>
      <c r="I13" s="156">
        <f>Women!AP8</f>
        <v>87.5</v>
      </c>
      <c r="J13" s="156">
        <f>Women!AV8</f>
        <v>87.5</v>
      </c>
      <c r="K13" s="156">
        <f>Women!BB8</f>
        <v>43.75</v>
      </c>
      <c r="L13" s="156">
        <f>Women!BH8</f>
        <v>93.75</v>
      </c>
      <c r="N13" s="99"/>
    </row>
    <row r="14" spans="1:17" ht="15" hidden="1" outlineLevel="1">
      <c r="A14" s="89"/>
      <c r="B14" s="372" t="s">
        <v>666</v>
      </c>
      <c r="C14" s="156">
        <f>Women!F23</f>
        <v>68.75</v>
      </c>
      <c r="D14" s="156">
        <f>Women!L23</f>
        <v>50</v>
      </c>
      <c r="E14" s="156">
        <f>Women!R23</f>
        <v>0</v>
      </c>
      <c r="F14" s="156">
        <f>Women!X23</f>
        <v>0</v>
      </c>
      <c r="G14" s="156">
        <f>Women!AD23</f>
        <v>56.25</v>
      </c>
      <c r="H14" s="156">
        <f>Women!AJ23</f>
        <v>43.75</v>
      </c>
      <c r="I14" s="156">
        <f>Women!AP23</f>
        <v>50</v>
      </c>
      <c r="J14" s="156">
        <f>Women!AV23</f>
        <v>43.75</v>
      </c>
      <c r="K14" s="156">
        <f>Women!BB23</f>
        <v>50</v>
      </c>
      <c r="L14" s="156">
        <f>Women!BH23</f>
        <v>37.5</v>
      </c>
      <c r="N14" s="99"/>
    </row>
    <row r="15" spans="1:17" ht="15" hidden="1" outlineLevel="1">
      <c r="A15" s="89"/>
      <c r="B15" s="372" t="s">
        <v>667</v>
      </c>
      <c r="C15" s="156">
        <f>Women!F39</f>
        <v>5</v>
      </c>
      <c r="D15" s="156">
        <f>Women!L39</f>
        <v>77.142857142857139</v>
      </c>
      <c r="E15" s="156">
        <f>Women!R39</f>
        <v>2.8571428571428572</v>
      </c>
      <c r="F15" s="156">
        <f>Women!X39</f>
        <v>40</v>
      </c>
      <c r="G15" s="156">
        <f>Women!AD39</f>
        <v>62.857142857142854</v>
      </c>
      <c r="H15" s="156">
        <f>Women!AJ39</f>
        <v>30</v>
      </c>
      <c r="I15" s="156">
        <f>Women!AP39</f>
        <v>68.571428571428569</v>
      </c>
      <c r="J15" s="156">
        <f>Women!AV39</f>
        <v>48.571428571428569</v>
      </c>
      <c r="K15" s="156">
        <f>Women!BB39</f>
        <v>32.857142857142861</v>
      </c>
      <c r="L15" s="156">
        <f>Women!BH39</f>
        <v>80</v>
      </c>
      <c r="N15" s="99"/>
    </row>
    <row r="16" spans="1:17" ht="15" hidden="1" outlineLevel="1">
      <c r="A16" s="89"/>
      <c r="B16" s="372" t="s">
        <v>668</v>
      </c>
      <c r="C16" s="156">
        <f>Women!F57</f>
        <v>16.666666666666668</v>
      </c>
      <c r="D16" s="156">
        <f>Women!L57</f>
        <v>16.666666666666668</v>
      </c>
      <c r="E16" s="156">
        <f>Women!R57</f>
        <v>16.666666666666668</v>
      </c>
      <c r="F16" s="156">
        <f>Women!X57</f>
        <v>16.666666666666668</v>
      </c>
      <c r="G16" s="156">
        <f>Women!AD57</f>
        <v>16.666666666666668</v>
      </c>
      <c r="H16" s="156">
        <f>Women!AJ57</f>
        <v>16.666666666666668</v>
      </c>
      <c r="I16" s="156">
        <f>Women!AP57</f>
        <v>16.666666666666668</v>
      </c>
      <c r="J16" s="156">
        <f>Women!AV57</f>
        <v>16.666666666666668</v>
      </c>
      <c r="K16" s="156">
        <f>Women!BB57</f>
        <v>16.666666666666668</v>
      </c>
      <c r="L16" s="156">
        <f>Women!BH57</f>
        <v>33.333333333333336</v>
      </c>
      <c r="N16" s="99"/>
    </row>
    <row r="17" spans="1:14" ht="15" hidden="1" outlineLevel="1">
      <c r="A17" s="89"/>
      <c r="B17" s="372" t="s">
        <v>175</v>
      </c>
      <c r="C17" s="156">
        <f t="shared" ref="C17:K17" si="4">SUM(C13:C16)</f>
        <v>134.16666666666666</v>
      </c>
      <c r="D17" s="156">
        <f t="shared" si="4"/>
        <v>237.5595238095238</v>
      </c>
      <c r="E17" s="156">
        <f t="shared" si="4"/>
        <v>88.273809523809533</v>
      </c>
      <c r="F17" s="156">
        <f t="shared" si="4"/>
        <v>112.91666666666667</v>
      </c>
      <c r="G17" s="156">
        <f t="shared" si="4"/>
        <v>223.27380952380952</v>
      </c>
      <c r="H17" s="156">
        <f t="shared" si="4"/>
        <v>184.16666666666666</v>
      </c>
      <c r="I17" s="156">
        <f t="shared" si="4"/>
        <v>222.73809523809521</v>
      </c>
      <c r="J17" s="156">
        <f t="shared" si="4"/>
        <v>196.48809523809521</v>
      </c>
      <c r="K17" s="156">
        <f t="shared" si="4"/>
        <v>143.27380952380952</v>
      </c>
      <c r="L17" s="156">
        <f>SUM(L13:L16)</f>
        <v>244.58333333333334</v>
      </c>
      <c r="N17" s="99"/>
    </row>
    <row r="18" spans="1:14" ht="15" hidden="1" outlineLevel="1">
      <c r="A18" s="89"/>
      <c r="B18" s="372" t="s">
        <v>176</v>
      </c>
      <c r="C18" s="156">
        <f t="shared" ref="C18:K18" si="5">AVERAGE(C13:C16)</f>
        <v>33.541666666666664</v>
      </c>
      <c r="D18" s="156">
        <f t="shared" si="5"/>
        <v>59.389880952380949</v>
      </c>
      <c r="E18" s="156">
        <f t="shared" si="5"/>
        <v>22.068452380952383</v>
      </c>
      <c r="F18" s="156">
        <f t="shared" si="5"/>
        <v>28.229166666666668</v>
      </c>
      <c r="G18" s="156">
        <f t="shared" si="5"/>
        <v>55.81845238095238</v>
      </c>
      <c r="H18" s="156">
        <f t="shared" si="5"/>
        <v>46.041666666666664</v>
      </c>
      <c r="I18" s="156">
        <f t="shared" si="5"/>
        <v>55.684523809523803</v>
      </c>
      <c r="J18" s="156">
        <f t="shared" si="5"/>
        <v>49.122023809523803</v>
      </c>
      <c r="K18" s="156">
        <f t="shared" si="5"/>
        <v>35.81845238095238</v>
      </c>
      <c r="L18" s="156">
        <f>AVERAGE(L13:L16)</f>
        <v>61.145833333333336</v>
      </c>
      <c r="N18" s="99"/>
    </row>
    <row r="19" spans="1:14" ht="15" hidden="1" outlineLevel="1">
      <c r="A19" s="89"/>
      <c r="B19" s="128" t="s">
        <v>662</v>
      </c>
      <c r="C19" s="155">
        <f>RANK(C18,$C$18:$L$18)</f>
        <v>8</v>
      </c>
      <c r="D19" s="155">
        <f t="shared" ref="D19:L19" si="6">RANK(D18,$C$18:$L$18)</f>
        <v>2</v>
      </c>
      <c r="E19" s="155">
        <f t="shared" si="6"/>
        <v>10</v>
      </c>
      <c r="F19" s="155">
        <f t="shared" si="6"/>
        <v>9</v>
      </c>
      <c r="G19" s="155">
        <f t="shared" si="6"/>
        <v>3</v>
      </c>
      <c r="H19" s="155">
        <f t="shared" si="6"/>
        <v>6</v>
      </c>
      <c r="I19" s="155">
        <f t="shared" si="6"/>
        <v>4</v>
      </c>
      <c r="J19" s="155">
        <f t="shared" si="6"/>
        <v>5</v>
      </c>
      <c r="K19" s="155">
        <f t="shared" si="6"/>
        <v>7</v>
      </c>
      <c r="L19" s="155">
        <f t="shared" si="6"/>
        <v>1</v>
      </c>
      <c r="N19" s="99"/>
    </row>
    <row r="20" spans="1:14" collapsed="1">
      <c r="A20" s="92" t="s">
        <v>2131</v>
      </c>
      <c r="C20" s="155">
        <f>ROUND(C18/100*10,0)</f>
        <v>3</v>
      </c>
      <c r="D20" s="155">
        <f t="shared" ref="D20:L20" si="7">ROUND(D18/100*10,0)</f>
        <v>6</v>
      </c>
      <c r="E20" s="155">
        <f t="shared" si="7"/>
        <v>2</v>
      </c>
      <c r="F20" s="155">
        <f t="shared" si="7"/>
        <v>3</v>
      </c>
      <c r="G20" s="155">
        <f t="shared" si="7"/>
        <v>6</v>
      </c>
      <c r="H20" s="155">
        <f t="shared" si="7"/>
        <v>5</v>
      </c>
      <c r="I20" s="155">
        <f t="shared" si="7"/>
        <v>6</v>
      </c>
      <c r="J20" s="155">
        <f t="shared" si="7"/>
        <v>5</v>
      </c>
      <c r="K20" s="155">
        <f t="shared" si="7"/>
        <v>4</v>
      </c>
      <c r="L20" s="155">
        <f t="shared" si="7"/>
        <v>6</v>
      </c>
      <c r="N20" s="99"/>
    </row>
    <row r="21" spans="1:14" hidden="1" outlineLevel="1">
      <c r="A21" s="92"/>
      <c r="C21" s="156"/>
      <c r="D21" s="156"/>
      <c r="E21" s="156"/>
      <c r="F21" s="156"/>
      <c r="G21" s="156"/>
      <c r="H21" s="156"/>
      <c r="I21" s="156"/>
      <c r="J21" s="156"/>
      <c r="K21" s="156"/>
      <c r="L21" s="156"/>
      <c r="N21" s="99"/>
    </row>
    <row r="22" spans="1:14" hidden="1" outlineLevel="1">
      <c r="A22" s="92" t="s">
        <v>466</v>
      </c>
      <c r="B22" s="373" t="s">
        <v>467</v>
      </c>
      <c r="C22" s="156">
        <f>'Climate Change'!F8</f>
        <v>94.444444444444457</v>
      </c>
      <c r="D22" s="156">
        <f>'Climate Change'!L8</f>
        <v>94.444444444444457</v>
      </c>
      <c r="E22" s="156">
        <f>'Climate Change'!R8</f>
        <v>94.444444444444457</v>
      </c>
      <c r="F22" s="156">
        <f>'Climate Change'!X8</f>
        <v>100.00000000000001</v>
      </c>
      <c r="G22" s="156">
        <f>'Climate Change'!AD8</f>
        <v>100.00000000000001</v>
      </c>
      <c r="H22" s="156">
        <f>'Climate Change'!AJ8</f>
        <v>100.00000000000001</v>
      </c>
      <c r="I22" s="156">
        <f>'Climate Change'!AP8</f>
        <v>80.555555555555557</v>
      </c>
      <c r="J22" s="156">
        <f>'Climate Change'!AV8</f>
        <v>100.00000000000001</v>
      </c>
      <c r="K22" s="156">
        <f>'Climate Change'!BB8</f>
        <v>100.00000000000001</v>
      </c>
      <c r="L22" s="156">
        <f>'Climate Change'!BH8</f>
        <v>100.00000000000001</v>
      </c>
      <c r="N22" s="99"/>
    </row>
    <row r="23" spans="1:14" hidden="1" outlineLevel="1">
      <c r="A23" s="92"/>
      <c r="B23" s="373" t="s">
        <v>482</v>
      </c>
      <c r="C23" s="156">
        <f>'Climate Change'!F28</f>
        <v>68.333333333333329</v>
      </c>
      <c r="D23" s="156">
        <f>'Climate Change'!L28</f>
        <v>68.333333333333343</v>
      </c>
      <c r="E23" s="156">
        <f>'Climate Change'!R28</f>
        <v>95</v>
      </c>
      <c r="F23" s="156">
        <f>'Climate Change'!X28</f>
        <v>65</v>
      </c>
      <c r="G23" s="156">
        <f>'Climate Change'!AD28</f>
        <v>78.333333333333343</v>
      </c>
      <c r="H23" s="156">
        <f>'Climate Change'!AJ28</f>
        <v>90</v>
      </c>
      <c r="I23" s="156">
        <f>'Climate Change'!AP28</f>
        <v>70</v>
      </c>
      <c r="J23" s="156">
        <f>'Climate Change'!AV28</f>
        <v>100</v>
      </c>
      <c r="K23" s="156">
        <f>'Climate Change'!BB28</f>
        <v>88.333333333333343</v>
      </c>
      <c r="L23" s="156">
        <f>'Climate Change'!BH28</f>
        <v>100</v>
      </c>
      <c r="N23" s="99"/>
    </row>
    <row r="24" spans="1:14" hidden="1" outlineLevel="1">
      <c r="A24" s="92"/>
      <c r="B24" s="373" t="s">
        <v>504</v>
      </c>
      <c r="C24" s="156">
        <f>'Climate Change'!F51</f>
        <v>0.78125</v>
      </c>
      <c r="D24" s="156">
        <f>'Climate Change'!L51</f>
        <v>32.291666666666671</v>
      </c>
      <c r="E24" s="156">
        <f>'Climate Change'!R51</f>
        <v>53.125</v>
      </c>
      <c r="F24" s="156">
        <f>'Climate Change'!X51</f>
        <v>71.875</v>
      </c>
      <c r="G24" s="156">
        <f>'Climate Change'!AD51</f>
        <v>77.083333333333343</v>
      </c>
      <c r="H24" s="156">
        <f>'Climate Change'!AJ51</f>
        <v>46.666666666666671</v>
      </c>
      <c r="I24" s="156">
        <f>'Climate Change'!AP51</f>
        <v>22.5</v>
      </c>
      <c r="J24" s="156">
        <f>'Climate Change'!AV51</f>
        <v>56.770833333333336</v>
      </c>
      <c r="K24" s="156">
        <f>'Climate Change'!BB51</f>
        <v>28.125</v>
      </c>
      <c r="L24" s="156">
        <f>'Climate Change'!BH51</f>
        <v>71.041666666666671</v>
      </c>
      <c r="N24" s="99"/>
    </row>
    <row r="25" spans="1:14" hidden="1" outlineLevel="1">
      <c r="A25" s="92"/>
      <c r="B25" s="373" t="s">
        <v>523</v>
      </c>
      <c r="C25" s="156">
        <f>'Climate Change'!F84</f>
        <v>0</v>
      </c>
      <c r="D25" s="156">
        <f>'Climate Change'!L84</f>
        <v>50</v>
      </c>
      <c r="E25" s="156">
        <f>'Climate Change'!R84</f>
        <v>11.111111111111112</v>
      </c>
      <c r="F25" s="156">
        <f>'Climate Change'!X84</f>
        <v>11.111111111111112</v>
      </c>
      <c r="G25" s="156">
        <f>'Climate Change'!AD84</f>
        <v>83.333333333333343</v>
      </c>
      <c r="H25" s="156">
        <f>'Climate Change'!AJ84</f>
        <v>16.666666666666668</v>
      </c>
      <c r="I25" s="156">
        <f>'Climate Change'!AP84</f>
        <v>11.111111111111112</v>
      </c>
      <c r="J25" s="156">
        <f>'Climate Change'!AV84</f>
        <v>72.222222222222229</v>
      </c>
      <c r="K25" s="156">
        <f>'Climate Change'!BB84</f>
        <v>66.666666666666671</v>
      </c>
      <c r="L25" s="156">
        <f>'Climate Change'!BH84</f>
        <v>83.333333333333343</v>
      </c>
      <c r="N25" s="99"/>
    </row>
    <row r="26" spans="1:14" hidden="1" outlineLevel="1">
      <c r="A26" s="92"/>
      <c r="B26" s="373" t="s">
        <v>88</v>
      </c>
      <c r="C26" s="156">
        <f>SUM(C22:C25)</f>
        <v>163.55902777777777</v>
      </c>
      <c r="D26" s="156">
        <f t="shared" ref="D26:L26" si="8">SUM(D22:D25)</f>
        <v>245.06944444444446</v>
      </c>
      <c r="E26" s="156">
        <f t="shared" si="8"/>
        <v>253.68055555555557</v>
      </c>
      <c r="F26" s="156">
        <f t="shared" si="8"/>
        <v>247.98611111111111</v>
      </c>
      <c r="G26" s="156">
        <f t="shared" si="8"/>
        <v>338.75000000000006</v>
      </c>
      <c r="H26" s="156">
        <f t="shared" si="8"/>
        <v>253.33333333333334</v>
      </c>
      <c r="I26" s="156">
        <f t="shared" si="8"/>
        <v>184.16666666666666</v>
      </c>
      <c r="J26" s="156">
        <f t="shared" si="8"/>
        <v>328.99305555555554</v>
      </c>
      <c r="K26" s="156">
        <f t="shared" si="8"/>
        <v>283.12500000000006</v>
      </c>
      <c r="L26" s="156">
        <f t="shared" si="8"/>
        <v>354.375</v>
      </c>
      <c r="N26" s="99"/>
    </row>
    <row r="27" spans="1:14" hidden="1" outlineLevel="1">
      <c r="A27" s="92"/>
      <c r="B27" s="373" t="s">
        <v>176</v>
      </c>
      <c r="C27" s="156">
        <f>AVERAGE(C22:C25)</f>
        <v>40.889756944444443</v>
      </c>
      <c r="D27" s="156">
        <f t="shared" ref="D27:L27" si="9">AVERAGE(D22:D25)</f>
        <v>61.267361111111114</v>
      </c>
      <c r="E27" s="156">
        <f t="shared" si="9"/>
        <v>63.420138888888893</v>
      </c>
      <c r="F27" s="156">
        <f t="shared" si="9"/>
        <v>61.996527777777779</v>
      </c>
      <c r="G27" s="156">
        <f t="shared" si="9"/>
        <v>84.687500000000014</v>
      </c>
      <c r="H27" s="156">
        <f t="shared" si="9"/>
        <v>63.333333333333336</v>
      </c>
      <c r="I27" s="156">
        <f t="shared" si="9"/>
        <v>46.041666666666664</v>
      </c>
      <c r="J27" s="156">
        <f t="shared" si="9"/>
        <v>82.248263888888886</v>
      </c>
      <c r="K27" s="156">
        <f t="shared" si="9"/>
        <v>70.781250000000014</v>
      </c>
      <c r="L27" s="156">
        <f t="shared" si="9"/>
        <v>88.59375</v>
      </c>
      <c r="N27" s="99"/>
    </row>
    <row r="28" spans="1:14" hidden="1" outlineLevel="1">
      <c r="A28" s="92"/>
      <c r="B28" s="128" t="s">
        <v>662</v>
      </c>
      <c r="C28" s="155">
        <f>RANK(C27,$C$27:$L$27)</f>
        <v>10</v>
      </c>
      <c r="D28" s="155">
        <f t="shared" ref="D28:L28" si="10">RANK(D27,$C$27:$L$27)</f>
        <v>8</v>
      </c>
      <c r="E28" s="155">
        <f t="shared" si="10"/>
        <v>5</v>
      </c>
      <c r="F28" s="155">
        <f t="shared" si="10"/>
        <v>7</v>
      </c>
      <c r="G28" s="155">
        <f t="shared" si="10"/>
        <v>2</v>
      </c>
      <c r="H28" s="155">
        <f t="shared" si="10"/>
        <v>6</v>
      </c>
      <c r="I28" s="155">
        <f t="shared" si="10"/>
        <v>9</v>
      </c>
      <c r="J28" s="155">
        <f t="shared" si="10"/>
        <v>3</v>
      </c>
      <c r="K28" s="155">
        <f t="shared" si="10"/>
        <v>4</v>
      </c>
      <c r="L28" s="155">
        <f t="shared" si="10"/>
        <v>1</v>
      </c>
      <c r="N28" s="99"/>
    </row>
    <row r="29" spans="1:14" collapsed="1">
      <c r="A29" s="92" t="s">
        <v>669</v>
      </c>
      <c r="C29" s="155">
        <f>ROUND(C27/100*10,0)</f>
        <v>4</v>
      </c>
      <c r="D29" s="155">
        <f t="shared" ref="D29:L29" si="11">ROUND(D27/100*10,0)</f>
        <v>6</v>
      </c>
      <c r="E29" s="155">
        <f t="shared" si="11"/>
        <v>6</v>
      </c>
      <c r="F29" s="91">
        <f t="shared" si="11"/>
        <v>6</v>
      </c>
      <c r="G29" s="91">
        <f t="shared" si="11"/>
        <v>8</v>
      </c>
      <c r="H29" s="155">
        <f t="shared" si="11"/>
        <v>6</v>
      </c>
      <c r="I29" s="155">
        <f t="shared" si="11"/>
        <v>5</v>
      </c>
      <c r="J29" s="155">
        <f t="shared" si="11"/>
        <v>8</v>
      </c>
      <c r="K29" s="155">
        <f t="shared" si="11"/>
        <v>7</v>
      </c>
      <c r="L29" s="155">
        <f t="shared" si="11"/>
        <v>9</v>
      </c>
      <c r="N29" s="99"/>
    </row>
    <row r="30" spans="1:14" ht="18.75" hidden="1" customHeight="1" outlineLevel="1">
      <c r="A30" s="92"/>
      <c r="C30" s="156"/>
      <c r="D30" s="156"/>
      <c r="E30" s="156"/>
      <c r="F30" s="156"/>
      <c r="G30" s="156"/>
      <c r="H30" s="156"/>
      <c r="I30" s="156"/>
      <c r="J30" s="156"/>
      <c r="K30" s="156"/>
      <c r="L30" s="156"/>
      <c r="N30" s="99"/>
    </row>
    <row r="31" spans="1:14" ht="18.75" hidden="1" customHeight="1" outlineLevel="1">
      <c r="A31" s="92" t="s">
        <v>486</v>
      </c>
      <c r="B31" s="373" t="s">
        <v>670</v>
      </c>
      <c r="C31" s="156">
        <f>Water!F8</f>
        <v>50</v>
      </c>
      <c r="D31" s="156">
        <f>Water!L8</f>
        <v>100</v>
      </c>
      <c r="E31" s="156">
        <f>Water!R8</f>
        <v>75</v>
      </c>
      <c r="F31" s="156">
        <f>Water!X8</f>
        <v>83.333333333333343</v>
      </c>
      <c r="G31" s="156">
        <f>Water!AD8</f>
        <v>62.500000000000007</v>
      </c>
      <c r="H31" s="156">
        <f>Water!AJ8</f>
        <v>75</v>
      </c>
      <c r="I31" s="156">
        <f>Water!AP8</f>
        <v>54.166666666666671</v>
      </c>
      <c r="J31" s="156">
        <f>Water!AV8</f>
        <v>100</v>
      </c>
      <c r="K31" s="156">
        <f>Water!BB8</f>
        <v>83.333333333333343</v>
      </c>
      <c r="L31" s="156">
        <f>Water!BH8</f>
        <v>100</v>
      </c>
      <c r="M31" s="110"/>
      <c r="N31" s="99"/>
    </row>
    <row r="32" spans="1:14" ht="18.75" hidden="1" customHeight="1" outlineLevel="1">
      <c r="A32" s="92"/>
      <c r="B32" s="373" t="s">
        <v>671</v>
      </c>
      <c r="C32" s="156">
        <f>Water!F35</f>
        <v>62.5</v>
      </c>
      <c r="D32" s="156">
        <f>Water!L35</f>
        <v>39.583333333333336</v>
      </c>
      <c r="E32" s="156">
        <f>Water!R35</f>
        <v>43.75</v>
      </c>
      <c r="F32" s="156">
        <f>Water!X35</f>
        <v>71.875</v>
      </c>
      <c r="G32" s="156">
        <f>Water!AD35</f>
        <v>62.5</v>
      </c>
      <c r="H32" s="156">
        <f>Water!AJ35</f>
        <v>68.75</v>
      </c>
      <c r="I32" s="156">
        <f>Water!AP35</f>
        <v>14.583333333333334</v>
      </c>
      <c r="J32" s="156">
        <f>Water!AV35</f>
        <v>78.125</v>
      </c>
      <c r="K32" s="156">
        <f>Water!BB35</f>
        <v>31.25</v>
      </c>
      <c r="L32" s="156">
        <f>Water!BH35</f>
        <v>56.25</v>
      </c>
      <c r="M32" s="110"/>
      <c r="N32" s="99"/>
    </row>
    <row r="33" spans="1:14" ht="18.75" hidden="1" customHeight="1" outlineLevel="1">
      <c r="A33" s="92"/>
      <c r="B33" s="373" t="s">
        <v>672</v>
      </c>
      <c r="C33" s="156">
        <f>Water!F71</f>
        <v>5</v>
      </c>
      <c r="D33" s="156">
        <f>Water!L71</f>
        <v>40</v>
      </c>
      <c r="E33" s="156">
        <f>Water!R71</f>
        <v>20</v>
      </c>
      <c r="F33" s="156">
        <f>Water!X71</f>
        <v>60</v>
      </c>
      <c r="G33" s="156">
        <f>Water!AD71</f>
        <v>40</v>
      </c>
      <c r="H33" s="156">
        <f>Water!AJ71</f>
        <v>20</v>
      </c>
      <c r="I33" s="156">
        <f>Water!AP71</f>
        <v>20</v>
      </c>
      <c r="J33" s="156">
        <f>Water!AV71</f>
        <v>40</v>
      </c>
      <c r="K33" s="156">
        <f>Water!BB71</f>
        <v>60</v>
      </c>
      <c r="L33" s="156">
        <f>Water!BH71</f>
        <v>40</v>
      </c>
      <c r="M33" s="110"/>
      <c r="N33" s="99"/>
    </row>
    <row r="34" spans="1:14" ht="18.75" hidden="1" customHeight="1" outlineLevel="1">
      <c r="A34" s="92"/>
      <c r="B34" s="373" t="s">
        <v>673</v>
      </c>
      <c r="C34" s="156">
        <f>Water!F78</f>
        <v>0</v>
      </c>
      <c r="D34" s="156">
        <f>Water!L78</f>
        <v>50</v>
      </c>
      <c r="E34" s="156">
        <f>Water!R78</f>
        <v>16.666666666666668</v>
      </c>
      <c r="F34" s="156">
        <f>Water!X78</f>
        <v>8.3333333333333339</v>
      </c>
      <c r="G34" s="156">
        <f>Water!AD78</f>
        <v>16.666666666666668</v>
      </c>
      <c r="H34" s="156">
        <f>Water!AJ78</f>
        <v>0</v>
      </c>
      <c r="I34" s="156">
        <f>Water!AP78</f>
        <v>0</v>
      </c>
      <c r="J34" s="156">
        <f>Water!AV78</f>
        <v>66.666666666666671</v>
      </c>
      <c r="K34" s="156">
        <f>Water!BB78</f>
        <v>16.666666666666668</v>
      </c>
      <c r="L34" s="156">
        <f>Water!BH78</f>
        <v>66.666666666666671</v>
      </c>
      <c r="M34" s="110"/>
      <c r="N34" s="99"/>
    </row>
    <row r="35" spans="1:14" ht="18.75" hidden="1" customHeight="1" outlineLevel="1">
      <c r="A35" s="92"/>
      <c r="B35" s="373" t="s">
        <v>175</v>
      </c>
      <c r="C35" s="156">
        <f>SUBTOTAL(109,C31:C34)</f>
        <v>0</v>
      </c>
      <c r="D35" s="156">
        <f>SUBTOTAL(109,D31:D34)</f>
        <v>0</v>
      </c>
      <c r="E35" s="156">
        <f>SUBTOTAL(109,E31:E34)</f>
        <v>0</v>
      </c>
      <c r="F35" s="156">
        <f>SUBTOTAL(109,F31:F34)</f>
        <v>0</v>
      </c>
      <c r="G35" s="156">
        <f t="shared" ref="G35:L35" si="12">SUBTOTAL(109,G31:G34)</f>
        <v>0</v>
      </c>
      <c r="H35" s="156">
        <f t="shared" si="12"/>
        <v>0</v>
      </c>
      <c r="I35" s="156">
        <f t="shared" si="12"/>
        <v>0</v>
      </c>
      <c r="J35" s="156">
        <f t="shared" si="12"/>
        <v>0</v>
      </c>
      <c r="K35" s="156">
        <f t="shared" si="12"/>
        <v>0</v>
      </c>
      <c r="L35" s="156">
        <f t="shared" si="12"/>
        <v>0</v>
      </c>
      <c r="N35" s="99"/>
    </row>
    <row r="36" spans="1:14" ht="18.75" hidden="1" customHeight="1" outlineLevel="1">
      <c r="A36" s="92"/>
      <c r="B36" s="373" t="s">
        <v>89</v>
      </c>
      <c r="C36" s="156">
        <f>AVERAGE(C31:C34)</f>
        <v>29.375</v>
      </c>
      <c r="D36" s="156">
        <f>AVERAGE(D31:D34)</f>
        <v>57.395833333333336</v>
      </c>
      <c r="E36" s="156">
        <f>AVERAGE(E31:E34)</f>
        <v>38.854166666666664</v>
      </c>
      <c r="F36" s="156">
        <f>AVERAGE(F31:F34)</f>
        <v>55.885416666666671</v>
      </c>
      <c r="G36" s="156">
        <f t="shared" ref="G36:L36" si="13">AVERAGE(G31:G34)</f>
        <v>45.416666666666664</v>
      </c>
      <c r="H36" s="156">
        <f t="shared" si="13"/>
        <v>40.9375</v>
      </c>
      <c r="I36" s="156">
        <f t="shared" si="13"/>
        <v>22.1875</v>
      </c>
      <c r="J36" s="156">
        <f t="shared" si="13"/>
        <v>71.197916666666671</v>
      </c>
      <c r="K36" s="156">
        <f t="shared" si="13"/>
        <v>47.8125</v>
      </c>
      <c r="L36" s="156">
        <f t="shared" si="13"/>
        <v>65.729166666666671</v>
      </c>
      <c r="N36" s="99"/>
    </row>
    <row r="37" spans="1:14" ht="18.75" hidden="1" customHeight="1" outlineLevel="1">
      <c r="A37" s="92"/>
      <c r="B37" s="128" t="s">
        <v>662</v>
      </c>
      <c r="C37" s="155">
        <f>RANK(C36,$C$36:$L$36)</f>
        <v>9</v>
      </c>
      <c r="D37" s="155">
        <f>RANK(D36,$C$36:$L$36)</f>
        <v>3</v>
      </c>
      <c r="E37" s="155">
        <f>RANK(E36,$C$36:$L$36)</f>
        <v>8</v>
      </c>
      <c r="F37" s="155">
        <f>RANK(F36,$C$36:$L$36)</f>
        <v>4</v>
      </c>
      <c r="G37" s="155">
        <f t="shared" ref="G37:L37" si="14">RANK(G36,$C$36:$L$36)</f>
        <v>6</v>
      </c>
      <c r="H37" s="155">
        <f t="shared" si="14"/>
        <v>7</v>
      </c>
      <c r="I37" s="155">
        <f t="shared" si="14"/>
        <v>10</v>
      </c>
      <c r="J37" s="155">
        <f t="shared" si="14"/>
        <v>1</v>
      </c>
      <c r="K37" s="155">
        <f t="shared" si="14"/>
        <v>5</v>
      </c>
      <c r="L37" s="155">
        <f t="shared" si="14"/>
        <v>2</v>
      </c>
      <c r="N37" s="99"/>
    </row>
    <row r="38" spans="1:14" collapsed="1">
      <c r="A38" s="101" t="s">
        <v>674</v>
      </c>
      <c r="B38" s="376"/>
      <c r="C38" s="155">
        <f>ROUND(C36/100*10,0)</f>
        <v>3</v>
      </c>
      <c r="D38" s="155">
        <f t="shared" ref="D38:L38" si="15">ROUND(D36/100*10,0)</f>
        <v>6</v>
      </c>
      <c r="E38" s="155">
        <f t="shared" si="15"/>
        <v>4</v>
      </c>
      <c r="F38" s="155">
        <f t="shared" si="15"/>
        <v>6</v>
      </c>
      <c r="G38" s="155">
        <f t="shared" si="15"/>
        <v>5</v>
      </c>
      <c r="H38" s="155">
        <f t="shared" si="15"/>
        <v>4</v>
      </c>
      <c r="I38" s="155">
        <f t="shared" si="15"/>
        <v>2</v>
      </c>
      <c r="J38" s="155">
        <f t="shared" si="15"/>
        <v>7</v>
      </c>
      <c r="K38" s="155">
        <f t="shared" si="15"/>
        <v>5</v>
      </c>
      <c r="L38" s="155">
        <f t="shared" si="15"/>
        <v>7</v>
      </c>
      <c r="N38" s="99"/>
    </row>
    <row r="39" spans="1:14" hidden="1" outlineLevel="1">
      <c r="A39" s="101"/>
      <c r="B39" s="376"/>
      <c r="C39" s="156"/>
      <c r="D39" s="156"/>
      <c r="E39" s="156"/>
      <c r="F39" s="156"/>
      <c r="G39" s="156"/>
      <c r="H39" s="156"/>
      <c r="I39" s="156"/>
      <c r="J39" s="156"/>
      <c r="K39" s="156"/>
      <c r="L39" s="156"/>
      <c r="N39" s="99"/>
    </row>
    <row r="40" spans="1:14" hidden="1" outlineLevel="1">
      <c r="A40" s="101" t="s">
        <v>8</v>
      </c>
      <c r="B40" s="376" t="s">
        <v>675</v>
      </c>
      <c r="C40" s="156">
        <f>Land!F8</f>
        <v>80</v>
      </c>
      <c r="D40" s="156">
        <f>Land!M8</f>
        <v>80</v>
      </c>
      <c r="E40" s="156">
        <f>Land!T8</f>
        <v>50</v>
      </c>
      <c r="F40" s="90">
        <f>Land!AA8</f>
        <v>50</v>
      </c>
      <c r="G40" s="156">
        <f>Land!AH8</f>
        <v>65</v>
      </c>
      <c r="H40" s="156">
        <f>Land!AO8</f>
        <v>70</v>
      </c>
      <c r="I40" s="156">
        <f>Land!AV8</f>
        <v>85</v>
      </c>
      <c r="J40" s="156">
        <f>Land!BC8</f>
        <v>100</v>
      </c>
      <c r="K40" s="156">
        <f>Land!BJ8</f>
        <v>95</v>
      </c>
      <c r="L40" s="90">
        <f>Land!BQ8</f>
        <v>95</v>
      </c>
      <c r="N40" s="99"/>
    </row>
    <row r="41" spans="1:14" hidden="1" outlineLevel="1">
      <c r="A41" s="101"/>
      <c r="B41" s="376" t="s">
        <v>117</v>
      </c>
      <c r="C41" s="156">
        <f>Land!F34</f>
        <v>62.5</v>
      </c>
      <c r="D41" s="156">
        <f>Land!M34</f>
        <v>91.666666666666657</v>
      </c>
      <c r="E41" s="156">
        <f>Land!T34</f>
        <v>25</v>
      </c>
      <c r="F41" s="90">
        <f>Land!AA34</f>
        <v>25</v>
      </c>
      <c r="G41" s="156">
        <f>Land!AH34</f>
        <v>83.333333333333343</v>
      </c>
      <c r="H41" s="156">
        <f>Land!AO34</f>
        <v>66.666666666666657</v>
      </c>
      <c r="I41" s="156">
        <f>Land!AV34</f>
        <v>70.833333333333329</v>
      </c>
      <c r="J41" s="156">
        <f>Land!BC34</f>
        <v>91.666666666666657</v>
      </c>
      <c r="K41" s="156">
        <f>Land!BJ34</f>
        <v>58.333333333333336</v>
      </c>
      <c r="L41" s="90">
        <f>Land!BQ34</f>
        <v>50</v>
      </c>
      <c r="N41" s="99"/>
    </row>
    <row r="42" spans="1:14" hidden="1" outlineLevel="1">
      <c r="A42" s="101"/>
      <c r="B42" s="376" t="s">
        <v>130</v>
      </c>
      <c r="C42" s="156">
        <f>Land!F51</f>
        <v>33.333333333333336</v>
      </c>
      <c r="D42" s="156">
        <f>Land!M51</f>
        <v>65.000000000000014</v>
      </c>
      <c r="E42" s="156">
        <f>Land!T51</f>
        <v>15.000000000000002</v>
      </c>
      <c r="F42" s="90">
        <f>Land!AA51</f>
        <v>9.1666666666666679</v>
      </c>
      <c r="G42" s="156">
        <f>Land!AH51</f>
        <v>25.000000000000004</v>
      </c>
      <c r="H42" s="156">
        <f>Land!AO51</f>
        <v>23.333333333333336</v>
      </c>
      <c r="I42" s="156">
        <f>Land!AV51</f>
        <v>8.3333333333333357</v>
      </c>
      <c r="J42" s="156">
        <f>Land!BC51</f>
        <v>51.666666666666671</v>
      </c>
      <c r="K42" s="156">
        <f>Land!BJ51</f>
        <v>67.5</v>
      </c>
      <c r="L42" s="90">
        <f>Land!BQ51</f>
        <v>58.333333333333343</v>
      </c>
      <c r="N42" s="99"/>
    </row>
    <row r="43" spans="1:14" hidden="1" outlineLevel="1">
      <c r="A43" s="101"/>
      <c r="B43" s="376" t="s">
        <v>92</v>
      </c>
      <c r="C43" s="156">
        <f>Land!F77</f>
        <v>31.875</v>
      </c>
      <c r="D43" s="156">
        <f>Land!M77</f>
        <v>81.666666666666671</v>
      </c>
      <c r="E43" s="156">
        <f>Land!T77</f>
        <v>0</v>
      </c>
      <c r="F43" s="90">
        <f>Land!AA77</f>
        <v>0</v>
      </c>
      <c r="G43" s="156">
        <f>Land!AH77</f>
        <v>20.833333333333336</v>
      </c>
      <c r="H43" s="156">
        <f>Land!AO77</f>
        <v>0</v>
      </c>
      <c r="I43" s="156">
        <f>Land!AV77</f>
        <v>0</v>
      </c>
      <c r="J43" s="156">
        <f>Land!BC77</f>
        <v>71.666666666666671</v>
      </c>
      <c r="K43" s="156">
        <f>Land!BJ77</f>
        <v>71.666666666666671</v>
      </c>
      <c r="L43" s="90">
        <f>Land!BQ77</f>
        <v>73.333333333333343</v>
      </c>
      <c r="N43" s="99"/>
    </row>
    <row r="44" spans="1:14" hidden="1" outlineLevel="1">
      <c r="A44" s="101"/>
      <c r="B44" s="376" t="s">
        <v>175</v>
      </c>
      <c r="C44" s="156">
        <f>SUM(C40:C43)</f>
        <v>207.70833333333334</v>
      </c>
      <c r="D44" s="156">
        <f t="shared" ref="D44:L44" si="16">SUM(D40:D43)</f>
        <v>318.33333333333337</v>
      </c>
      <c r="E44" s="156">
        <f t="shared" si="16"/>
        <v>90</v>
      </c>
      <c r="F44" s="90">
        <f t="shared" si="16"/>
        <v>84.166666666666671</v>
      </c>
      <c r="G44" s="156">
        <f t="shared" si="16"/>
        <v>194.16666666666669</v>
      </c>
      <c r="H44" s="156">
        <f t="shared" si="16"/>
        <v>160</v>
      </c>
      <c r="I44" s="156">
        <f t="shared" si="16"/>
        <v>164.16666666666666</v>
      </c>
      <c r="J44" s="156">
        <f t="shared" si="16"/>
        <v>315</v>
      </c>
      <c r="K44" s="156">
        <f t="shared" si="16"/>
        <v>292.5</v>
      </c>
      <c r="L44" s="90">
        <f t="shared" si="16"/>
        <v>276.66666666666669</v>
      </c>
      <c r="N44" s="99"/>
    </row>
    <row r="45" spans="1:14" hidden="1" outlineLevel="1">
      <c r="A45" s="101"/>
      <c r="B45" s="376" t="s">
        <v>89</v>
      </c>
      <c r="C45" s="156">
        <f>AVERAGE(C40:C43)</f>
        <v>51.927083333333336</v>
      </c>
      <c r="D45" s="156">
        <f t="shared" ref="D45:L45" si="17">AVERAGE(D40:D43)</f>
        <v>79.583333333333343</v>
      </c>
      <c r="E45" s="156">
        <f t="shared" si="17"/>
        <v>22.5</v>
      </c>
      <c r="F45" s="90">
        <f t="shared" si="17"/>
        <v>21.041666666666668</v>
      </c>
      <c r="G45" s="156">
        <f t="shared" si="17"/>
        <v>48.541666666666671</v>
      </c>
      <c r="H45" s="156">
        <f t="shared" si="17"/>
        <v>40</v>
      </c>
      <c r="I45" s="156">
        <f t="shared" si="17"/>
        <v>41.041666666666664</v>
      </c>
      <c r="J45" s="156">
        <f t="shared" si="17"/>
        <v>78.75</v>
      </c>
      <c r="K45" s="156">
        <f t="shared" si="17"/>
        <v>73.125</v>
      </c>
      <c r="L45" s="90">
        <f t="shared" si="17"/>
        <v>69.166666666666671</v>
      </c>
      <c r="N45" s="99"/>
    </row>
    <row r="46" spans="1:14" hidden="1" outlineLevel="1">
      <c r="A46" s="101"/>
      <c r="B46" s="376" t="s">
        <v>676</v>
      </c>
      <c r="C46" s="155">
        <f>RANK(C45,$C$45:$L$45)</f>
        <v>5</v>
      </c>
      <c r="D46" s="155">
        <f t="shared" ref="D46:L46" si="18">RANK(D45,$C$45:$L$45)</f>
        <v>1</v>
      </c>
      <c r="E46" s="155">
        <f t="shared" si="18"/>
        <v>9</v>
      </c>
      <c r="F46" s="155">
        <f t="shared" si="18"/>
        <v>10</v>
      </c>
      <c r="G46" s="155">
        <f t="shared" si="18"/>
        <v>6</v>
      </c>
      <c r="H46" s="155">
        <f t="shared" si="18"/>
        <v>8</v>
      </c>
      <c r="I46" s="155">
        <f t="shared" si="18"/>
        <v>7</v>
      </c>
      <c r="J46" s="155">
        <f t="shared" si="18"/>
        <v>2</v>
      </c>
      <c r="K46" s="155">
        <f t="shared" si="18"/>
        <v>3</v>
      </c>
      <c r="L46" s="155">
        <f t="shared" si="18"/>
        <v>4</v>
      </c>
      <c r="N46" s="99"/>
    </row>
    <row r="47" spans="1:14" collapsed="1">
      <c r="A47" s="101" t="s">
        <v>677</v>
      </c>
      <c r="B47" s="376"/>
      <c r="C47" s="155">
        <f>ROUND(C45/100*10,0)</f>
        <v>5</v>
      </c>
      <c r="D47" s="155">
        <f t="shared" ref="D47:L47" si="19">ROUND(D45/100*10,0)</f>
        <v>8</v>
      </c>
      <c r="E47" s="155">
        <f t="shared" si="19"/>
        <v>2</v>
      </c>
      <c r="F47" s="155">
        <f t="shared" si="19"/>
        <v>2</v>
      </c>
      <c r="G47" s="155">
        <f t="shared" si="19"/>
        <v>5</v>
      </c>
      <c r="H47" s="155">
        <f t="shared" si="19"/>
        <v>4</v>
      </c>
      <c r="I47" s="155">
        <f t="shared" si="19"/>
        <v>4</v>
      </c>
      <c r="J47" s="155">
        <f t="shared" si="19"/>
        <v>8</v>
      </c>
      <c r="K47" s="155">
        <f t="shared" si="19"/>
        <v>7</v>
      </c>
      <c r="L47" s="155">
        <f t="shared" si="19"/>
        <v>7</v>
      </c>
      <c r="N47" s="99"/>
    </row>
    <row r="48" spans="1:14" hidden="1" outlineLevel="1">
      <c r="A48" s="101"/>
      <c r="B48" s="376"/>
      <c r="C48" s="156"/>
      <c r="D48" s="156"/>
      <c r="E48" s="156"/>
      <c r="F48" s="156"/>
      <c r="G48" s="156"/>
      <c r="H48" s="156"/>
      <c r="I48" s="156"/>
      <c r="J48" s="156"/>
      <c r="K48" s="156"/>
      <c r="L48" s="156"/>
      <c r="N48" s="99"/>
    </row>
    <row r="49" spans="1:14" hidden="1" outlineLevel="1">
      <c r="A49" s="101" t="s">
        <v>248</v>
      </c>
      <c r="B49" s="376" t="s">
        <v>249</v>
      </c>
      <c r="C49" s="156">
        <f>Farmers!F8</f>
        <v>60</v>
      </c>
      <c r="D49" s="156">
        <f>Farmers!M8</f>
        <v>60</v>
      </c>
      <c r="E49" s="156">
        <f>Farmers!T8</f>
        <v>90</v>
      </c>
      <c r="F49" s="156">
        <f>Farmers!AA8</f>
        <v>83.333333333333343</v>
      </c>
      <c r="G49" s="156">
        <f>Farmers!AH8</f>
        <v>90</v>
      </c>
      <c r="H49" s="156">
        <f>Farmers!AO8</f>
        <v>90</v>
      </c>
      <c r="I49" s="156">
        <f>Farmers!AV8</f>
        <v>80</v>
      </c>
      <c r="J49" s="156">
        <f>Farmers!BC8</f>
        <v>93.333333333333343</v>
      </c>
      <c r="K49" s="156">
        <f>Farmers!BJ8</f>
        <v>60</v>
      </c>
      <c r="L49" s="156">
        <f>Farmers!BQ8</f>
        <v>100</v>
      </c>
      <c r="N49" s="99"/>
    </row>
    <row r="50" spans="1:14" hidden="1" outlineLevel="1">
      <c r="A50" s="101"/>
      <c r="B50" s="376" t="s">
        <v>269</v>
      </c>
      <c r="C50" s="156">
        <f>Farmers!F27</f>
        <v>45.833333333333336</v>
      </c>
      <c r="D50" s="156">
        <f>Farmers!M27</f>
        <v>41.666666666666671</v>
      </c>
      <c r="E50" s="156">
        <f>Farmers!T27</f>
        <v>4.166666666666667</v>
      </c>
      <c r="F50" s="156">
        <f>Farmers!AA27</f>
        <v>0</v>
      </c>
      <c r="G50" s="156">
        <f>Farmers!AH27</f>
        <v>62.5</v>
      </c>
      <c r="H50" s="156">
        <f>Farmers!AO27</f>
        <v>41.666666666666671</v>
      </c>
      <c r="I50" s="156">
        <f>Farmers!AV27</f>
        <v>66.666666666666671</v>
      </c>
      <c r="J50" s="156">
        <f>Farmers!BC27</f>
        <v>79.166666666666671</v>
      </c>
      <c r="K50" s="156">
        <f>Farmers!BJ27</f>
        <v>0</v>
      </c>
      <c r="L50" s="156">
        <f>Farmers!BQ27</f>
        <v>62.5</v>
      </c>
      <c r="N50" s="99"/>
    </row>
    <row r="51" spans="1:14" hidden="1" outlineLevel="1">
      <c r="A51" s="101"/>
      <c r="B51" s="376" t="s">
        <v>233</v>
      </c>
      <c r="C51" s="156">
        <f>Farmers!F49</f>
        <v>18.020833333333336</v>
      </c>
      <c r="D51" s="156">
        <f>Farmers!M49</f>
        <v>9.0625</v>
      </c>
      <c r="E51" s="156">
        <f>Farmers!T49</f>
        <v>16.666666666666668</v>
      </c>
      <c r="F51" s="156">
        <f>Farmers!AA49</f>
        <v>18.541666666666668</v>
      </c>
      <c r="G51" s="156">
        <f>Farmers!AH49</f>
        <v>46.145833333333336</v>
      </c>
      <c r="H51" s="156">
        <f>Farmers!AO49</f>
        <v>62.291666666666671</v>
      </c>
      <c r="I51" s="156">
        <f>Farmers!AV49</f>
        <v>30.729166666666668</v>
      </c>
      <c r="J51" s="156">
        <f>Farmers!BC49</f>
        <v>63.75</v>
      </c>
      <c r="K51" s="156">
        <f>Farmers!BJ49</f>
        <v>17.916666666666668</v>
      </c>
      <c r="L51" s="156">
        <f>Farmers!BQ49</f>
        <v>72.5</v>
      </c>
      <c r="N51" s="99"/>
    </row>
    <row r="52" spans="1:14" hidden="1" outlineLevel="1">
      <c r="A52" s="101"/>
      <c r="B52" s="376" t="s">
        <v>302</v>
      </c>
      <c r="C52" s="156">
        <f>Farmers!F87</f>
        <v>0</v>
      </c>
      <c r="D52" s="156">
        <f>Farmers!M87</f>
        <v>0</v>
      </c>
      <c r="E52" s="156">
        <f>Farmers!T87</f>
        <v>0</v>
      </c>
      <c r="F52" s="156">
        <f>Farmers!AA87</f>
        <v>0</v>
      </c>
      <c r="G52" s="156">
        <f>Farmers!AH87</f>
        <v>20</v>
      </c>
      <c r="H52" s="156">
        <f>Farmers!AO87</f>
        <v>0</v>
      </c>
      <c r="I52" s="156">
        <f>Farmers!AV87</f>
        <v>0</v>
      </c>
      <c r="J52" s="156">
        <f>Farmers!BC87</f>
        <v>26.666666666666668</v>
      </c>
      <c r="K52" s="156">
        <f>Farmers!BJ87</f>
        <v>26.666666666666668</v>
      </c>
      <c r="L52" s="156">
        <f>Farmers!BQ87</f>
        <v>66.666666666666671</v>
      </c>
      <c r="N52" s="99"/>
    </row>
    <row r="53" spans="1:14" hidden="1" outlineLevel="1">
      <c r="A53" s="101"/>
      <c r="B53" s="376" t="s">
        <v>175</v>
      </c>
      <c r="C53" s="156">
        <f>SUM(C49:C52)</f>
        <v>123.85416666666669</v>
      </c>
      <c r="D53" s="156">
        <f t="shared" ref="D53:L53" si="20">SUM(D49:D52)</f>
        <v>110.72916666666667</v>
      </c>
      <c r="E53" s="156">
        <f t="shared" si="20"/>
        <v>110.83333333333334</v>
      </c>
      <c r="F53" s="156">
        <f t="shared" si="20"/>
        <v>101.87500000000001</v>
      </c>
      <c r="G53" s="156">
        <f t="shared" si="20"/>
        <v>218.64583333333334</v>
      </c>
      <c r="H53" s="156">
        <f>SUM(H49:H52)</f>
        <v>193.95833333333337</v>
      </c>
      <c r="I53" s="156">
        <f t="shared" si="20"/>
        <v>177.39583333333334</v>
      </c>
      <c r="J53" s="156">
        <f t="shared" si="20"/>
        <v>262.91666666666669</v>
      </c>
      <c r="K53" s="156">
        <f t="shared" si="20"/>
        <v>104.58333333333334</v>
      </c>
      <c r="L53" s="156">
        <f t="shared" si="20"/>
        <v>301.66666666666669</v>
      </c>
      <c r="N53" s="99"/>
    </row>
    <row r="54" spans="1:14" hidden="1" outlineLevel="1">
      <c r="A54" s="101"/>
      <c r="B54" s="376" t="s">
        <v>89</v>
      </c>
      <c r="C54" s="156">
        <f>AVERAGE(C49:C52)</f>
        <v>30.963541666666671</v>
      </c>
      <c r="D54" s="156">
        <f t="shared" ref="D54:L54" si="21">AVERAGE(D49:D52)</f>
        <v>27.682291666666668</v>
      </c>
      <c r="E54" s="156">
        <f t="shared" si="21"/>
        <v>27.708333333333336</v>
      </c>
      <c r="F54" s="156">
        <f t="shared" si="21"/>
        <v>25.468750000000004</v>
      </c>
      <c r="G54" s="156">
        <f t="shared" si="21"/>
        <v>54.661458333333336</v>
      </c>
      <c r="H54" s="156">
        <f t="shared" si="21"/>
        <v>48.489583333333343</v>
      </c>
      <c r="I54" s="156">
        <f t="shared" si="21"/>
        <v>44.348958333333336</v>
      </c>
      <c r="J54" s="156">
        <f t="shared" si="21"/>
        <v>65.729166666666671</v>
      </c>
      <c r="K54" s="156">
        <f t="shared" si="21"/>
        <v>26.145833333333336</v>
      </c>
      <c r="L54" s="156">
        <f t="shared" si="21"/>
        <v>75.416666666666671</v>
      </c>
      <c r="N54" s="99"/>
    </row>
    <row r="55" spans="1:14" hidden="1" outlineLevel="1">
      <c r="A55" s="101"/>
      <c r="B55" s="376" t="s">
        <v>662</v>
      </c>
      <c r="C55" s="155">
        <f>RANK(C54,$C$54:$L$54)</f>
        <v>6</v>
      </c>
      <c r="D55" s="155">
        <f t="shared" ref="D55:L55" si="22">RANK(D54,$C$54:$L$54)</f>
        <v>8</v>
      </c>
      <c r="E55" s="155">
        <f t="shared" si="22"/>
        <v>7</v>
      </c>
      <c r="F55" s="155">
        <f t="shared" si="22"/>
        <v>10</v>
      </c>
      <c r="G55" s="155">
        <f t="shared" si="22"/>
        <v>3</v>
      </c>
      <c r="H55" s="155">
        <f t="shared" si="22"/>
        <v>4</v>
      </c>
      <c r="I55" s="155">
        <f t="shared" si="22"/>
        <v>5</v>
      </c>
      <c r="J55" s="155">
        <f t="shared" si="22"/>
        <v>2</v>
      </c>
      <c r="K55" s="155">
        <f t="shared" si="22"/>
        <v>9</v>
      </c>
      <c r="L55" s="155">
        <f t="shared" si="22"/>
        <v>1</v>
      </c>
      <c r="N55" s="99"/>
    </row>
    <row r="56" spans="1:14" collapsed="1">
      <c r="A56" s="101" t="s">
        <v>678</v>
      </c>
      <c r="B56" s="376"/>
      <c r="C56" s="155">
        <f>ROUND(C54/100*10,0)</f>
        <v>3</v>
      </c>
      <c r="D56" s="155">
        <f>ROUND(D54/100*10,0)</f>
        <v>3</v>
      </c>
      <c r="E56" s="155">
        <f t="shared" ref="E56:L56" si="23">ROUND(E54/100*10,0)</f>
        <v>3</v>
      </c>
      <c r="F56" s="155">
        <f t="shared" si="23"/>
        <v>3</v>
      </c>
      <c r="G56" s="155">
        <f t="shared" si="23"/>
        <v>5</v>
      </c>
      <c r="H56" s="155">
        <f t="shared" si="23"/>
        <v>5</v>
      </c>
      <c r="I56" s="155">
        <f t="shared" si="23"/>
        <v>4</v>
      </c>
      <c r="J56" s="155">
        <f t="shared" si="23"/>
        <v>7</v>
      </c>
      <c r="K56" s="155">
        <f t="shared" si="23"/>
        <v>3</v>
      </c>
      <c r="L56" s="155">
        <f t="shared" si="23"/>
        <v>8</v>
      </c>
      <c r="N56" s="99"/>
    </row>
    <row r="57" spans="1:14" hidden="1" outlineLevel="1">
      <c r="A57" s="101"/>
      <c r="B57" s="376"/>
      <c r="C57" s="156"/>
      <c r="D57" s="156"/>
      <c r="E57" s="156"/>
      <c r="F57" s="156"/>
      <c r="G57" s="156"/>
      <c r="H57" s="156"/>
      <c r="I57" s="156"/>
      <c r="J57" s="156"/>
      <c r="K57" s="156"/>
      <c r="L57" s="156"/>
      <c r="N57" s="99"/>
    </row>
    <row r="58" spans="1:14" hidden="1" outlineLevel="1">
      <c r="A58" s="101" t="s">
        <v>177</v>
      </c>
      <c r="B58" s="376" t="s">
        <v>179</v>
      </c>
      <c r="C58" s="156">
        <f>Transparency!F8</f>
        <v>23.472222222222221</v>
      </c>
      <c r="D58" s="156">
        <f>Transparency!L8</f>
        <v>73.055555555555557</v>
      </c>
      <c r="E58" s="156">
        <f>Transparency!R8</f>
        <v>43.055555555555557</v>
      </c>
      <c r="F58" s="156">
        <f>Transparency!X8</f>
        <v>48.055555555555557</v>
      </c>
      <c r="G58" s="156">
        <f>Transparency!AD8</f>
        <v>55.555555555555557</v>
      </c>
      <c r="H58" s="156">
        <f>Transparency!AJ8</f>
        <v>48.055555555555557</v>
      </c>
      <c r="I58" s="156">
        <f>Transparency!AP8</f>
        <v>47.222222222222229</v>
      </c>
      <c r="J58" s="156">
        <f>Transparency!AV8</f>
        <v>70.555555555555557</v>
      </c>
      <c r="K58" s="156">
        <f>Transparency!BB8</f>
        <v>59.722222222222229</v>
      </c>
      <c r="L58" s="156">
        <f>Transparency!BH8</f>
        <v>80.833333333333329</v>
      </c>
      <c r="N58" s="99"/>
    </row>
    <row r="59" spans="1:14" hidden="1" outlineLevel="1">
      <c r="A59" s="101"/>
      <c r="B59" s="376" t="s">
        <v>203</v>
      </c>
      <c r="C59" s="156">
        <f>Transparency!F38</f>
        <v>23.333333333333336</v>
      </c>
      <c r="D59" s="156">
        <f>Transparency!L38</f>
        <v>32.5</v>
      </c>
      <c r="E59" s="156">
        <f>Transparency!R38</f>
        <v>60.000000000000007</v>
      </c>
      <c r="F59" s="156">
        <f>Transparency!X38</f>
        <v>28.333333333333336</v>
      </c>
      <c r="G59" s="156">
        <f>Transparency!AD38</f>
        <v>45.833333333333336</v>
      </c>
      <c r="H59" s="156">
        <f>Transparency!AJ38</f>
        <v>75.833333333333343</v>
      </c>
      <c r="I59" s="156">
        <f>Transparency!AP38</f>
        <v>28.333333333333336</v>
      </c>
      <c r="J59" s="156">
        <f>Transparency!AV38</f>
        <v>67.5</v>
      </c>
      <c r="K59" s="156">
        <f>Transparency!BB38</f>
        <v>34.166666666666671</v>
      </c>
      <c r="L59" s="156">
        <f>Transparency!BH38</f>
        <v>75.833333333333343</v>
      </c>
      <c r="N59" s="99"/>
    </row>
    <row r="60" spans="1:14" hidden="1" outlineLevel="1">
      <c r="A60" s="101"/>
      <c r="B60" s="376" t="s">
        <v>219</v>
      </c>
      <c r="C60" s="156">
        <f>Transparency!F69</f>
        <v>35</v>
      </c>
      <c r="D60" s="156">
        <f>Transparency!L69</f>
        <v>41.060606060606062</v>
      </c>
      <c r="E60" s="156">
        <f>Transparency!R69</f>
        <v>35</v>
      </c>
      <c r="F60" s="156">
        <f>Transparency!X69</f>
        <v>76.818181818181827</v>
      </c>
      <c r="G60" s="156">
        <f>Transparency!AD69</f>
        <v>77.27272727272728</v>
      </c>
      <c r="H60" s="156">
        <f>Transparency!AJ69</f>
        <v>85.909090909090907</v>
      </c>
      <c r="I60" s="156">
        <f>Transparency!AP69</f>
        <v>31.136363636363637</v>
      </c>
      <c r="J60" s="156">
        <f>Transparency!AV69</f>
        <v>86.363636363636374</v>
      </c>
      <c r="K60" s="156">
        <f>Transparency!BB69</f>
        <v>56.02272727272728</v>
      </c>
      <c r="L60" s="156">
        <f>Transparency!BH69</f>
        <v>90.454545454545467</v>
      </c>
      <c r="N60" s="99"/>
    </row>
    <row r="61" spans="1:14" hidden="1" outlineLevel="1">
      <c r="A61" s="101"/>
      <c r="B61" s="376" t="s">
        <v>239</v>
      </c>
      <c r="C61" s="156">
        <f>Transparency!F103</f>
        <v>45.833333333333329</v>
      </c>
      <c r="D61" s="156">
        <f>Transparency!L103</f>
        <v>50</v>
      </c>
      <c r="E61" s="156">
        <f>Transparency!R103</f>
        <v>66.666666666666671</v>
      </c>
      <c r="F61" s="156">
        <f>Transparency!X103</f>
        <v>33.333333333333336</v>
      </c>
      <c r="G61" s="156">
        <f>Transparency!AD103</f>
        <v>33.333333333333336</v>
      </c>
      <c r="H61" s="156">
        <f>Transparency!AJ103</f>
        <v>50</v>
      </c>
      <c r="I61" s="156">
        <f>Transparency!AP103</f>
        <v>33.333333333333336</v>
      </c>
      <c r="J61" s="156">
        <f>Transparency!AV103</f>
        <v>66.666666666666671</v>
      </c>
      <c r="K61" s="156">
        <f>Transparency!BB103</f>
        <v>33.333333333333336</v>
      </c>
      <c r="L61" s="156">
        <f>Transparency!BH103</f>
        <v>50</v>
      </c>
      <c r="N61" s="99"/>
    </row>
    <row r="62" spans="1:14" hidden="1" outlineLevel="1">
      <c r="A62" s="101"/>
      <c r="B62" s="376" t="s">
        <v>679</v>
      </c>
      <c r="C62" s="156">
        <f>SUM(C58:C61)</f>
        <v>127.63888888888889</v>
      </c>
      <c r="D62" s="156">
        <f t="shared" ref="D62:L62" si="24">SUM(D58:D61)</f>
        <v>196.61616161616161</v>
      </c>
      <c r="E62" s="156">
        <f t="shared" si="24"/>
        <v>204.72222222222223</v>
      </c>
      <c r="F62" s="156">
        <f t="shared" si="24"/>
        <v>186.54040404040407</v>
      </c>
      <c r="G62" s="156">
        <f t="shared" si="24"/>
        <v>211.99494949494951</v>
      </c>
      <c r="H62" s="156">
        <f t="shared" si="24"/>
        <v>259.79797979797979</v>
      </c>
      <c r="I62" s="156">
        <f t="shared" si="24"/>
        <v>140.02525252525254</v>
      </c>
      <c r="J62" s="156">
        <f t="shared" si="24"/>
        <v>291.0858585858586</v>
      </c>
      <c r="K62" s="156">
        <f t="shared" si="24"/>
        <v>183.24494949494951</v>
      </c>
      <c r="L62" s="156">
        <f t="shared" si="24"/>
        <v>297.12121212121212</v>
      </c>
      <c r="N62" s="99"/>
    </row>
    <row r="63" spans="1:14" hidden="1" outlineLevel="1">
      <c r="A63" s="101"/>
      <c r="B63" s="376" t="s">
        <v>680</v>
      </c>
      <c r="C63" s="156">
        <f>AVERAGE(C58:C61)</f>
        <v>31.909722222222221</v>
      </c>
      <c r="D63" s="156">
        <f t="shared" ref="D63:L63" si="25">AVERAGE(D58:D61)</f>
        <v>49.154040404040401</v>
      </c>
      <c r="E63" s="156">
        <f t="shared" si="25"/>
        <v>51.180555555555557</v>
      </c>
      <c r="F63" s="156">
        <f t="shared" si="25"/>
        <v>46.635101010101017</v>
      </c>
      <c r="G63" s="156">
        <f t="shared" si="25"/>
        <v>52.998737373737377</v>
      </c>
      <c r="H63" s="156">
        <f t="shared" si="25"/>
        <v>64.949494949494948</v>
      </c>
      <c r="I63" s="156">
        <f t="shared" si="25"/>
        <v>35.006313131313135</v>
      </c>
      <c r="J63" s="156">
        <f t="shared" si="25"/>
        <v>72.771464646464651</v>
      </c>
      <c r="K63" s="429">
        <f t="shared" si="25"/>
        <v>45.811237373737377</v>
      </c>
      <c r="L63" s="156">
        <f t="shared" si="25"/>
        <v>74.280303030303031</v>
      </c>
      <c r="N63" s="99"/>
    </row>
    <row r="64" spans="1:14" hidden="1" outlineLevel="1">
      <c r="A64" s="101"/>
      <c r="B64" s="376" t="s">
        <v>681</v>
      </c>
      <c r="C64" s="155">
        <f>RANK(C63,$C$63:$L$63)</f>
        <v>10</v>
      </c>
      <c r="D64" s="155">
        <f t="shared" ref="D64:L64" si="26">RANK(D63,$C$63:$L$63)</f>
        <v>6</v>
      </c>
      <c r="E64" s="155">
        <f t="shared" si="26"/>
        <v>5</v>
      </c>
      <c r="F64" s="155">
        <f t="shared" si="26"/>
        <v>7</v>
      </c>
      <c r="G64" s="155">
        <f t="shared" si="26"/>
        <v>4</v>
      </c>
      <c r="H64" s="155">
        <f t="shared" si="26"/>
        <v>3</v>
      </c>
      <c r="I64" s="155">
        <f t="shared" si="26"/>
        <v>9</v>
      </c>
      <c r="J64" s="155">
        <f t="shared" si="26"/>
        <v>2</v>
      </c>
      <c r="K64" s="155">
        <f t="shared" si="26"/>
        <v>8</v>
      </c>
      <c r="L64" s="155">
        <f t="shared" si="26"/>
        <v>1</v>
      </c>
      <c r="N64" s="99"/>
    </row>
    <row r="65" spans="1:27" collapsed="1">
      <c r="A65" s="101" t="s">
        <v>682</v>
      </c>
      <c r="B65" s="376"/>
      <c r="C65" s="155">
        <f>ROUND(C63/100*10,0)</f>
        <v>3</v>
      </c>
      <c r="D65" s="155">
        <f>ROUND(D63/100*10,0)</f>
        <v>5</v>
      </c>
      <c r="E65" s="155">
        <f t="shared" ref="E65:L65" si="27">ROUND(E63/100*10,0)</f>
        <v>5</v>
      </c>
      <c r="F65" s="155">
        <f t="shared" si="27"/>
        <v>5</v>
      </c>
      <c r="G65" s="155">
        <f t="shared" si="27"/>
        <v>5</v>
      </c>
      <c r="H65" s="155">
        <f t="shared" si="27"/>
        <v>6</v>
      </c>
      <c r="I65" s="155">
        <f t="shared" si="27"/>
        <v>4</v>
      </c>
      <c r="J65" s="155">
        <f t="shared" si="27"/>
        <v>7</v>
      </c>
      <c r="K65" s="155">
        <f t="shared" si="27"/>
        <v>5</v>
      </c>
      <c r="L65" s="155">
        <f t="shared" si="27"/>
        <v>7</v>
      </c>
      <c r="N65" s="99"/>
    </row>
    <row r="66" spans="1:27" ht="19.5" thickBot="1">
      <c r="A66" s="375"/>
      <c r="B66" s="377"/>
      <c r="C66" s="93"/>
      <c r="D66" s="93"/>
      <c r="E66" s="93"/>
      <c r="F66" s="93"/>
      <c r="G66" s="93"/>
      <c r="H66" s="93"/>
      <c r="I66" s="93"/>
      <c r="J66" s="93"/>
      <c r="K66" s="93"/>
      <c r="L66" s="93"/>
    </row>
    <row r="67" spans="1:27" ht="19.5" thickTop="1">
      <c r="A67" s="94"/>
      <c r="B67" s="15"/>
      <c r="C67" s="15"/>
      <c r="D67" s="15"/>
      <c r="E67" s="15"/>
      <c r="F67" s="15"/>
      <c r="G67" s="15"/>
      <c r="H67" s="15"/>
      <c r="I67" s="15"/>
      <c r="J67" s="15"/>
      <c r="K67" s="15"/>
      <c r="L67" s="15"/>
    </row>
    <row r="68" spans="1:27">
      <c r="A68" s="92" t="s">
        <v>683</v>
      </c>
      <c r="B68" s="86"/>
      <c r="C68" s="95">
        <f>C11+C20+C29+C38+C47+C56+C65</f>
        <v>25</v>
      </c>
      <c r="D68" s="95">
        <f>D11+D20+D29+D38+D47+D56+D65</f>
        <v>40</v>
      </c>
      <c r="E68" s="95">
        <f>E11+E20+E29+E38+E47+E56+E65</f>
        <v>25</v>
      </c>
      <c r="F68" s="95">
        <f>F11+F20+F29+F38+F47+F56+F65</f>
        <v>28</v>
      </c>
      <c r="G68" s="95">
        <f>G11+G20+G29+G38+G47+G56+G65</f>
        <v>37</v>
      </c>
      <c r="H68" s="96">
        <f t="shared" ref="H68:K68" si="28">H11+H20+H29+H38+H47+H56+H65</f>
        <v>34</v>
      </c>
      <c r="I68" s="96">
        <f t="shared" si="28"/>
        <v>29</v>
      </c>
      <c r="J68" s="96">
        <f t="shared" si="28"/>
        <v>48</v>
      </c>
      <c r="K68" s="96">
        <f t="shared" si="28"/>
        <v>34</v>
      </c>
      <c r="L68" s="95">
        <f>L11+L20+L29+L38+L47+L56+L65</f>
        <v>52</v>
      </c>
    </row>
    <row r="69" spans="1:27">
      <c r="A69" s="92" t="s">
        <v>684</v>
      </c>
      <c r="B69" s="86"/>
      <c r="C69" s="95">
        <f>ROUND(C70*10,0)</f>
        <v>4</v>
      </c>
      <c r="D69" s="96">
        <f t="shared" ref="D69:L69" si="29">ROUND(D70*10,0)</f>
        <v>6</v>
      </c>
      <c r="E69" s="96">
        <f t="shared" si="29"/>
        <v>4</v>
      </c>
      <c r="F69" s="96">
        <f t="shared" si="29"/>
        <v>4</v>
      </c>
      <c r="G69" s="96">
        <f t="shared" si="29"/>
        <v>5</v>
      </c>
      <c r="H69" s="96">
        <f t="shared" si="29"/>
        <v>5</v>
      </c>
      <c r="I69" s="96">
        <f t="shared" si="29"/>
        <v>4</v>
      </c>
      <c r="J69" s="96">
        <f t="shared" si="29"/>
        <v>7</v>
      </c>
      <c r="K69" s="96">
        <f t="shared" si="29"/>
        <v>5</v>
      </c>
      <c r="L69" s="96">
        <f t="shared" si="29"/>
        <v>7</v>
      </c>
    </row>
    <row r="70" spans="1:27">
      <c r="A70" s="92" t="s">
        <v>685</v>
      </c>
      <c r="C70" s="97">
        <f>C68/70</f>
        <v>0.35714285714285715</v>
      </c>
      <c r="D70" s="97">
        <f t="shared" ref="D70:L70" si="30">D68/70</f>
        <v>0.5714285714285714</v>
      </c>
      <c r="E70" s="97">
        <f t="shared" si="30"/>
        <v>0.35714285714285715</v>
      </c>
      <c r="F70" s="97">
        <f t="shared" si="30"/>
        <v>0.4</v>
      </c>
      <c r="G70" s="97">
        <f t="shared" si="30"/>
        <v>0.52857142857142858</v>
      </c>
      <c r="H70" s="97">
        <f t="shared" si="30"/>
        <v>0.48571428571428571</v>
      </c>
      <c r="I70" s="97">
        <f t="shared" si="30"/>
        <v>0.41428571428571431</v>
      </c>
      <c r="J70" s="97">
        <f t="shared" si="30"/>
        <v>0.68571428571428572</v>
      </c>
      <c r="K70" s="97">
        <f t="shared" si="30"/>
        <v>0.48571428571428571</v>
      </c>
      <c r="L70" s="97">
        <f t="shared" si="30"/>
        <v>0.74285714285714288</v>
      </c>
    </row>
    <row r="71" spans="1:27">
      <c r="A71" s="92" t="s">
        <v>662</v>
      </c>
      <c r="C71" s="98">
        <f>RANK(C68,$C$68:$L$68)</f>
        <v>9</v>
      </c>
      <c r="D71" s="98">
        <f t="shared" ref="D71:L71" si="31">RANK(D68,$C$68:$L$68)</f>
        <v>3</v>
      </c>
      <c r="E71" s="98">
        <f t="shared" si="31"/>
        <v>9</v>
      </c>
      <c r="F71" s="98">
        <f t="shared" si="31"/>
        <v>8</v>
      </c>
      <c r="G71" s="98">
        <f t="shared" si="31"/>
        <v>4</v>
      </c>
      <c r="H71" s="98">
        <f t="shared" si="31"/>
        <v>5</v>
      </c>
      <c r="I71" s="98">
        <f t="shared" si="31"/>
        <v>7</v>
      </c>
      <c r="J71" s="98">
        <f t="shared" si="31"/>
        <v>2</v>
      </c>
      <c r="K71" s="98">
        <f t="shared" si="31"/>
        <v>5</v>
      </c>
      <c r="L71" s="98">
        <f t="shared" si="31"/>
        <v>1</v>
      </c>
    </row>
    <row r="72" spans="1:27">
      <c r="A72" s="101"/>
      <c r="C72" s="102"/>
      <c r="D72" s="102"/>
      <c r="E72" s="102"/>
      <c r="F72" s="102"/>
      <c r="G72" s="102"/>
      <c r="H72" s="102"/>
      <c r="I72" s="102"/>
      <c r="J72" s="102"/>
      <c r="K72" s="102"/>
      <c r="L72" s="102"/>
    </row>
    <row r="73" spans="1:27" s="103" customFormat="1" ht="15">
      <c r="A73" s="99"/>
      <c r="B73" s="99"/>
      <c r="C73" s="99"/>
      <c r="D73" s="99"/>
      <c r="E73" s="99"/>
      <c r="F73" s="99"/>
      <c r="G73" s="99"/>
      <c r="H73" s="99"/>
      <c r="I73" s="99"/>
      <c r="J73" s="99"/>
      <c r="P73" s="14"/>
      <c r="Q73" s="14"/>
      <c r="R73" s="14"/>
      <c r="S73" s="14"/>
      <c r="T73" s="14"/>
      <c r="U73" s="14"/>
      <c r="V73" s="14"/>
      <c r="W73" s="14"/>
      <c r="X73" s="14"/>
      <c r="Y73" s="14"/>
      <c r="Z73" s="14"/>
      <c r="AA73" s="14"/>
    </row>
    <row r="74" spans="1:27" ht="15">
      <c r="A74" s="99"/>
      <c r="B74" s="99"/>
      <c r="C74" s="99"/>
      <c r="D74" s="99"/>
      <c r="E74" s="99"/>
      <c r="F74" s="99"/>
      <c r="G74" s="99"/>
      <c r="H74" s="99"/>
      <c r="I74" s="99"/>
      <c r="J74" s="99"/>
      <c r="K74" s="100"/>
      <c r="L74" s="100"/>
    </row>
    <row r="75" spans="1:27" ht="15">
      <c r="A75" s="99"/>
      <c r="B75" s="99"/>
      <c r="C75" s="99"/>
      <c r="D75" s="99"/>
      <c r="E75" s="99"/>
      <c r="F75" s="99"/>
      <c r="G75" s="99"/>
      <c r="H75" s="99"/>
      <c r="I75" s="99"/>
      <c r="J75" s="99"/>
      <c r="K75" s="99"/>
      <c r="L75" s="99"/>
    </row>
    <row r="76" spans="1:27" ht="15">
      <c r="A76" s="99"/>
      <c r="B76" s="99"/>
      <c r="D76" s="99"/>
      <c r="E76" s="99"/>
      <c r="F76" s="99"/>
      <c r="G76" s="99"/>
      <c r="H76" s="99"/>
      <c r="I76" s="99"/>
      <c r="J76" s="99"/>
      <c r="K76" s="99"/>
      <c r="L76" s="99"/>
    </row>
  </sheetData>
  <customSheetViews>
    <customSheetView guid="{FED14FF2-CBAF-4B29-94DC-47DAE2EED47A}" scale="70" showPageBreaks="1" printArea="1" hiddenRows="1" view="pageBreakPreview">
      <pane ySplit="9" topLeftCell="A11" activePane="bottomLeft" state="frozenSplit"/>
      <selection pane="bottomLeft" activeCell="L68" sqref="L68"/>
      <colBreaks count="1" manualBreakCount="1">
        <brk id="13" max="1048575" man="1"/>
      </colBreaks>
      <pageMargins left="0.7" right="0.7" top="0.75" bottom="0.75" header="0.3" footer="0.3"/>
      <pageSetup paperSize="9" orientation="portrait" verticalDpi="0" r:id="rId1"/>
    </customSheetView>
    <customSheetView guid="{068A9C4B-C065-024A-BE76-8527014D5B54}" scale="70" showPageBreaks="1" printArea="1" hiddenRows="1">
      <pane ySplit="9" topLeftCell="A11" activePane="bottomLeft" state="frozenSplit"/>
      <selection pane="bottomLeft" activeCell="B72" sqref="B72"/>
      <colBreaks count="1" manualBreakCount="1">
        <brk id="13" max="1048575" man="1"/>
      </colBreaks>
      <pageMargins left="0.7" right="0.7" top="0.75" bottom="0.75" header="0.3" footer="0.3"/>
    </customSheetView>
    <customSheetView guid="{956B348E-9ADF-42F8-BE70-7DA67EB885BA}" scale="80" showPageBreaks="1" printArea="1" hiddenRows="1" view="pageBreakPreview">
      <pane ySplit="9" topLeftCell="A11" activePane="bottomLeft" state="frozenSplit"/>
      <selection pane="bottomLeft" activeCell="A56" sqref="A56"/>
      <colBreaks count="4" manualBreakCount="4">
        <brk id="5" max="103" man="1"/>
        <brk id="11" max="103" man="1"/>
        <brk id="13" max="1048575" man="1"/>
        <brk id="23" max="103" man="1"/>
      </colBreaks>
      <pageMargins left="0.7" right="0.7" top="0.75" bottom="0.75" header="0.3" footer="0.3"/>
    </customSheetView>
    <customSheetView guid="{733417AD-A81C-41E8-924D-FD406F37F1DB}" scale="70" showPageBreaks="1" printArea="1" hiddenRows="1" view="pageBreakPreview">
      <pane ySplit="9" topLeftCell="A11" activePane="bottomLeft" state="frozenSplit"/>
      <selection pane="bottomLeft" activeCell="G61" sqref="G61"/>
      <colBreaks count="1" manualBreakCount="1">
        <brk id="13" max="1048575" man="1"/>
      </colBreaks>
      <pageMargins left="0.7" right="0.7" top="0.75" bottom="0.75" header="0.3" footer="0.3"/>
    </customSheetView>
    <customSheetView guid="{1ACE4EF3-4217-4C29-A5F1-1A754D8682CB}" scale="70" showPageBreaks="1" printArea="1" hiddenRows="1" view="pageBreakPreview">
      <pane ySplit="9" topLeftCell="A11" activePane="bottomLeft" state="frozenSplit"/>
      <selection pane="bottomLeft"/>
      <colBreaks count="1" manualBreakCount="1">
        <brk id="13" max="1048575" man="1"/>
      </colBreaks>
      <pageMargins left="0.7" right="0.7" top="0.75" bottom="0.75" header="0.3" footer="0.3"/>
      <pageSetup paperSize="9" orientation="portrait" horizontalDpi="4294967294" verticalDpi="4294967294" r:id="rId2"/>
    </customSheetView>
    <customSheetView guid="{AC8114FE-0E11-4AA8-B6CA-5B2F81AEBCDF}" scale="85" showPageBreaks="1" printArea="1" hiddenRows="1">
      <pane ySplit="9" topLeftCell="A11" activePane="bottomLeft" state="frozenSplit"/>
      <selection pane="bottomLeft" activeCell="D29" sqref="D29"/>
      <colBreaks count="1" manualBreakCount="1">
        <brk id="13" max="1048575" man="1"/>
      </colBreaks>
      <pageMargins left="0.7" right="0.7" top="0.75" bottom="0.75" header="0.3" footer="0.3"/>
      <pageSetup paperSize="9" orientation="portrait" r:id="rId3"/>
    </customSheetView>
  </customSheetViews>
  <phoneticPr fontId="49" type="noConversion"/>
  <hyperlinks>
    <hyperlink ref="A11" location="Workers!A1" display="WORKERS"/>
    <hyperlink ref="A20" location="Gender!A1" display="GENDER"/>
    <hyperlink ref="A29" location="'Climate%20Change'!A1" display="CLIMATE CHANGE"/>
    <hyperlink ref="A38" location="Water!A1" display="WATER"/>
    <hyperlink ref="A47" location="Land!A1" display="LAND"/>
    <hyperlink ref="A56" location="Farmers!A1" display="FARMERS"/>
    <hyperlink ref="A65" location="Transparency!A1" display="TRANSPARENCY"/>
    <hyperlink ref="P11" location="Workers!A1" display="Workers!A1"/>
    <hyperlink ref="P20" location="Gender!A1" display="Gender!A1"/>
    <hyperlink ref="P29" location="'Climate%20Change'!A1" display="'Climate%20Change'!A1"/>
    <hyperlink ref="P38" location="Water!A1" display="Water!A1"/>
    <hyperlink ref="P47" location="Land!A1" display="Land!A1"/>
    <hyperlink ref="P56" location="Farmers!A1" display="Farmers!A1"/>
    <hyperlink ref="P65" location="Transparency!A1" display="Transparency!A1"/>
  </hyperlinks>
  <pageMargins left="0.70866141732283472" right="0.70866141732283472" top="0.74803149606299213" bottom="0.74803149606299213" header="0.31496062992125984" footer="0.31496062992125984"/>
  <pageSetup paperSize="9" scale="70" orientation="landscape" r:id="rId4"/>
  <colBreaks count="1" manualBreakCount="1">
    <brk id="13" max="1048575" man="1"/>
  </colBreaks>
  <drawing r:id="rId5"/>
</worksheet>
</file>

<file path=xl/worksheets/sheet2.xml><?xml version="1.0" encoding="utf-8"?>
<worksheet xmlns="http://schemas.openxmlformats.org/spreadsheetml/2006/main" xmlns:r="http://schemas.openxmlformats.org/officeDocument/2006/relationships">
  <dimension ref="A1:QN362"/>
  <sheetViews>
    <sheetView tabSelected="1" zoomScale="85" zoomScaleNormal="85" zoomScaleSheetLayoutView="10" zoomScalePageLayoutView="75" workbookViewId="0">
      <pane xSplit="2" ySplit="6" topLeftCell="AA43" activePane="bottomRight" state="frozenSplit"/>
      <selection pane="topRight" activeCell="C1" sqref="C1"/>
      <selection pane="bottomLeft" activeCell="A7" sqref="A7"/>
      <selection pane="bottomRight" activeCell="B9" sqref="B9"/>
    </sheetView>
  </sheetViews>
  <sheetFormatPr defaultColWidth="8.85546875" defaultRowHeight="15"/>
  <cols>
    <col min="1" max="1" width="10.7109375" style="670" customWidth="1"/>
    <col min="2" max="2" width="64.42578125" style="187" customWidth="1"/>
    <col min="3" max="3" width="13.85546875" style="212" customWidth="1"/>
    <col min="4" max="4" width="13.85546875" style="187" customWidth="1"/>
    <col min="5" max="5" width="16.42578125" style="187" bestFit="1" customWidth="1"/>
    <col min="6" max="6" width="13.85546875" style="187" customWidth="1"/>
    <col min="7" max="7" width="53" style="187" customWidth="1"/>
    <col min="8" max="8" width="9.140625" style="364" customWidth="1"/>
    <col min="9" max="9" width="13.85546875" style="187" customWidth="1"/>
    <col min="10" max="10" width="13.7109375" style="187" customWidth="1"/>
    <col min="11" max="11" width="16.42578125" style="187" bestFit="1" customWidth="1"/>
    <col min="12" max="12" width="13.85546875" style="187" customWidth="1"/>
    <col min="13" max="13" width="68" style="187" customWidth="1"/>
    <col min="14" max="14" width="9.140625" style="364" customWidth="1"/>
    <col min="15" max="15" width="13.85546875" style="187" customWidth="1"/>
    <col min="16" max="16" width="13.7109375" style="187" customWidth="1"/>
    <col min="17" max="17" width="16.42578125" style="187" bestFit="1" customWidth="1"/>
    <col min="18" max="18" width="13.85546875" style="187" customWidth="1"/>
    <col min="19" max="19" width="68" style="187" customWidth="1"/>
    <col min="20" max="20" width="9.140625" style="364" customWidth="1"/>
    <col min="21" max="21" width="13.85546875" style="187" customWidth="1"/>
    <col min="22" max="22" width="13.7109375" style="187" customWidth="1"/>
    <col min="23" max="24" width="13.85546875" style="187" customWidth="1"/>
    <col min="25" max="25" width="68" style="187" customWidth="1"/>
    <col min="26" max="26" width="9.140625" style="364" customWidth="1"/>
    <col min="27" max="27" width="13.85546875" style="187" customWidth="1"/>
    <col min="28" max="28" width="13.7109375" style="187" customWidth="1"/>
    <col min="29" max="30" width="13.85546875" style="187" customWidth="1"/>
    <col min="31" max="31" width="68" style="187" customWidth="1"/>
    <col min="32" max="32" width="9.140625" style="364" customWidth="1"/>
    <col min="33" max="33" width="13.85546875" style="187" customWidth="1"/>
    <col min="34" max="34" width="13.7109375" style="187" customWidth="1"/>
    <col min="35" max="36" width="13.85546875" style="187" customWidth="1"/>
    <col min="37" max="37" width="68" style="187" customWidth="1"/>
    <col min="38" max="38" width="9.140625" style="364" customWidth="1"/>
    <col min="39" max="39" width="13.85546875" style="187" customWidth="1"/>
    <col min="40" max="40" width="13.7109375" style="187" customWidth="1"/>
    <col min="41" max="42" width="13.85546875" style="187" customWidth="1"/>
    <col min="43" max="43" width="68" style="187" customWidth="1"/>
    <col min="44" max="44" width="9.140625" style="364" customWidth="1"/>
    <col min="45" max="45" width="13.85546875" style="187" customWidth="1"/>
    <col min="46" max="46" width="13.7109375" style="187" customWidth="1"/>
    <col min="47" max="48" width="13.85546875" style="187" customWidth="1"/>
    <col min="49" max="49" width="68" style="187" customWidth="1"/>
    <col min="50" max="50" width="9.140625" style="364" customWidth="1"/>
    <col min="51" max="51" width="13.85546875" style="187" customWidth="1"/>
    <col min="52" max="52" width="13.7109375" style="187" customWidth="1"/>
    <col min="53" max="54" width="13.85546875" style="187" customWidth="1"/>
    <col min="55" max="55" width="68" style="187" customWidth="1"/>
    <col min="56" max="56" width="9.140625" style="364" customWidth="1"/>
    <col min="57" max="57" width="13.85546875" style="187" customWidth="1"/>
    <col min="58" max="58" width="17.28515625" style="187" customWidth="1"/>
    <col min="59" max="60" width="13.85546875" style="187" customWidth="1"/>
    <col min="61" max="61" width="67.85546875" style="187" customWidth="1"/>
    <col min="62" max="62" width="61.28515625" style="4" bestFit="1" customWidth="1"/>
    <col min="63" max="456" width="8.85546875" style="109"/>
    <col min="457" max="16384" width="8.85546875" style="130"/>
  </cols>
  <sheetData>
    <row r="1" spans="1:456" s="809" customFormat="1" ht="21">
      <c r="A1" s="938"/>
      <c r="B1" s="830"/>
      <c r="C1" s="841"/>
      <c r="D1" s="805"/>
      <c r="E1" s="805"/>
      <c r="F1" s="805"/>
      <c r="G1" s="806"/>
      <c r="H1" s="807"/>
      <c r="I1" s="805"/>
      <c r="J1" s="805"/>
      <c r="K1" s="805"/>
      <c r="L1" s="805"/>
      <c r="M1" s="805"/>
      <c r="N1" s="807"/>
      <c r="O1" s="805"/>
      <c r="P1" s="805"/>
      <c r="Q1" s="805"/>
      <c r="R1" s="805"/>
      <c r="S1" s="805"/>
      <c r="T1" s="807"/>
      <c r="U1" s="805"/>
      <c r="V1" s="805"/>
      <c r="W1" s="805"/>
      <c r="X1" s="805"/>
      <c r="Y1" s="805"/>
      <c r="Z1" s="807"/>
      <c r="AA1" s="805"/>
      <c r="AB1" s="805"/>
      <c r="AC1" s="805"/>
      <c r="AD1" s="805"/>
      <c r="AE1" s="805"/>
      <c r="AF1" s="807"/>
      <c r="AG1" s="805"/>
      <c r="AH1" s="805"/>
      <c r="AI1" s="805"/>
      <c r="AJ1" s="805"/>
      <c r="AK1" s="805"/>
      <c r="AL1" s="807"/>
      <c r="AM1" s="805"/>
      <c r="AN1" s="805"/>
      <c r="AO1" s="805"/>
      <c r="AP1" s="805"/>
      <c r="AQ1" s="805"/>
      <c r="AR1" s="807"/>
      <c r="AS1" s="805"/>
      <c r="AT1" s="805"/>
      <c r="AU1" s="805"/>
      <c r="AV1" s="805"/>
      <c r="AW1" s="805"/>
      <c r="AX1" s="807"/>
      <c r="AY1" s="805"/>
      <c r="AZ1" s="805"/>
      <c r="BA1" s="805"/>
      <c r="BB1" s="805"/>
      <c r="BC1" s="808"/>
      <c r="BD1" s="807"/>
      <c r="BE1" s="805"/>
      <c r="BF1" s="805"/>
      <c r="BG1" s="805"/>
      <c r="BH1" s="805"/>
      <c r="BI1" s="805"/>
      <c r="BJ1" s="807"/>
    </row>
    <row r="2" spans="1:456" s="362" customFormat="1" ht="46.5">
      <c r="A2" s="811"/>
      <c r="B2" s="831" t="s">
        <v>308</v>
      </c>
      <c r="C2" s="845"/>
      <c r="D2" s="811"/>
      <c r="E2" s="811"/>
      <c r="F2" s="811"/>
      <c r="G2" s="812"/>
      <c r="H2" s="789"/>
      <c r="I2" s="811"/>
      <c r="J2" s="811"/>
      <c r="K2" s="811"/>
      <c r="L2" s="811"/>
      <c r="M2" s="812"/>
      <c r="N2" s="789"/>
      <c r="O2" s="811"/>
      <c r="P2" s="811"/>
      <c r="Q2" s="811"/>
      <c r="R2" s="811"/>
      <c r="S2" s="812"/>
      <c r="T2" s="789"/>
      <c r="U2" s="811"/>
      <c r="V2" s="811"/>
      <c r="W2" s="811"/>
      <c r="X2" s="811"/>
      <c r="Y2" s="812"/>
      <c r="Z2" s="789"/>
      <c r="AA2" s="811"/>
      <c r="AB2" s="811"/>
      <c r="AC2" s="811"/>
      <c r="AD2" s="811"/>
      <c r="AE2" s="812"/>
      <c r="AF2" s="789"/>
      <c r="AG2" s="811"/>
      <c r="AH2" s="811"/>
      <c r="AI2" s="811"/>
      <c r="AJ2" s="811"/>
      <c r="AK2" s="812"/>
      <c r="AL2" s="789"/>
      <c r="AM2" s="811"/>
      <c r="AN2" s="811"/>
      <c r="AO2" s="811"/>
      <c r="AP2" s="811"/>
      <c r="AQ2" s="812"/>
      <c r="AR2" s="789"/>
      <c r="AS2" s="811"/>
      <c r="AT2" s="811"/>
      <c r="AU2" s="811"/>
      <c r="AV2" s="811"/>
      <c r="AW2" s="812"/>
      <c r="AX2" s="789"/>
      <c r="AY2" s="811"/>
      <c r="AZ2" s="811"/>
      <c r="BA2" s="811"/>
      <c r="BB2" s="811"/>
      <c r="BC2" s="812"/>
      <c r="BD2" s="789"/>
      <c r="BE2" s="811"/>
      <c r="BF2" s="811"/>
      <c r="BG2" s="811"/>
      <c r="BH2" s="811"/>
      <c r="BI2" s="812"/>
      <c r="BJ2" s="4"/>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row>
    <row r="3" spans="1:456" s="109" customFormat="1" ht="46.5">
      <c r="A3" s="801"/>
      <c r="B3" s="832"/>
      <c r="C3" s="842"/>
      <c r="D3" s="799"/>
      <c r="E3" s="799"/>
      <c r="F3" s="799"/>
      <c r="G3" s="799"/>
      <c r="H3" s="800"/>
      <c r="I3" s="798"/>
      <c r="J3" s="799"/>
      <c r="K3" s="799"/>
      <c r="L3" s="799"/>
      <c r="M3" s="799"/>
      <c r="N3" s="800"/>
      <c r="O3" s="798"/>
      <c r="P3" s="799"/>
      <c r="Q3" s="799"/>
      <c r="R3" s="799"/>
      <c r="S3" s="799"/>
      <c r="T3" s="800"/>
      <c r="U3" s="798"/>
      <c r="V3" s="799"/>
      <c r="W3" s="799"/>
      <c r="X3" s="799"/>
      <c r="Y3" s="799"/>
      <c r="Z3" s="800"/>
      <c r="AA3" s="798"/>
      <c r="AB3" s="799"/>
      <c r="AC3" s="799"/>
      <c r="AD3" s="799"/>
      <c r="AE3" s="799"/>
      <c r="AF3" s="800"/>
      <c r="AG3" s="798"/>
      <c r="AH3" s="799"/>
      <c r="AI3" s="799"/>
      <c r="AJ3" s="799"/>
      <c r="AK3" s="799"/>
      <c r="AL3" s="800"/>
      <c r="AM3" s="798"/>
      <c r="AN3" s="799"/>
      <c r="AO3" s="799"/>
      <c r="AP3" s="799"/>
      <c r="AQ3" s="799"/>
      <c r="AR3" s="800"/>
      <c r="AS3" s="798"/>
      <c r="AT3" s="799"/>
      <c r="AU3" s="799"/>
      <c r="AV3" s="799"/>
      <c r="AW3" s="799"/>
      <c r="AX3" s="800"/>
      <c r="AY3" s="798"/>
      <c r="AZ3" s="799"/>
      <c r="BA3" s="799"/>
      <c r="BB3" s="799"/>
      <c r="BC3" s="799"/>
      <c r="BD3" s="800"/>
      <c r="BE3" s="798"/>
      <c r="BF3" s="799"/>
      <c r="BG3" s="799"/>
      <c r="BH3" s="799"/>
      <c r="BI3" s="799"/>
      <c r="BJ3" s="4"/>
    </row>
    <row r="4" spans="1:456" s="109" customFormat="1" ht="31.5" customHeight="1">
      <c r="A4" s="801"/>
      <c r="B4" s="364"/>
      <c r="C4" s="943" t="s">
        <v>16</v>
      </c>
      <c r="D4" s="942"/>
      <c r="E4" s="942"/>
      <c r="F4" s="942"/>
      <c r="G4" s="942"/>
      <c r="H4" s="800"/>
      <c r="I4" s="942" t="s">
        <v>17</v>
      </c>
      <c r="J4" s="942"/>
      <c r="K4" s="942"/>
      <c r="L4" s="942"/>
      <c r="M4" s="942"/>
      <c r="N4" s="800"/>
      <c r="O4" s="942" t="s">
        <v>18</v>
      </c>
      <c r="P4" s="942"/>
      <c r="Q4" s="942"/>
      <c r="R4" s="942"/>
      <c r="S4" s="942"/>
      <c r="T4" s="800"/>
      <c r="U4" s="942" t="s">
        <v>19</v>
      </c>
      <c r="V4" s="942"/>
      <c r="W4" s="942"/>
      <c r="X4" s="942"/>
      <c r="Y4" s="942"/>
      <c r="Z4" s="800"/>
      <c r="AA4" s="942" t="s">
        <v>848</v>
      </c>
      <c r="AB4" s="942"/>
      <c r="AC4" s="942"/>
      <c r="AD4" s="942"/>
      <c r="AE4" s="942"/>
      <c r="AF4" s="800"/>
      <c r="AG4" s="942" t="s">
        <v>20</v>
      </c>
      <c r="AH4" s="942"/>
      <c r="AI4" s="942"/>
      <c r="AJ4" s="942"/>
      <c r="AK4" s="942"/>
      <c r="AL4" s="800"/>
      <c r="AM4" s="942" t="s">
        <v>21</v>
      </c>
      <c r="AN4" s="942"/>
      <c r="AO4" s="942"/>
      <c r="AP4" s="942"/>
      <c r="AQ4" s="942"/>
      <c r="AR4" s="800"/>
      <c r="AS4" s="942" t="s">
        <v>22</v>
      </c>
      <c r="AT4" s="942"/>
      <c r="AU4" s="942"/>
      <c r="AV4" s="942"/>
      <c r="AW4" s="942"/>
      <c r="AX4" s="800"/>
      <c r="AY4" s="941" t="s">
        <v>23</v>
      </c>
      <c r="AZ4" s="942"/>
      <c r="BA4" s="942"/>
      <c r="BB4" s="942"/>
      <c r="BC4" s="942"/>
      <c r="BD4" s="800"/>
      <c r="BE4" s="941" t="s">
        <v>24</v>
      </c>
      <c r="BF4" s="942"/>
      <c r="BG4" s="942"/>
      <c r="BH4" s="942"/>
      <c r="BI4" s="942"/>
      <c r="BJ4" s="4"/>
    </row>
    <row r="5" spans="1:456" s="109" customFormat="1">
      <c r="A5" s="802"/>
      <c r="B5" s="364"/>
      <c r="C5" s="842"/>
      <c r="D5" s="804"/>
      <c r="E5" s="804"/>
      <c r="F5" s="804"/>
      <c r="G5" s="804"/>
      <c r="H5" s="800"/>
      <c r="I5" s="803"/>
      <c r="J5" s="804"/>
      <c r="K5" s="804"/>
      <c r="L5" s="804"/>
      <c r="M5" s="804"/>
      <c r="N5" s="800"/>
      <c r="O5" s="803"/>
      <c r="P5" s="804"/>
      <c r="Q5" s="804"/>
      <c r="R5" s="804"/>
      <c r="S5" s="804"/>
      <c r="T5" s="800"/>
      <c r="U5" s="803"/>
      <c r="V5" s="804"/>
      <c r="W5" s="804"/>
      <c r="X5" s="804"/>
      <c r="Y5" s="804"/>
      <c r="Z5" s="800"/>
      <c r="AA5" s="803"/>
      <c r="AB5" s="804"/>
      <c r="AC5" s="804"/>
      <c r="AD5" s="804"/>
      <c r="AE5" s="804"/>
      <c r="AF5" s="800"/>
      <c r="AG5" s="803"/>
      <c r="AH5" s="804"/>
      <c r="AI5" s="804"/>
      <c r="AJ5" s="804"/>
      <c r="AK5" s="804"/>
      <c r="AL5" s="800"/>
      <c r="AM5" s="803"/>
      <c r="AN5" s="804"/>
      <c r="AO5" s="804"/>
      <c r="AP5" s="804"/>
      <c r="AQ5" s="804"/>
      <c r="AR5" s="800"/>
      <c r="AS5" s="803"/>
      <c r="AT5" s="804"/>
      <c r="AU5" s="804"/>
      <c r="AV5" s="804"/>
      <c r="AW5" s="804"/>
      <c r="AX5" s="800"/>
      <c r="AY5" s="803"/>
      <c r="AZ5" s="804"/>
      <c r="BA5" s="804"/>
      <c r="BB5" s="804"/>
      <c r="BC5" s="804"/>
      <c r="BD5" s="800"/>
      <c r="BE5" s="803"/>
      <c r="BF5" s="804"/>
      <c r="BG5" s="804"/>
      <c r="BH5" s="804"/>
      <c r="BI5" s="804"/>
      <c r="BJ5" s="4"/>
    </row>
    <row r="6" spans="1:456" s="363" customFormat="1" ht="18.75">
      <c r="A6" s="668" t="s">
        <v>25</v>
      </c>
      <c r="B6" s="833" t="s">
        <v>26</v>
      </c>
      <c r="C6" s="846" t="s">
        <v>27</v>
      </c>
      <c r="D6" s="843" t="s">
        <v>28</v>
      </c>
      <c r="E6" s="810" t="s">
        <v>29</v>
      </c>
      <c r="F6" s="810" t="s">
        <v>30</v>
      </c>
      <c r="G6" s="810" t="s">
        <v>9</v>
      </c>
      <c r="H6" s="790"/>
      <c r="I6" s="813" t="s">
        <v>27</v>
      </c>
      <c r="J6" s="814" t="s">
        <v>28</v>
      </c>
      <c r="K6" s="814" t="s">
        <v>29</v>
      </c>
      <c r="L6" s="814" t="s">
        <v>30</v>
      </c>
      <c r="M6" s="814" t="s">
        <v>9</v>
      </c>
      <c r="N6" s="790"/>
      <c r="O6" s="813" t="s">
        <v>27</v>
      </c>
      <c r="P6" s="814" t="s">
        <v>28</v>
      </c>
      <c r="Q6" s="814" t="s">
        <v>29</v>
      </c>
      <c r="R6" s="814" t="s">
        <v>30</v>
      </c>
      <c r="S6" s="814" t="s">
        <v>9</v>
      </c>
      <c r="T6" s="790"/>
      <c r="U6" s="813" t="s">
        <v>27</v>
      </c>
      <c r="V6" s="814" t="s">
        <v>28</v>
      </c>
      <c r="W6" s="814" t="s">
        <v>29</v>
      </c>
      <c r="X6" s="814" t="s">
        <v>30</v>
      </c>
      <c r="Y6" s="814" t="s">
        <v>9</v>
      </c>
      <c r="Z6" s="790"/>
      <c r="AA6" s="813" t="s">
        <v>27</v>
      </c>
      <c r="AB6" s="814" t="s">
        <v>28</v>
      </c>
      <c r="AC6" s="814" t="s">
        <v>29</v>
      </c>
      <c r="AD6" s="814" t="s">
        <v>30</v>
      </c>
      <c r="AE6" s="814" t="s">
        <v>9</v>
      </c>
      <c r="AF6" s="790"/>
      <c r="AG6" s="813" t="s">
        <v>27</v>
      </c>
      <c r="AH6" s="814" t="s">
        <v>28</v>
      </c>
      <c r="AI6" s="814" t="s">
        <v>29</v>
      </c>
      <c r="AJ6" s="814" t="s">
        <v>30</v>
      </c>
      <c r="AK6" s="814" t="s">
        <v>9</v>
      </c>
      <c r="AL6" s="790"/>
      <c r="AM6" s="813" t="s">
        <v>27</v>
      </c>
      <c r="AN6" s="814" t="s">
        <v>28</v>
      </c>
      <c r="AO6" s="814" t="s">
        <v>29</v>
      </c>
      <c r="AP6" s="814" t="s">
        <v>30</v>
      </c>
      <c r="AQ6" s="814" t="s">
        <v>9</v>
      </c>
      <c r="AR6" s="790"/>
      <c r="AS6" s="813" t="s">
        <v>27</v>
      </c>
      <c r="AT6" s="814" t="s">
        <v>28</v>
      </c>
      <c r="AU6" s="814" t="s">
        <v>29</v>
      </c>
      <c r="AV6" s="814" t="s">
        <v>30</v>
      </c>
      <c r="AW6" s="814" t="s">
        <v>9</v>
      </c>
      <c r="AX6" s="790"/>
      <c r="AY6" s="813" t="s">
        <v>27</v>
      </c>
      <c r="AZ6" s="814" t="s">
        <v>28</v>
      </c>
      <c r="BA6" s="814" t="s">
        <v>29</v>
      </c>
      <c r="BB6" s="814" t="s">
        <v>30</v>
      </c>
      <c r="BC6" s="814" t="s">
        <v>9</v>
      </c>
      <c r="BD6" s="790"/>
      <c r="BE6" s="813" t="s">
        <v>27</v>
      </c>
      <c r="BF6" s="814" t="s">
        <v>28</v>
      </c>
      <c r="BG6" s="814" t="s">
        <v>29</v>
      </c>
      <c r="BH6" s="814" t="s">
        <v>30</v>
      </c>
      <c r="BI6" s="814" t="s">
        <v>9</v>
      </c>
      <c r="BJ6" s="815"/>
      <c r="BK6" s="816"/>
      <c r="BL6" s="816"/>
      <c r="BM6" s="816"/>
      <c r="BN6" s="816"/>
      <c r="BO6" s="816"/>
      <c r="BP6" s="816"/>
      <c r="BQ6" s="816"/>
      <c r="BR6" s="816"/>
      <c r="BS6" s="816"/>
      <c r="BT6" s="816"/>
      <c r="BU6" s="816"/>
      <c r="BV6" s="816"/>
      <c r="BW6" s="816"/>
      <c r="BX6" s="816"/>
      <c r="BY6" s="816"/>
      <c r="BZ6" s="816"/>
      <c r="CA6" s="816"/>
      <c r="CB6" s="816"/>
      <c r="CC6" s="816"/>
      <c r="CD6" s="816"/>
      <c r="CE6" s="816"/>
      <c r="CF6" s="816"/>
      <c r="CG6" s="816"/>
      <c r="CH6" s="816"/>
      <c r="CI6" s="816"/>
      <c r="CJ6" s="816"/>
      <c r="CK6" s="816"/>
      <c r="CL6" s="816"/>
      <c r="CM6" s="816"/>
      <c r="CN6" s="816"/>
      <c r="CO6" s="816"/>
      <c r="CP6" s="816"/>
      <c r="CQ6" s="816"/>
      <c r="CR6" s="816"/>
      <c r="CS6" s="816"/>
      <c r="CT6" s="816"/>
      <c r="CU6" s="816"/>
      <c r="CV6" s="816"/>
      <c r="CW6" s="816"/>
      <c r="CX6" s="816"/>
      <c r="CY6" s="816"/>
      <c r="CZ6" s="816"/>
      <c r="DA6" s="816"/>
      <c r="DB6" s="816"/>
      <c r="DC6" s="816"/>
      <c r="DD6" s="816"/>
      <c r="DE6" s="816"/>
      <c r="DF6" s="816"/>
      <c r="DG6" s="816"/>
      <c r="DH6" s="816"/>
      <c r="DI6" s="816"/>
      <c r="DJ6" s="816"/>
      <c r="DK6" s="816"/>
      <c r="DL6" s="816"/>
      <c r="DM6" s="816"/>
      <c r="DN6" s="816"/>
      <c r="DO6" s="816"/>
      <c r="DP6" s="816"/>
      <c r="DQ6" s="816"/>
      <c r="DR6" s="816"/>
      <c r="DS6" s="816"/>
      <c r="DT6" s="816"/>
      <c r="DU6" s="816"/>
      <c r="DV6" s="816"/>
      <c r="DW6" s="816"/>
      <c r="DX6" s="816"/>
      <c r="DY6" s="816"/>
      <c r="DZ6" s="816"/>
      <c r="EA6" s="816"/>
      <c r="EB6" s="816"/>
      <c r="EC6" s="816"/>
      <c r="ED6" s="816"/>
      <c r="EE6" s="816"/>
      <c r="EF6" s="816"/>
      <c r="EG6" s="816"/>
      <c r="EH6" s="816"/>
      <c r="EI6" s="816"/>
      <c r="EJ6" s="816"/>
      <c r="EK6" s="816"/>
      <c r="EL6" s="816"/>
      <c r="EM6" s="816"/>
      <c r="EN6" s="816"/>
      <c r="EO6" s="816"/>
      <c r="EP6" s="816"/>
      <c r="EQ6" s="816"/>
      <c r="ER6" s="816"/>
      <c r="ES6" s="816"/>
      <c r="ET6" s="816"/>
      <c r="EU6" s="816"/>
      <c r="EV6" s="816"/>
      <c r="EW6" s="816"/>
      <c r="EX6" s="816"/>
      <c r="EY6" s="816"/>
      <c r="EZ6" s="816"/>
      <c r="FA6" s="816"/>
      <c r="FB6" s="816"/>
      <c r="FC6" s="816"/>
      <c r="FD6" s="816"/>
      <c r="FE6" s="816"/>
      <c r="FF6" s="816"/>
      <c r="FG6" s="816"/>
      <c r="FH6" s="816"/>
      <c r="FI6" s="816"/>
      <c r="FJ6" s="816"/>
      <c r="FK6" s="816"/>
      <c r="FL6" s="816"/>
      <c r="FM6" s="816"/>
      <c r="FN6" s="816"/>
      <c r="FO6" s="816"/>
      <c r="FP6" s="816"/>
      <c r="FQ6" s="816"/>
      <c r="FR6" s="816"/>
      <c r="FS6" s="816"/>
      <c r="FT6" s="816"/>
      <c r="FU6" s="816"/>
      <c r="FV6" s="816"/>
      <c r="FW6" s="816"/>
      <c r="FX6" s="816"/>
      <c r="FY6" s="816"/>
      <c r="FZ6" s="816"/>
      <c r="GA6" s="816"/>
      <c r="GB6" s="816"/>
      <c r="GC6" s="816"/>
      <c r="GD6" s="816"/>
      <c r="GE6" s="816"/>
      <c r="GF6" s="816"/>
      <c r="GG6" s="816"/>
      <c r="GH6" s="816"/>
      <c r="GI6" s="816"/>
      <c r="GJ6" s="816"/>
      <c r="GK6" s="816"/>
      <c r="GL6" s="816"/>
      <c r="GM6" s="816"/>
      <c r="GN6" s="816"/>
      <c r="GO6" s="816"/>
      <c r="GP6" s="816"/>
      <c r="GQ6" s="816"/>
      <c r="GR6" s="816"/>
      <c r="GS6" s="816"/>
      <c r="GT6" s="816"/>
      <c r="GU6" s="816"/>
      <c r="GV6" s="816"/>
      <c r="GW6" s="816"/>
      <c r="GX6" s="816"/>
      <c r="GY6" s="816"/>
      <c r="GZ6" s="816"/>
      <c r="HA6" s="816"/>
      <c r="HB6" s="816"/>
      <c r="HC6" s="816"/>
      <c r="HD6" s="816"/>
      <c r="HE6" s="816"/>
      <c r="HF6" s="816"/>
      <c r="HG6" s="816"/>
      <c r="HH6" s="816"/>
      <c r="HI6" s="816"/>
      <c r="HJ6" s="816"/>
      <c r="HK6" s="816"/>
      <c r="HL6" s="816"/>
      <c r="HM6" s="816"/>
      <c r="HN6" s="816"/>
      <c r="HO6" s="816"/>
      <c r="HP6" s="816"/>
      <c r="HQ6" s="816"/>
      <c r="HR6" s="816"/>
      <c r="HS6" s="816"/>
      <c r="HT6" s="816"/>
      <c r="HU6" s="816"/>
      <c r="HV6" s="816"/>
      <c r="HW6" s="816"/>
      <c r="HX6" s="816"/>
      <c r="HY6" s="816"/>
      <c r="HZ6" s="816"/>
      <c r="IA6" s="816"/>
      <c r="IB6" s="816"/>
      <c r="IC6" s="816"/>
      <c r="ID6" s="816"/>
      <c r="IE6" s="816"/>
      <c r="IF6" s="816"/>
      <c r="IG6" s="816"/>
      <c r="IH6" s="816"/>
      <c r="II6" s="816"/>
      <c r="IJ6" s="816"/>
      <c r="IK6" s="816"/>
      <c r="IL6" s="816"/>
      <c r="IM6" s="816"/>
      <c r="IN6" s="816"/>
      <c r="IO6" s="816"/>
      <c r="IP6" s="816"/>
      <c r="IQ6" s="816"/>
      <c r="IR6" s="816"/>
      <c r="IS6" s="816"/>
      <c r="IT6" s="816"/>
      <c r="IU6" s="816"/>
      <c r="IV6" s="816"/>
      <c r="IW6" s="816"/>
      <c r="IX6" s="816"/>
      <c r="IY6" s="816"/>
      <c r="IZ6" s="816"/>
      <c r="JA6" s="816"/>
      <c r="JB6" s="816"/>
      <c r="JC6" s="816"/>
      <c r="JD6" s="816"/>
      <c r="JE6" s="816"/>
      <c r="JF6" s="816"/>
      <c r="JG6" s="816"/>
      <c r="JH6" s="816"/>
      <c r="JI6" s="816"/>
      <c r="JJ6" s="816"/>
      <c r="JK6" s="816"/>
      <c r="JL6" s="816"/>
      <c r="JM6" s="816"/>
      <c r="JN6" s="816"/>
      <c r="JO6" s="816"/>
      <c r="JP6" s="816"/>
      <c r="JQ6" s="816"/>
      <c r="JR6" s="816"/>
      <c r="JS6" s="816"/>
      <c r="JT6" s="816"/>
      <c r="JU6" s="816"/>
      <c r="JV6" s="816"/>
      <c r="JW6" s="816"/>
      <c r="JX6" s="816"/>
      <c r="JY6" s="816"/>
      <c r="JZ6" s="816"/>
      <c r="KA6" s="816"/>
      <c r="KB6" s="816"/>
      <c r="KC6" s="816"/>
      <c r="KD6" s="816"/>
      <c r="KE6" s="816"/>
      <c r="KF6" s="816"/>
      <c r="KG6" s="816"/>
      <c r="KH6" s="816"/>
      <c r="KI6" s="816"/>
      <c r="KJ6" s="816"/>
      <c r="KK6" s="816"/>
      <c r="KL6" s="816"/>
      <c r="KM6" s="816"/>
      <c r="KN6" s="816"/>
      <c r="KO6" s="816"/>
      <c r="KP6" s="816"/>
      <c r="KQ6" s="816"/>
      <c r="KR6" s="816"/>
      <c r="KS6" s="816"/>
      <c r="KT6" s="816"/>
      <c r="KU6" s="816"/>
      <c r="KV6" s="816"/>
      <c r="KW6" s="816"/>
      <c r="KX6" s="816"/>
      <c r="KY6" s="816"/>
      <c r="KZ6" s="816"/>
      <c r="LA6" s="816"/>
      <c r="LB6" s="816"/>
      <c r="LC6" s="816"/>
      <c r="LD6" s="816"/>
      <c r="LE6" s="816"/>
      <c r="LF6" s="816"/>
      <c r="LG6" s="816"/>
      <c r="LH6" s="816"/>
      <c r="LI6" s="816"/>
      <c r="LJ6" s="816"/>
      <c r="LK6" s="816"/>
      <c r="LL6" s="816"/>
      <c r="LM6" s="816"/>
      <c r="LN6" s="816"/>
      <c r="LO6" s="816"/>
      <c r="LP6" s="816"/>
      <c r="LQ6" s="816"/>
      <c r="LR6" s="816"/>
      <c r="LS6" s="816"/>
      <c r="LT6" s="816"/>
      <c r="LU6" s="816"/>
      <c r="LV6" s="816"/>
      <c r="LW6" s="816"/>
      <c r="LX6" s="816"/>
      <c r="LY6" s="816"/>
      <c r="LZ6" s="816"/>
      <c r="MA6" s="816"/>
      <c r="MB6" s="816"/>
      <c r="MC6" s="816"/>
      <c r="MD6" s="816"/>
      <c r="ME6" s="816"/>
      <c r="MF6" s="816"/>
      <c r="MG6" s="816"/>
      <c r="MH6" s="816"/>
      <c r="MI6" s="816"/>
      <c r="MJ6" s="816"/>
      <c r="MK6" s="816"/>
      <c r="ML6" s="816"/>
      <c r="MM6" s="816"/>
      <c r="MN6" s="816"/>
      <c r="MO6" s="816"/>
      <c r="MP6" s="816"/>
      <c r="MQ6" s="816"/>
      <c r="MR6" s="816"/>
      <c r="MS6" s="816"/>
      <c r="MT6" s="816"/>
      <c r="MU6" s="816"/>
      <c r="MV6" s="816"/>
      <c r="MW6" s="816"/>
      <c r="MX6" s="816"/>
      <c r="MY6" s="816"/>
      <c r="MZ6" s="816"/>
      <c r="NA6" s="816"/>
      <c r="NB6" s="816"/>
      <c r="NC6" s="816"/>
      <c r="ND6" s="816"/>
      <c r="NE6" s="816"/>
      <c r="NF6" s="816"/>
      <c r="NG6" s="816"/>
      <c r="NH6" s="816"/>
      <c r="NI6" s="816"/>
      <c r="NJ6" s="816"/>
      <c r="NK6" s="816"/>
      <c r="NL6" s="816"/>
      <c r="NM6" s="816"/>
      <c r="NN6" s="816"/>
      <c r="NO6" s="816"/>
      <c r="NP6" s="816"/>
      <c r="NQ6" s="816"/>
      <c r="NR6" s="816"/>
      <c r="NS6" s="816"/>
      <c r="NT6" s="816"/>
      <c r="NU6" s="816"/>
      <c r="NV6" s="816"/>
      <c r="NW6" s="816"/>
      <c r="NX6" s="816"/>
      <c r="NY6" s="816"/>
      <c r="NZ6" s="816"/>
      <c r="OA6" s="816"/>
      <c r="OB6" s="816"/>
      <c r="OC6" s="816"/>
      <c r="OD6" s="816"/>
      <c r="OE6" s="816"/>
      <c r="OF6" s="816"/>
      <c r="OG6" s="816"/>
      <c r="OH6" s="816"/>
      <c r="OI6" s="816"/>
      <c r="OJ6" s="816"/>
      <c r="OK6" s="816"/>
      <c r="OL6" s="816"/>
      <c r="OM6" s="816"/>
      <c r="ON6" s="816"/>
      <c r="OO6" s="816"/>
      <c r="OP6" s="816"/>
      <c r="OQ6" s="816"/>
      <c r="OR6" s="816"/>
      <c r="OS6" s="816"/>
      <c r="OT6" s="816"/>
      <c r="OU6" s="816"/>
      <c r="OV6" s="816"/>
      <c r="OW6" s="816"/>
      <c r="OX6" s="816"/>
      <c r="OY6" s="816"/>
      <c r="OZ6" s="816"/>
      <c r="PA6" s="816"/>
      <c r="PB6" s="816"/>
      <c r="PC6" s="816"/>
      <c r="PD6" s="816"/>
      <c r="PE6" s="816"/>
      <c r="PF6" s="816"/>
      <c r="PG6" s="816"/>
      <c r="PH6" s="816"/>
      <c r="PI6" s="816"/>
      <c r="PJ6" s="816"/>
      <c r="PK6" s="816"/>
      <c r="PL6" s="816"/>
      <c r="PM6" s="816"/>
      <c r="PN6" s="816"/>
      <c r="PO6" s="816"/>
      <c r="PP6" s="816"/>
      <c r="PQ6" s="816"/>
      <c r="PR6" s="816"/>
      <c r="PS6" s="816"/>
      <c r="PT6" s="816"/>
      <c r="PU6" s="816"/>
      <c r="PV6" s="816"/>
      <c r="PW6" s="816"/>
      <c r="PX6" s="816"/>
      <c r="PY6" s="816"/>
      <c r="PZ6" s="816"/>
      <c r="QA6" s="816"/>
      <c r="QB6" s="816"/>
      <c r="QC6" s="816"/>
      <c r="QD6" s="816"/>
      <c r="QE6" s="816"/>
      <c r="QF6" s="816"/>
      <c r="QG6" s="816"/>
      <c r="QH6" s="816"/>
      <c r="QI6" s="816"/>
      <c r="QJ6" s="816"/>
      <c r="QK6" s="816"/>
      <c r="QL6" s="816"/>
      <c r="QM6" s="816"/>
      <c r="QN6" s="816"/>
    </row>
    <row r="7" spans="1:456">
      <c r="A7" s="669"/>
      <c r="B7" s="834"/>
      <c r="C7" s="847"/>
      <c r="D7" s="844"/>
      <c r="E7" s="630"/>
      <c r="F7" s="630"/>
      <c r="G7" s="632"/>
      <c r="H7" s="789"/>
      <c r="I7" s="630"/>
      <c r="J7" s="631"/>
      <c r="K7" s="630"/>
      <c r="L7" s="630"/>
      <c r="M7" s="630"/>
      <c r="N7" s="789"/>
      <c r="O7" s="630"/>
      <c r="P7" s="631"/>
      <c r="Q7" s="630"/>
      <c r="R7" s="630"/>
      <c r="S7" s="630"/>
      <c r="T7" s="789"/>
      <c r="U7" s="630"/>
      <c r="V7" s="631"/>
      <c r="W7" s="630"/>
      <c r="X7" s="630"/>
      <c r="Y7" s="630"/>
      <c r="Z7" s="789"/>
      <c r="AA7" s="630"/>
      <c r="AB7" s="631"/>
      <c r="AC7" s="630"/>
      <c r="AD7" s="630"/>
      <c r="AE7" s="630"/>
      <c r="AF7" s="789"/>
      <c r="AG7" s="630"/>
      <c r="AH7" s="631"/>
      <c r="AI7" s="630"/>
      <c r="AJ7" s="630"/>
      <c r="AK7" s="630"/>
      <c r="AL7" s="789"/>
      <c r="AM7" s="630"/>
      <c r="AN7" s="631"/>
      <c r="AO7" s="630"/>
      <c r="AP7" s="630"/>
      <c r="AQ7" s="630"/>
      <c r="AR7" s="789"/>
      <c r="AS7" s="630"/>
      <c r="AT7" s="631"/>
      <c r="AU7" s="630"/>
      <c r="AV7" s="630"/>
      <c r="AW7" s="630"/>
      <c r="AX7" s="789"/>
      <c r="AY7" s="630"/>
      <c r="AZ7" s="631"/>
      <c r="BA7" s="630"/>
      <c r="BB7" s="630"/>
      <c r="BC7" s="633"/>
      <c r="BD7" s="789"/>
      <c r="BE7" s="630"/>
      <c r="BF7" s="631"/>
      <c r="BG7" s="630"/>
      <c r="BH7" s="630"/>
      <c r="BI7" s="630"/>
    </row>
    <row r="8" spans="1:456" s="206" customFormat="1" ht="35.25" customHeight="1">
      <c r="A8" s="853" t="s">
        <v>310</v>
      </c>
      <c r="B8" s="853" t="s">
        <v>2475</v>
      </c>
      <c r="C8" s="853">
        <v>100</v>
      </c>
      <c r="D8" s="853"/>
      <c r="E8" s="853"/>
      <c r="F8" s="853">
        <f>SUM(F9:F36)</f>
        <v>65.555555555555557</v>
      </c>
      <c r="G8" s="853"/>
      <c r="H8" s="791"/>
      <c r="I8" s="853">
        <v>100</v>
      </c>
      <c r="J8" s="853"/>
      <c r="K8" s="853"/>
      <c r="L8" s="853">
        <f>SUM(L9:L36)</f>
        <v>80.555555555555557</v>
      </c>
      <c r="M8" s="853"/>
      <c r="N8" s="791"/>
      <c r="O8" s="853">
        <v>100</v>
      </c>
      <c r="P8" s="853"/>
      <c r="Q8" s="853"/>
      <c r="R8" s="853">
        <f>SUM(R9:R36)</f>
        <v>47.777777777777786</v>
      </c>
      <c r="S8" s="853"/>
      <c r="T8" s="791"/>
      <c r="U8" s="853">
        <v>100</v>
      </c>
      <c r="V8" s="853"/>
      <c r="W8" s="853"/>
      <c r="X8" s="853">
        <f>SUM(X9:X36)</f>
        <v>56.111111111111114</v>
      </c>
      <c r="Y8" s="853"/>
      <c r="Z8" s="791"/>
      <c r="AA8" s="853">
        <v>100</v>
      </c>
      <c r="AB8" s="853"/>
      <c r="AC8" s="853"/>
      <c r="AD8" s="853">
        <f>SUM(AD9:AD36)</f>
        <v>57.222222222222229</v>
      </c>
      <c r="AE8" s="853"/>
      <c r="AF8" s="791"/>
      <c r="AG8" s="853">
        <v>100</v>
      </c>
      <c r="AH8" s="853"/>
      <c r="AI8" s="853"/>
      <c r="AJ8" s="853">
        <f>SUM(AJ9:AJ36)</f>
        <v>60.555555555555557</v>
      </c>
      <c r="AK8" s="853"/>
      <c r="AL8" s="791"/>
      <c r="AM8" s="853">
        <v>100</v>
      </c>
      <c r="AN8" s="853"/>
      <c r="AO8" s="853"/>
      <c r="AP8" s="853">
        <f>SUM(AP9:AP36)</f>
        <v>67.222222222222229</v>
      </c>
      <c r="AQ8" s="853"/>
      <c r="AR8" s="791"/>
      <c r="AS8" s="853">
        <v>100</v>
      </c>
      <c r="AT8" s="853"/>
      <c r="AU8" s="853"/>
      <c r="AV8" s="853">
        <f>SUM(AV9:AV36)</f>
        <v>79.444444444444443</v>
      </c>
      <c r="AW8" s="853"/>
      <c r="AX8" s="791"/>
      <c r="AY8" s="853">
        <v>100</v>
      </c>
      <c r="AZ8" s="853"/>
      <c r="BA8" s="853"/>
      <c r="BB8" s="853">
        <f>SUM(BB9:BB36)</f>
        <v>58.333333333333343</v>
      </c>
      <c r="BC8" s="853"/>
      <c r="BD8" s="791"/>
      <c r="BE8" s="853">
        <v>100</v>
      </c>
      <c r="BF8" s="853"/>
      <c r="BG8" s="853"/>
      <c r="BH8" s="853">
        <f>SUM(BH9:BH36)</f>
        <v>100</v>
      </c>
      <c r="BI8" s="853"/>
      <c r="BJ8" s="817"/>
      <c r="BK8" s="676"/>
      <c r="BL8" s="676"/>
      <c r="BM8" s="676"/>
      <c r="BN8" s="676"/>
      <c r="BO8" s="676"/>
      <c r="BP8" s="676"/>
      <c r="BQ8" s="676"/>
      <c r="BR8" s="676"/>
      <c r="BS8" s="676"/>
      <c r="BT8" s="676"/>
      <c r="BU8" s="676"/>
      <c r="BV8" s="676"/>
      <c r="BW8" s="676"/>
      <c r="BX8" s="676"/>
      <c r="BY8" s="676"/>
      <c r="BZ8" s="676"/>
      <c r="CA8" s="676"/>
      <c r="CB8" s="676"/>
      <c r="CC8" s="676"/>
      <c r="CD8" s="676"/>
      <c r="CE8" s="676"/>
      <c r="CF8" s="676"/>
      <c r="CG8" s="676"/>
      <c r="CH8" s="676"/>
      <c r="CI8" s="676"/>
      <c r="CJ8" s="676"/>
      <c r="CK8" s="676"/>
      <c r="CL8" s="676"/>
      <c r="CM8" s="676"/>
      <c r="CN8" s="676"/>
      <c r="CO8" s="676"/>
      <c r="CP8" s="676"/>
      <c r="CQ8" s="676"/>
      <c r="CR8" s="676"/>
      <c r="CS8" s="676"/>
      <c r="CT8" s="676"/>
      <c r="CU8" s="676"/>
      <c r="CV8" s="676"/>
      <c r="CW8" s="676"/>
      <c r="CX8" s="676"/>
      <c r="CY8" s="676"/>
      <c r="CZ8" s="676"/>
      <c r="DA8" s="676"/>
      <c r="DB8" s="676"/>
      <c r="DC8" s="676"/>
      <c r="DD8" s="676"/>
      <c r="DE8" s="676"/>
      <c r="DF8" s="676"/>
      <c r="DG8" s="676"/>
      <c r="DH8" s="676"/>
      <c r="DI8" s="676"/>
      <c r="DJ8" s="676"/>
      <c r="DK8" s="676"/>
      <c r="DL8" s="676"/>
      <c r="DM8" s="676"/>
      <c r="DN8" s="676"/>
      <c r="DO8" s="676"/>
      <c r="DP8" s="676"/>
      <c r="DQ8" s="676"/>
      <c r="DR8" s="676"/>
      <c r="DS8" s="676"/>
      <c r="DT8" s="676"/>
      <c r="DU8" s="676"/>
      <c r="DV8" s="676"/>
      <c r="DW8" s="676"/>
      <c r="DX8" s="676"/>
      <c r="DY8" s="676"/>
      <c r="DZ8" s="676"/>
      <c r="EA8" s="676"/>
      <c r="EB8" s="676"/>
      <c r="EC8" s="676"/>
      <c r="ED8" s="676"/>
      <c r="EE8" s="676"/>
      <c r="EF8" s="676"/>
      <c r="EG8" s="676"/>
      <c r="EH8" s="676"/>
      <c r="EI8" s="676"/>
      <c r="EJ8" s="676"/>
      <c r="EK8" s="676"/>
      <c r="EL8" s="676"/>
      <c r="EM8" s="676"/>
      <c r="EN8" s="676"/>
      <c r="EO8" s="676"/>
      <c r="EP8" s="676"/>
      <c r="EQ8" s="676"/>
      <c r="ER8" s="676"/>
      <c r="ES8" s="676"/>
      <c r="ET8" s="676"/>
      <c r="EU8" s="676"/>
      <c r="EV8" s="676"/>
      <c r="EW8" s="676"/>
      <c r="EX8" s="676"/>
      <c r="EY8" s="676"/>
      <c r="EZ8" s="676"/>
      <c r="FA8" s="676"/>
      <c r="FB8" s="676"/>
      <c r="FC8" s="676"/>
      <c r="FD8" s="676"/>
      <c r="FE8" s="676"/>
      <c r="FF8" s="676"/>
      <c r="FG8" s="676"/>
      <c r="FH8" s="676"/>
      <c r="FI8" s="676"/>
      <c r="FJ8" s="676"/>
      <c r="FK8" s="676"/>
      <c r="FL8" s="676"/>
      <c r="FM8" s="676"/>
      <c r="FN8" s="676"/>
      <c r="FO8" s="676"/>
      <c r="FP8" s="676"/>
      <c r="FQ8" s="676"/>
      <c r="FR8" s="676"/>
      <c r="FS8" s="676"/>
      <c r="FT8" s="676"/>
      <c r="FU8" s="676"/>
      <c r="FV8" s="676"/>
      <c r="FW8" s="676"/>
      <c r="FX8" s="676"/>
      <c r="FY8" s="676"/>
      <c r="FZ8" s="676"/>
      <c r="GA8" s="676"/>
      <c r="GB8" s="676"/>
      <c r="GC8" s="676"/>
      <c r="GD8" s="676"/>
      <c r="GE8" s="676"/>
      <c r="GF8" s="676"/>
      <c r="GG8" s="676"/>
      <c r="GH8" s="676"/>
      <c r="GI8" s="676"/>
      <c r="GJ8" s="676"/>
      <c r="GK8" s="676"/>
      <c r="GL8" s="676"/>
      <c r="GM8" s="676"/>
      <c r="GN8" s="676"/>
      <c r="GO8" s="676"/>
      <c r="GP8" s="676"/>
      <c r="GQ8" s="676"/>
      <c r="GR8" s="676"/>
      <c r="GS8" s="676"/>
      <c r="GT8" s="676"/>
      <c r="GU8" s="676"/>
      <c r="GV8" s="676"/>
      <c r="GW8" s="676"/>
      <c r="GX8" s="676"/>
      <c r="GY8" s="676"/>
      <c r="GZ8" s="676"/>
      <c r="HA8" s="676"/>
      <c r="HB8" s="676"/>
      <c r="HC8" s="676"/>
      <c r="HD8" s="676"/>
      <c r="HE8" s="676"/>
      <c r="HF8" s="676"/>
      <c r="HG8" s="676"/>
      <c r="HH8" s="676"/>
      <c r="HI8" s="676"/>
      <c r="HJ8" s="676"/>
      <c r="HK8" s="676"/>
      <c r="HL8" s="676"/>
      <c r="HM8" s="676"/>
      <c r="HN8" s="676"/>
      <c r="HO8" s="676"/>
      <c r="HP8" s="676"/>
      <c r="HQ8" s="676"/>
      <c r="HR8" s="676"/>
      <c r="HS8" s="676"/>
      <c r="HT8" s="676"/>
      <c r="HU8" s="676"/>
      <c r="HV8" s="676"/>
      <c r="HW8" s="676"/>
      <c r="HX8" s="676"/>
      <c r="HY8" s="676"/>
      <c r="HZ8" s="676"/>
      <c r="IA8" s="676"/>
      <c r="IB8" s="676"/>
      <c r="IC8" s="676"/>
      <c r="ID8" s="676"/>
      <c r="IE8" s="676"/>
      <c r="IF8" s="676"/>
      <c r="IG8" s="676"/>
      <c r="IH8" s="676"/>
      <c r="II8" s="676"/>
      <c r="IJ8" s="676"/>
      <c r="IK8" s="676"/>
      <c r="IL8" s="676"/>
      <c r="IM8" s="676"/>
      <c r="IN8" s="676"/>
      <c r="IO8" s="676"/>
      <c r="IP8" s="676"/>
      <c r="IQ8" s="676"/>
      <c r="IR8" s="676"/>
      <c r="IS8" s="676"/>
      <c r="IT8" s="676"/>
      <c r="IU8" s="676"/>
      <c r="IV8" s="676"/>
      <c r="IW8" s="676"/>
      <c r="IX8" s="676"/>
      <c r="IY8" s="676"/>
      <c r="IZ8" s="676"/>
      <c r="JA8" s="676"/>
      <c r="JB8" s="676"/>
      <c r="JC8" s="676"/>
      <c r="JD8" s="676"/>
      <c r="JE8" s="676"/>
      <c r="JF8" s="676"/>
      <c r="JG8" s="676"/>
      <c r="JH8" s="676"/>
      <c r="JI8" s="676"/>
      <c r="JJ8" s="676"/>
      <c r="JK8" s="676"/>
      <c r="JL8" s="676"/>
      <c r="JM8" s="676"/>
      <c r="JN8" s="676"/>
      <c r="JO8" s="676"/>
      <c r="JP8" s="676"/>
      <c r="JQ8" s="676"/>
      <c r="JR8" s="676"/>
      <c r="JS8" s="676"/>
      <c r="JT8" s="676"/>
      <c r="JU8" s="676"/>
      <c r="JV8" s="676"/>
      <c r="JW8" s="676"/>
      <c r="JX8" s="676"/>
      <c r="JY8" s="676"/>
      <c r="JZ8" s="676"/>
      <c r="KA8" s="676"/>
      <c r="KB8" s="676"/>
      <c r="KC8" s="676"/>
      <c r="KD8" s="676"/>
      <c r="KE8" s="676"/>
      <c r="KF8" s="676"/>
      <c r="KG8" s="676"/>
      <c r="KH8" s="676"/>
      <c r="KI8" s="676"/>
      <c r="KJ8" s="676"/>
      <c r="KK8" s="676"/>
      <c r="KL8" s="676"/>
      <c r="KM8" s="676"/>
      <c r="KN8" s="676"/>
      <c r="KO8" s="676"/>
      <c r="KP8" s="676"/>
      <c r="KQ8" s="676"/>
      <c r="KR8" s="676"/>
      <c r="KS8" s="676"/>
      <c r="KT8" s="676"/>
      <c r="KU8" s="676"/>
      <c r="KV8" s="676"/>
      <c r="KW8" s="676"/>
      <c r="KX8" s="676"/>
      <c r="KY8" s="676"/>
      <c r="KZ8" s="676"/>
      <c r="LA8" s="676"/>
      <c r="LB8" s="676"/>
      <c r="LC8" s="676"/>
      <c r="LD8" s="676"/>
      <c r="LE8" s="676"/>
      <c r="LF8" s="676"/>
      <c r="LG8" s="676"/>
      <c r="LH8" s="676"/>
      <c r="LI8" s="676"/>
      <c r="LJ8" s="676"/>
      <c r="LK8" s="676"/>
      <c r="LL8" s="676"/>
      <c r="LM8" s="676"/>
      <c r="LN8" s="676"/>
      <c r="LO8" s="676"/>
      <c r="LP8" s="676"/>
      <c r="LQ8" s="676"/>
      <c r="LR8" s="676"/>
      <c r="LS8" s="676"/>
      <c r="LT8" s="676"/>
      <c r="LU8" s="676"/>
      <c r="LV8" s="676"/>
      <c r="LW8" s="676"/>
      <c r="LX8" s="676"/>
      <c r="LY8" s="676"/>
      <c r="LZ8" s="676"/>
      <c r="MA8" s="676"/>
      <c r="MB8" s="676"/>
      <c r="MC8" s="676"/>
      <c r="MD8" s="676"/>
      <c r="ME8" s="676"/>
      <c r="MF8" s="676"/>
      <c r="MG8" s="676"/>
      <c r="MH8" s="676"/>
      <c r="MI8" s="676"/>
      <c r="MJ8" s="676"/>
      <c r="MK8" s="676"/>
      <c r="ML8" s="676"/>
      <c r="MM8" s="676"/>
      <c r="MN8" s="676"/>
      <c r="MO8" s="676"/>
      <c r="MP8" s="676"/>
      <c r="MQ8" s="676"/>
      <c r="MR8" s="676"/>
      <c r="MS8" s="676"/>
      <c r="MT8" s="676"/>
      <c r="MU8" s="676"/>
      <c r="MV8" s="676"/>
      <c r="MW8" s="676"/>
      <c r="MX8" s="676"/>
      <c r="MY8" s="676"/>
      <c r="MZ8" s="676"/>
      <c r="NA8" s="676"/>
      <c r="NB8" s="676"/>
      <c r="NC8" s="676"/>
      <c r="ND8" s="676"/>
      <c r="NE8" s="676"/>
      <c r="NF8" s="676"/>
      <c r="NG8" s="676"/>
      <c r="NH8" s="676"/>
      <c r="NI8" s="676"/>
      <c r="NJ8" s="676"/>
      <c r="NK8" s="676"/>
      <c r="NL8" s="676"/>
      <c r="NM8" s="676"/>
      <c r="NN8" s="676"/>
      <c r="NO8" s="676"/>
      <c r="NP8" s="676"/>
      <c r="NQ8" s="676"/>
      <c r="NR8" s="676"/>
      <c r="NS8" s="676"/>
      <c r="NT8" s="676"/>
      <c r="NU8" s="676"/>
      <c r="NV8" s="676"/>
      <c r="NW8" s="676"/>
      <c r="NX8" s="676"/>
      <c r="NY8" s="676"/>
      <c r="NZ8" s="676"/>
      <c r="OA8" s="676"/>
      <c r="OB8" s="676"/>
      <c r="OC8" s="676"/>
      <c r="OD8" s="676"/>
      <c r="OE8" s="676"/>
      <c r="OF8" s="676"/>
      <c r="OG8" s="676"/>
      <c r="OH8" s="676"/>
      <c r="OI8" s="676"/>
      <c r="OJ8" s="676"/>
      <c r="OK8" s="676"/>
      <c r="OL8" s="676"/>
      <c r="OM8" s="676"/>
      <c r="ON8" s="676"/>
      <c r="OO8" s="676"/>
      <c r="OP8" s="676"/>
      <c r="OQ8" s="676"/>
      <c r="OR8" s="676"/>
      <c r="OS8" s="676"/>
      <c r="OT8" s="676"/>
      <c r="OU8" s="676"/>
      <c r="OV8" s="676"/>
      <c r="OW8" s="676"/>
      <c r="OX8" s="676"/>
      <c r="OY8" s="676"/>
      <c r="OZ8" s="676"/>
      <c r="PA8" s="676"/>
      <c r="PB8" s="676"/>
      <c r="PC8" s="676"/>
      <c r="PD8" s="676"/>
      <c r="PE8" s="676"/>
      <c r="PF8" s="676"/>
      <c r="PG8" s="676"/>
      <c r="PH8" s="676"/>
      <c r="PI8" s="676"/>
      <c r="PJ8" s="676"/>
      <c r="PK8" s="676"/>
      <c r="PL8" s="676"/>
      <c r="PM8" s="676"/>
      <c r="PN8" s="676"/>
      <c r="PO8" s="676"/>
      <c r="PP8" s="676"/>
      <c r="PQ8" s="676"/>
      <c r="PR8" s="676"/>
      <c r="PS8" s="676"/>
      <c r="PT8" s="676"/>
      <c r="PU8" s="676"/>
      <c r="PV8" s="676"/>
      <c r="PW8" s="676"/>
      <c r="PX8" s="676"/>
      <c r="PY8" s="676"/>
      <c r="PZ8" s="676"/>
      <c r="QA8" s="676"/>
      <c r="QB8" s="676"/>
      <c r="QC8" s="676"/>
      <c r="QD8" s="676"/>
      <c r="QE8" s="676"/>
      <c r="QF8" s="676"/>
      <c r="QG8" s="676"/>
      <c r="QH8" s="676"/>
      <c r="QI8" s="676"/>
      <c r="QJ8" s="676"/>
      <c r="QK8" s="676"/>
      <c r="QL8" s="676"/>
      <c r="QM8" s="676"/>
      <c r="QN8" s="676"/>
    </row>
    <row r="9" spans="1:456" s="131" customFormat="1" ht="39.950000000000003" customHeight="1">
      <c r="A9" s="240" t="s">
        <v>311</v>
      </c>
      <c r="B9" s="835" t="s">
        <v>312</v>
      </c>
      <c r="C9" s="858">
        <f>C$8/3</f>
        <v>33.333333333333336</v>
      </c>
      <c r="D9" s="854" t="s">
        <v>35</v>
      </c>
      <c r="E9" s="246">
        <f>IF(D9="Yes",C9,0)</f>
        <v>33.333333333333336</v>
      </c>
      <c r="F9" s="242">
        <f>E9</f>
        <v>33.333333333333336</v>
      </c>
      <c r="G9" s="251" t="s">
        <v>1826</v>
      </c>
      <c r="H9" s="792"/>
      <c r="I9" s="242">
        <f>I$8/3</f>
        <v>33.333333333333336</v>
      </c>
      <c r="J9" s="251" t="s">
        <v>35</v>
      </c>
      <c r="K9" s="246">
        <f>IF(J9="Yes",I9,0)</f>
        <v>33.333333333333336</v>
      </c>
      <c r="L9" s="242">
        <f>K9</f>
        <v>33.333333333333336</v>
      </c>
      <c r="M9" s="251" t="s">
        <v>1827</v>
      </c>
      <c r="N9" s="792"/>
      <c r="O9" s="242">
        <f>O$8/3</f>
        <v>33.333333333333336</v>
      </c>
      <c r="P9" s="251" t="s">
        <v>35</v>
      </c>
      <c r="Q9" s="246">
        <f>IF(P9="Yes",O9,0)</f>
        <v>33.333333333333336</v>
      </c>
      <c r="R9" s="242">
        <f>Q9</f>
        <v>33.333333333333336</v>
      </c>
      <c r="S9" s="251" t="s">
        <v>1828</v>
      </c>
      <c r="T9" s="792"/>
      <c r="U9" s="242">
        <f>U$8/3</f>
        <v>33.333333333333336</v>
      </c>
      <c r="V9" s="251" t="s">
        <v>35</v>
      </c>
      <c r="W9" s="246">
        <f>IF(V9="Yes",U9,0)</f>
        <v>33.333333333333336</v>
      </c>
      <c r="X9" s="242">
        <f>W9</f>
        <v>33.333333333333336</v>
      </c>
      <c r="Y9" s="251" t="s">
        <v>313</v>
      </c>
      <c r="Z9" s="792"/>
      <c r="AA9" s="242">
        <f>AA$8/3</f>
        <v>33.333333333333336</v>
      </c>
      <c r="AB9" s="248" t="s">
        <v>35</v>
      </c>
      <c r="AC9" s="246">
        <f>IF(AB9="Yes",AA9,0)</f>
        <v>33.333333333333336</v>
      </c>
      <c r="AD9" s="242">
        <f>AC9</f>
        <v>33.333333333333336</v>
      </c>
      <c r="AE9" s="251" t="s">
        <v>1212</v>
      </c>
      <c r="AF9" s="792"/>
      <c r="AG9" s="242">
        <f>AG$8/3</f>
        <v>33.333333333333336</v>
      </c>
      <c r="AH9" s="251" t="s">
        <v>35</v>
      </c>
      <c r="AI9" s="246">
        <f>IF(AH9="Yes",AG9,0)</f>
        <v>33.333333333333336</v>
      </c>
      <c r="AJ9" s="242">
        <f>AI9</f>
        <v>33.333333333333336</v>
      </c>
      <c r="AK9" s="248" t="s">
        <v>314</v>
      </c>
      <c r="AL9" s="792"/>
      <c r="AM9" s="242">
        <f>AM$8/3</f>
        <v>33.333333333333336</v>
      </c>
      <c r="AN9" s="251" t="s">
        <v>35</v>
      </c>
      <c r="AO9" s="246">
        <f>IF(AN9="Yes",AM9,0)</f>
        <v>33.333333333333336</v>
      </c>
      <c r="AP9" s="242">
        <f>AO9</f>
        <v>33.333333333333336</v>
      </c>
      <c r="AQ9" s="256" t="s">
        <v>1829</v>
      </c>
      <c r="AR9" s="792"/>
      <c r="AS9" s="242">
        <f>AS$8/3</f>
        <v>33.333333333333336</v>
      </c>
      <c r="AT9" s="251" t="s">
        <v>35</v>
      </c>
      <c r="AU9" s="246">
        <f>IF(AT9="Yes",AS9,0)</f>
        <v>33.333333333333336</v>
      </c>
      <c r="AV9" s="242">
        <f>AU9</f>
        <v>33.333333333333336</v>
      </c>
      <c r="AW9" s="251" t="s">
        <v>1092</v>
      </c>
      <c r="AX9" s="792"/>
      <c r="AY9" s="242">
        <f>AY$8/3</f>
        <v>33.333333333333336</v>
      </c>
      <c r="AZ9" s="248" t="s">
        <v>35</v>
      </c>
      <c r="BA9" s="246">
        <f>IF(AZ9="Yes",AY9,0)</f>
        <v>33.333333333333336</v>
      </c>
      <c r="BB9" s="242">
        <f>BA9</f>
        <v>33.333333333333336</v>
      </c>
      <c r="BC9" s="251" t="s">
        <v>1830</v>
      </c>
      <c r="BD9" s="792"/>
      <c r="BE9" s="242">
        <f>BE$8/3</f>
        <v>33.333333333333336</v>
      </c>
      <c r="BF9" s="248" t="s">
        <v>35</v>
      </c>
      <c r="BG9" s="246">
        <f>IF(BF9="Yes",BE9,0)</f>
        <v>33.333333333333336</v>
      </c>
      <c r="BH9" s="242">
        <f>BG9</f>
        <v>33.333333333333336</v>
      </c>
      <c r="BI9" s="248" t="s">
        <v>1236</v>
      </c>
      <c r="BJ9" s="818"/>
      <c r="BK9" s="819"/>
      <c r="BL9" s="819"/>
      <c r="BM9" s="819"/>
      <c r="BN9" s="819"/>
      <c r="BO9" s="819"/>
      <c r="BP9" s="819"/>
      <c r="BQ9" s="819"/>
      <c r="BR9" s="819"/>
      <c r="BS9" s="819"/>
      <c r="BT9" s="819"/>
      <c r="BU9" s="819"/>
      <c r="BV9" s="819"/>
      <c r="BW9" s="819"/>
      <c r="BX9" s="819"/>
      <c r="BY9" s="819"/>
      <c r="BZ9" s="819"/>
      <c r="CA9" s="819"/>
      <c r="CB9" s="819"/>
      <c r="CC9" s="819"/>
      <c r="CD9" s="819"/>
      <c r="CE9" s="819"/>
      <c r="CF9" s="819"/>
      <c r="CG9" s="819"/>
      <c r="CH9" s="819"/>
      <c r="CI9" s="819"/>
      <c r="CJ9" s="819"/>
      <c r="CK9" s="819"/>
      <c r="CL9" s="819"/>
      <c r="CM9" s="819"/>
      <c r="CN9" s="819"/>
      <c r="CO9" s="819"/>
      <c r="CP9" s="819"/>
      <c r="CQ9" s="819"/>
      <c r="CR9" s="819"/>
      <c r="CS9" s="819"/>
      <c r="CT9" s="819"/>
      <c r="CU9" s="819"/>
      <c r="CV9" s="819"/>
      <c r="CW9" s="819"/>
      <c r="CX9" s="819"/>
      <c r="CY9" s="819"/>
      <c r="CZ9" s="819"/>
      <c r="DA9" s="819"/>
      <c r="DB9" s="819"/>
      <c r="DC9" s="819"/>
      <c r="DD9" s="819"/>
      <c r="DE9" s="819"/>
      <c r="DF9" s="819"/>
      <c r="DG9" s="819"/>
      <c r="DH9" s="819"/>
      <c r="DI9" s="819"/>
      <c r="DJ9" s="819"/>
      <c r="DK9" s="819"/>
      <c r="DL9" s="819"/>
      <c r="DM9" s="819"/>
      <c r="DN9" s="819"/>
      <c r="DO9" s="819"/>
      <c r="DP9" s="819"/>
      <c r="DQ9" s="819"/>
      <c r="DR9" s="819"/>
      <c r="DS9" s="819"/>
      <c r="DT9" s="819"/>
      <c r="DU9" s="819"/>
      <c r="DV9" s="819"/>
      <c r="DW9" s="819"/>
      <c r="DX9" s="819"/>
      <c r="DY9" s="819"/>
      <c r="DZ9" s="819"/>
      <c r="EA9" s="819"/>
      <c r="EB9" s="819"/>
      <c r="EC9" s="819"/>
      <c r="ED9" s="819"/>
      <c r="EE9" s="819"/>
      <c r="EF9" s="819"/>
      <c r="EG9" s="819"/>
      <c r="EH9" s="819"/>
      <c r="EI9" s="819"/>
      <c r="EJ9" s="819"/>
      <c r="EK9" s="819"/>
      <c r="EL9" s="819"/>
      <c r="EM9" s="819"/>
      <c r="EN9" s="819"/>
      <c r="EO9" s="819"/>
      <c r="EP9" s="819"/>
      <c r="EQ9" s="819"/>
      <c r="ER9" s="819"/>
      <c r="ES9" s="819"/>
      <c r="ET9" s="819"/>
      <c r="EU9" s="819"/>
      <c r="EV9" s="819"/>
      <c r="EW9" s="819"/>
      <c r="EX9" s="819"/>
      <c r="EY9" s="819"/>
      <c r="EZ9" s="819"/>
      <c r="FA9" s="819"/>
      <c r="FB9" s="819"/>
      <c r="FC9" s="819"/>
      <c r="FD9" s="819"/>
      <c r="FE9" s="819"/>
      <c r="FF9" s="819"/>
      <c r="FG9" s="819"/>
      <c r="FH9" s="819"/>
      <c r="FI9" s="819"/>
      <c r="FJ9" s="819"/>
      <c r="FK9" s="819"/>
      <c r="FL9" s="819"/>
      <c r="FM9" s="819"/>
      <c r="FN9" s="819"/>
      <c r="FO9" s="819"/>
      <c r="FP9" s="819"/>
      <c r="FQ9" s="819"/>
      <c r="FR9" s="819"/>
      <c r="FS9" s="819"/>
      <c r="FT9" s="819"/>
      <c r="FU9" s="819"/>
      <c r="FV9" s="819"/>
      <c r="FW9" s="819"/>
      <c r="FX9" s="819"/>
      <c r="FY9" s="819"/>
      <c r="FZ9" s="819"/>
      <c r="GA9" s="819"/>
      <c r="GB9" s="819"/>
      <c r="GC9" s="819"/>
      <c r="GD9" s="819"/>
      <c r="GE9" s="819"/>
      <c r="GF9" s="819"/>
      <c r="GG9" s="819"/>
      <c r="GH9" s="819"/>
      <c r="GI9" s="819"/>
      <c r="GJ9" s="819"/>
      <c r="GK9" s="819"/>
      <c r="GL9" s="819"/>
      <c r="GM9" s="819"/>
      <c r="GN9" s="819"/>
      <c r="GO9" s="819"/>
      <c r="GP9" s="819"/>
      <c r="GQ9" s="819"/>
      <c r="GR9" s="819"/>
      <c r="GS9" s="819"/>
      <c r="GT9" s="819"/>
      <c r="GU9" s="819"/>
      <c r="GV9" s="819"/>
      <c r="GW9" s="819"/>
      <c r="GX9" s="819"/>
      <c r="GY9" s="819"/>
      <c r="GZ9" s="819"/>
      <c r="HA9" s="819"/>
      <c r="HB9" s="819"/>
      <c r="HC9" s="819"/>
      <c r="HD9" s="819"/>
      <c r="HE9" s="819"/>
      <c r="HF9" s="819"/>
      <c r="HG9" s="819"/>
      <c r="HH9" s="819"/>
      <c r="HI9" s="819"/>
      <c r="HJ9" s="819"/>
      <c r="HK9" s="819"/>
      <c r="HL9" s="819"/>
      <c r="HM9" s="819"/>
      <c r="HN9" s="819"/>
      <c r="HO9" s="819"/>
      <c r="HP9" s="819"/>
      <c r="HQ9" s="819"/>
      <c r="HR9" s="819"/>
      <c r="HS9" s="819"/>
      <c r="HT9" s="819"/>
      <c r="HU9" s="819"/>
      <c r="HV9" s="819"/>
      <c r="HW9" s="819"/>
      <c r="HX9" s="819"/>
      <c r="HY9" s="819"/>
      <c r="HZ9" s="819"/>
      <c r="IA9" s="819"/>
      <c r="IB9" s="819"/>
      <c r="IC9" s="819"/>
      <c r="ID9" s="819"/>
      <c r="IE9" s="819"/>
      <c r="IF9" s="819"/>
      <c r="IG9" s="819"/>
      <c r="IH9" s="819"/>
      <c r="II9" s="819"/>
      <c r="IJ9" s="819"/>
      <c r="IK9" s="819"/>
      <c r="IL9" s="819"/>
      <c r="IM9" s="819"/>
      <c r="IN9" s="819"/>
      <c r="IO9" s="819"/>
      <c r="IP9" s="819"/>
      <c r="IQ9" s="819"/>
      <c r="IR9" s="819"/>
      <c r="IS9" s="819"/>
      <c r="IT9" s="819"/>
      <c r="IU9" s="819"/>
      <c r="IV9" s="819"/>
      <c r="IW9" s="819"/>
      <c r="IX9" s="819"/>
      <c r="IY9" s="819"/>
      <c r="IZ9" s="819"/>
      <c r="JA9" s="819"/>
      <c r="JB9" s="819"/>
      <c r="JC9" s="819"/>
      <c r="JD9" s="819"/>
      <c r="JE9" s="819"/>
      <c r="JF9" s="819"/>
      <c r="JG9" s="819"/>
      <c r="JH9" s="819"/>
      <c r="JI9" s="819"/>
      <c r="JJ9" s="819"/>
      <c r="JK9" s="819"/>
      <c r="JL9" s="819"/>
      <c r="JM9" s="819"/>
      <c r="JN9" s="819"/>
      <c r="JO9" s="819"/>
      <c r="JP9" s="819"/>
      <c r="JQ9" s="819"/>
      <c r="JR9" s="819"/>
      <c r="JS9" s="819"/>
      <c r="JT9" s="819"/>
      <c r="JU9" s="819"/>
      <c r="JV9" s="819"/>
      <c r="JW9" s="819"/>
      <c r="JX9" s="819"/>
      <c r="JY9" s="819"/>
      <c r="JZ9" s="819"/>
      <c r="KA9" s="819"/>
      <c r="KB9" s="819"/>
      <c r="KC9" s="819"/>
      <c r="KD9" s="819"/>
      <c r="KE9" s="819"/>
      <c r="KF9" s="819"/>
      <c r="KG9" s="819"/>
      <c r="KH9" s="819"/>
      <c r="KI9" s="819"/>
      <c r="KJ9" s="819"/>
      <c r="KK9" s="819"/>
      <c r="KL9" s="819"/>
      <c r="KM9" s="819"/>
      <c r="KN9" s="819"/>
      <c r="KO9" s="819"/>
      <c r="KP9" s="819"/>
      <c r="KQ9" s="819"/>
      <c r="KR9" s="819"/>
      <c r="KS9" s="819"/>
      <c r="KT9" s="819"/>
      <c r="KU9" s="819"/>
      <c r="KV9" s="819"/>
      <c r="KW9" s="819"/>
      <c r="KX9" s="819"/>
      <c r="KY9" s="819"/>
      <c r="KZ9" s="819"/>
      <c r="LA9" s="819"/>
      <c r="LB9" s="819"/>
      <c r="LC9" s="819"/>
      <c r="LD9" s="819"/>
      <c r="LE9" s="819"/>
      <c r="LF9" s="819"/>
      <c r="LG9" s="819"/>
      <c r="LH9" s="819"/>
      <c r="LI9" s="819"/>
      <c r="LJ9" s="819"/>
      <c r="LK9" s="819"/>
      <c r="LL9" s="819"/>
      <c r="LM9" s="819"/>
      <c r="LN9" s="819"/>
      <c r="LO9" s="819"/>
      <c r="LP9" s="819"/>
      <c r="LQ9" s="819"/>
      <c r="LR9" s="819"/>
      <c r="LS9" s="819"/>
      <c r="LT9" s="819"/>
      <c r="LU9" s="819"/>
      <c r="LV9" s="819"/>
      <c r="LW9" s="819"/>
      <c r="LX9" s="819"/>
      <c r="LY9" s="819"/>
      <c r="LZ9" s="819"/>
      <c r="MA9" s="819"/>
      <c r="MB9" s="819"/>
      <c r="MC9" s="819"/>
      <c r="MD9" s="819"/>
      <c r="ME9" s="819"/>
      <c r="MF9" s="819"/>
      <c r="MG9" s="819"/>
      <c r="MH9" s="819"/>
      <c r="MI9" s="819"/>
      <c r="MJ9" s="819"/>
      <c r="MK9" s="819"/>
      <c r="ML9" s="819"/>
      <c r="MM9" s="819"/>
      <c r="MN9" s="819"/>
      <c r="MO9" s="819"/>
      <c r="MP9" s="819"/>
      <c r="MQ9" s="819"/>
      <c r="MR9" s="819"/>
      <c r="MS9" s="819"/>
      <c r="MT9" s="819"/>
      <c r="MU9" s="819"/>
      <c r="MV9" s="819"/>
      <c r="MW9" s="819"/>
      <c r="MX9" s="819"/>
      <c r="MY9" s="819"/>
      <c r="MZ9" s="819"/>
      <c r="NA9" s="819"/>
      <c r="NB9" s="819"/>
      <c r="NC9" s="819"/>
      <c r="ND9" s="819"/>
      <c r="NE9" s="819"/>
      <c r="NF9" s="819"/>
      <c r="NG9" s="819"/>
      <c r="NH9" s="819"/>
      <c r="NI9" s="819"/>
      <c r="NJ9" s="819"/>
      <c r="NK9" s="819"/>
      <c r="NL9" s="819"/>
      <c r="NM9" s="819"/>
      <c r="NN9" s="819"/>
      <c r="NO9" s="819"/>
      <c r="NP9" s="819"/>
      <c r="NQ9" s="819"/>
      <c r="NR9" s="819"/>
      <c r="NS9" s="819"/>
      <c r="NT9" s="819"/>
      <c r="NU9" s="819"/>
      <c r="NV9" s="819"/>
      <c r="NW9" s="819"/>
      <c r="NX9" s="819"/>
      <c r="NY9" s="819"/>
      <c r="NZ9" s="819"/>
      <c r="OA9" s="819"/>
      <c r="OB9" s="819"/>
      <c r="OC9" s="819"/>
      <c r="OD9" s="819"/>
      <c r="OE9" s="819"/>
      <c r="OF9" s="819"/>
      <c r="OG9" s="819"/>
      <c r="OH9" s="819"/>
      <c r="OI9" s="819"/>
      <c r="OJ9" s="819"/>
      <c r="OK9" s="819"/>
      <c r="OL9" s="819"/>
      <c r="OM9" s="819"/>
      <c r="ON9" s="819"/>
      <c r="OO9" s="819"/>
      <c r="OP9" s="819"/>
      <c r="OQ9" s="819"/>
      <c r="OR9" s="819"/>
      <c r="OS9" s="819"/>
      <c r="OT9" s="819"/>
      <c r="OU9" s="819"/>
      <c r="OV9" s="819"/>
      <c r="OW9" s="819"/>
      <c r="OX9" s="819"/>
      <c r="OY9" s="819"/>
      <c r="OZ9" s="819"/>
      <c r="PA9" s="819"/>
      <c r="PB9" s="819"/>
      <c r="PC9" s="819"/>
      <c r="PD9" s="819"/>
      <c r="PE9" s="819"/>
      <c r="PF9" s="819"/>
      <c r="PG9" s="819"/>
      <c r="PH9" s="819"/>
      <c r="PI9" s="819"/>
      <c r="PJ9" s="819"/>
      <c r="PK9" s="819"/>
      <c r="PL9" s="819"/>
      <c r="PM9" s="819"/>
      <c r="PN9" s="819"/>
      <c r="PO9" s="819"/>
      <c r="PP9" s="819"/>
      <c r="PQ9" s="819"/>
      <c r="PR9" s="819"/>
      <c r="PS9" s="819"/>
      <c r="PT9" s="819"/>
      <c r="PU9" s="819"/>
      <c r="PV9" s="819"/>
      <c r="PW9" s="819"/>
      <c r="PX9" s="819"/>
      <c r="PY9" s="819"/>
      <c r="PZ9" s="819"/>
      <c r="QA9" s="819"/>
      <c r="QB9" s="819"/>
      <c r="QC9" s="819"/>
      <c r="QD9" s="819"/>
      <c r="QE9" s="819"/>
      <c r="QF9" s="819"/>
      <c r="QG9" s="819"/>
      <c r="QH9" s="819"/>
      <c r="QI9" s="819"/>
      <c r="QJ9" s="819"/>
      <c r="QK9" s="819"/>
      <c r="QL9" s="819"/>
      <c r="QM9" s="819"/>
      <c r="QN9" s="819"/>
    </row>
    <row r="10" spans="1:456" s="131" customFormat="1" ht="12.75">
      <c r="A10" s="440"/>
      <c r="B10" s="836"/>
      <c r="C10" s="859"/>
      <c r="D10" s="855"/>
      <c r="E10" s="279"/>
      <c r="F10" s="279"/>
      <c r="G10" s="276"/>
      <c r="H10" s="760"/>
      <c r="I10" s="279"/>
      <c r="J10" s="276"/>
      <c r="K10" s="279"/>
      <c r="L10" s="279"/>
      <c r="M10" s="276"/>
      <c r="N10" s="760"/>
      <c r="O10" s="279"/>
      <c r="P10" s="276"/>
      <c r="Q10" s="279"/>
      <c r="R10" s="279"/>
      <c r="S10" s="276"/>
      <c r="T10" s="760"/>
      <c r="U10" s="279"/>
      <c r="V10" s="276"/>
      <c r="W10" s="279"/>
      <c r="X10" s="279"/>
      <c r="Y10" s="276"/>
      <c r="Z10" s="760"/>
      <c r="AA10" s="279"/>
      <c r="AB10" s="276"/>
      <c r="AC10" s="279"/>
      <c r="AD10" s="279"/>
      <c r="AE10" s="276"/>
      <c r="AF10" s="760"/>
      <c r="AG10" s="279"/>
      <c r="AH10" s="276"/>
      <c r="AI10" s="279"/>
      <c r="AJ10" s="279"/>
      <c r="AK10" s="276"/>
      <c r="AL10" s="760"/>
      <c r="AM10" s="279"/>
      <c r="AN10" s="276"/>
      <c r="AO10" s="279"/>
      <c r="AP10" s="279"/>
      <c r="AQ10" s="276"/>
      <c r="AR10" s="760"/>
      <c r="AS10" s="279"/>
      <c r="AT10" s="276"/>
      <c r="AU10" s="279"/>
      <c r="AV10" s="279"/>
      <c r="AW10" s="276"/>
      <c r="AX10" s="760"/>
      <c r="AY10" s="279"/>
      <c r="AZ10" s="276"/>
      <c r="BA10" s="279"/>
      <c r="BB10" s="279"/>
      <c r="BC10" s="269"/>
      <c r="BD10" s="760"/>
      <c r="BE10" s="279"/>
      <c r="BF10" s="276"/>
      <c r="BG10" s="279"/>
      <c r="BH10" s="279"/>
      <c r="BI10" s="276"/>
      <c r="BJ10" s="820"/>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c r="CY10" s="819"/>
      <c r="CZ10" s="819"/>
      <c r="DA10" s="819"/>
      <c r="DB10" s="819"/>
      <c r="DC10" s="819"/>
      <c r="DD10" s="819"/>
      <c r="DE10" s="819"/>
      <c r="DF10" s="819"/>
      <c r="DG10" s="819"/>
      <c r="DH10" s="819"/>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819"/>
      <c r="FU10" s="819"/>
      <c r="FV10" s="819"/>
      <c r="FW10" s="819"/>
      <c r="FX10" s="819"/>
      <c r="FY10" s="819"/>
      <c r="FZ10" s="819"/>
      <c r="GA10" s="819"/>
      <c r="GB10" s="819"/>
      <c r="GC10" s="819"/>
      <c r="GD10" s="819"/>
      <c r="GE10" s="819"/>
      <c r="GF10" s="819"/>
      <c r="GG10" s="819"/>
      <c r="GH10" s="819"/>
      <c r="GI10" s="819"/>
      <c r="GJ10" s="819"/>
      <c r="GK10" s="819"/>
      <c r="GL10" s="819"/>
      <c r="GM10" s="819"/>
      <c r="GN10" s="819"/>
      <c r="GO10" s="819"/>
      <c r="GP10" s="819"/>
      <c r="GQ10" s="819"/>
      <c r="GR10" s="819"/>
      <c r="GS10" s="819"/>
      <c r="GT10" s="819"/>
      <c r="GU10" s="819"/>
      <c r="GV10" s="819"/>
      <c r="GW10" s="819"/>
      <c r="GX10" s="819"/>
      <c r="GY10" s="819"/>
      <c r="GZ10" s="819"/>
      <c r="HA10" s="819"/>
      <c r="HB10" s="819"/>
      <c r="HC10" s="819"/>
      <c r="HD10" s="819"/>
      <c r="HE10" s="819"/>
      <c r="HF10" s="819"/>
      <c r="HG10" s="819"/>
      <c r="HH10" s="819"/>
      <c r="HI10" s="819"/>
      <c r="HJ10" s="819"/>
      <c r="HK10" s="819"/>
      <c r="HL10" s="819"/>
      <c r="HM10" s="819"/>
      <c r="HN10" s="819"/>
      <c r="HO10" s="819"/>
      <c r="HP10" s="819"/>
      <c r="HQ10" s="819"/>
      <c r="HR10" s="819"/>
      <c r="HS10" s="819"/>
      <c r="HT10" s="819"/>
      <c r="HU10" s="819"/>
      <c r="HV10" s="819"/>
      <c r="HW10" s="819"/>
      <c r="HX10" s="819"/>
      <c r="HY10" s="819"/>
      <c r="HZ10" s="819"/>
      <c r="IA10" s="819"/>
      <c r="IB10" s="819"/>
      <c r="IC10" s="819"/>
      <c r="ID10" s="819"/>
      <c r="IE10" s="819"/>
      <c r="IF10" s="819"/>
      <c r="IG10" s="819"/>
      <c r="IH10" s="819"/>
      <c r="II10" s="819"/>
      <c r="IJ10" s="819"/>
      <c r="IK10" s="819"/>
      <c r="IL10" s="819"/>
      <c r="IM10" s="819"/>
      <c r="IN10" s="819"/>
      <c r="IO10" s="819"/>
      <c r="IP10" s="819"/>
      <c r="IQ10" s="819"/>
      <c r="IR10" s="819"/>
      <c r="IS10" s="819"/>
      <c r="IT10" s="819"/>
      <c r="IU10" s="819"/>
      <c r="IV10" s="819"/>
      <c r="IW10" s="819"/>
      <c r="IX10" s="819"/>
      <c r="IY10" s="819"/>
      <c r="IZ10" s="819"/>
      <c r="JA10" s="819"/>
      <c r="JB10" s="819"/>
      <c r="JC10" s="819"/>
      <c r="JD10" s="819"/>
      <c r="JE10" s="819"/>
      <c r="JF10" s="819"/>
      <c r="JG10" s="819"/>
      <c r="JH10" s="819"/>
      <c r="JI10" s="819"/>
      <c r="JJ10" s="819"/>
      <c r="JK10" s="819"/>
      <c r="JL10" s="819"/>
      <c r="JM10" s="819"/>
      <c r="JN10" s="819"/>
      <c r="JO10" s="819"/>
      <c r="JP10" s="819"/>
      <c r="JQ10" s="819"/>
      <c r="JR10" s="819"/>
      <c r="JS10" s="819"/>
      <c r="JT10" s="819"/>
      <c r="JU10" s="819"/>
      <c r="JV10" s="819"/>
      <c r="JW10" s="819"/>
      <c r="JX10" s="819"/>
      <c r="JY10" s="819"/>
      <c r="JZ10" s="819"/>
      <c r="KA10" s="819"/>
      <c r="KB10" s="819"/>
      <c r="KC10" s="819"/>
      <c r="KD10" s="819"/>
      <c r="KE10" s="819"/>
      <c r="KF10" s="819"/>
      <c r="KG10" s="819"/>
      <c r="KH10" s="819"/>
      <c r="KI10" s="819"/>
      <c r="KJ10" s="819"/>
      <c r="KK10" s="819"/>
      <c r="KL10" s="819"/>
      <c r="KM10" s="819"/>
      <c r="KN10" s="819"/>
      <c r="KO10" s="819"/>
      <c r="KP10" s="819"/>
      <c r="KQ10" s="819"/>
      <c r="KR10" s="819"/>
      <c r="KS10" s="819"/>
      <c r="KT10" s="819"/>
      <c r="KU10" s="819"/>
      <c r="KV10" s="819"/>
      <c r="KW10" s="819"/>
      <c r="KX10" s="819"/>
      <c r="KY10" s="819"/>
      <c r="KZ10" s="819"/>
      <c r="LA10" s="819"/>
      <c r="LB10" s="819"/>
      <c r="LC10" s="819"/>
      <c r="LD10" s="819"/>
      <c r="LE10" s="819"/>
      <c r="LF10" s="819"/>
      <c r="LG10" s="819"/>
      <c r="LH10" s="819"/>
      <c r="LI10" s="819"/>
      <c r="LJ10" s="819"/>
      <c r="LK10" s="819"/>
      <c r="LL10" s="819"/>
      <c r="LM10" s="819"/>
      <c r="LN10" s="819"/>
      <c r="LO10" s="819"/>
      <c r="LP10" s="819"/>
      <c r="LQ10" s="819"/>
      <c r="LR10" s="819"/>
      <c r="LS10" s="819"/>
      <c r="LT10" s="819"/>
      <c r="LU10" s="819"/>
      <c r="LV10" s="819"/>
      <c r="LW10" s="819"/>
      <c r="LX10" s="819"/>
      <c r="LY10" s="819"/>
      <c r="LZ10" s="819"/>
      <c r="MA10" s="819"/>
      <c r="MB10" s="819"/>
      <c r="MC10" s="819"/>
      <c r="MD10" s="819"/>
      <c r="ME10" s="819"/>
      <c r="MF10" s="819"/>
      <c r="MG10" s="819"/>
      <c r="MH10" s="819"/>
      <c r="MI10" s="819"/>
      <c r="MJ10" s="819"/>
      <c r="MK10" s="819"/>
      <c r="ML10" s="819"/>
      <c r="MM10" s="819"/>
      <c r="MN10" s="819"/>
      <c r="MO10" s="819"/>
      <c r="MP10" s="819"/>
      <c r="MQ10" s="819"/>
      <c r="MR10" s="819"/>
      <c r="MS10" s="819"/>
      <c r="MT10" s="819"/>
      <c r="MU10" s="819"/>
      <c r="MV10" s="819"/>
      <c r="MW10" s="819"/>
      <c r="MX10" s="819"/>
      <c r="MY10" s="819"/>
      <c r="MZ10" s="819"/>
      <c r="NA10" s="819"/>
      <c r="NB10" s="819"/>
      <c r="NC10" s="819"/>
      <c r="ND10" s="819"/>
      <c r="NE10" s="819"/>
      <c r="NF10" s="819"/>
      <c r="NG10" s="819"/>
      <c r="NH10" s="819"/>
      <c r="NI10" s="819"/>
      <c r="NJ10" s="819"/>
      <c r="NK10" s="819"/>
      <c r="NL10" s="819"/>
      <c r="NM10" s="819"/>
      <c r="NN10" s="819"/>
      <c r="NO10" s="819"/>
      <c r="NP10" s="819"/>
      <c r="NQ10" s="819"/>
      <c r="NR10" s="819"/>
      <c r="NS10" s="819"/>
      <c r="NT10" s="819"/>
      <c r="NU10" s="819"/>
      <c r="NV10" s="819"/>
      <c r="NW10" s="819"/>
      <c r="NX10" s="819"/>
      <c r="NY10" s="819"/>
      <c r="NZ10" s="819"/>
      <c r="OA10" s="819"/>
      <c r="OB10" s="819"/>
      <c r="OC10" s="819"/>
      <c r="OD10" s="819"/>
      <c r="OE10" s="819"/>
      <c r="OF10" s="819"/>
      <c r="OG10" s="819"/>
      <c r="OH10" s="819"/>
      <c r="OI10" s="819"/>
      <c r="OJ10" s="819"/>
      <c r="OK10" s="819"/>
      <c r="OL10" s="819"/>
      <c r="OM10" s="819"/>
      <c r="ON10" s="819"/>
      <c r="OO10" s="819"/>
      <c r="OP10" s="819"/>
      <c r="OQ10" s="819"/>
      <c r="OR10" s="819"/>
      <c r="OS10" s="819"/>
      <c r="OT10" s="819"/>
      <c r="OU10" s="819"/>
      <c r="OV10" s="819"/>
      <c r="OW10" s="819"/>
      <c r="OX10" s="819"/>
      <c r="OY10" s="819"/>
      <c r="OZ10" s="819"/>
      <c r="PA10" s="819"/>
      <c r="PB10" s="819"/>
      <c r="PC10" s="819"/>
      <c r="PD10" s="819"/>
      <c r="PE10" s="819"/>
      <c r="PF10" s="819"/>
      <c r="PG10" s="819"/>
      <c r="PH10" s="819"/>
      <c r="PI10" s="819"/>
      <c r="PJ10" s="819"/>
      <c r="PK10" s="819"/>
      <c r="PL10" s="819"/>
      <c r="PM10" s="819"/>
      <c r="PN10" s="819"/>
      <c r="PO10" s="819"/>
      <c r="PP10" s="819"/>
      <c r="PQ10" s="819"/>
      <c r="PR10" s="819"/>
      <c r="PS10" s="819"/>
      <c r="PT10" s="819"/>
      <c r="PU10" s="819"/>
      <c r="PV10" s="819"/>
      <c r="PW10" s="819"/>
      <c r="PX10" s="819"/>
      <c r="PY10" s="819"/>
      <c r="PZ10" s="819"/>
      <c r="QA10" s="819"/>
      <c r="QB10" s="819"/>
      <c r="QC10" s="819"/>
      <c r="QD10" s="819"/>
      <c r="QE10" s="819"/>
      <c r="QF10" s="819"/>
      <c r="QG10" s="819"/>
      <c r="QH10" s="819"/>
      <c r="QI10" s="819"/>
      <c r="QJ10" s="819"/>
      <c r="QK10" s="819"/>
      <c r="QL10" s="819"/>
      <c r="QM10" s="819"/>
      <c r="QN10" s="819"/>
    </row>
    <row r="11" spans="1:456" s="131" customFormat="1" ht="12.75">
      <c r="A11" s="240" t="s">
        <v>315</v>
      </c>
      <c r="B11" s="835" t="s">
        <v>833</v>
      </c>
      <c r="C11" s="860">
        <f t="shared" ref="C11:BE11" si="0">$C$8/3</f>
        <v>33.333333333333336</v>
      </c>
      <c r="D11" s="855"/>
      <c r="E11" s="279"/>
      <c r="F11" s="242">
        <f>SUM(E12:E31)</f>
        <v>21.111111111111111</v>
      </c>
      <c r="G11" s="276"/>
      <c r="H11" s="760"/>
      <c r="I11" s="242">
        <f t="shared" si="0"/>
        <v>33.333333333333336</v>
      </c>
      <c r="J11" s="276"/>
      <c r="K11" s="279"/>
      <c r="L11" s="242">
        <f>SUM(K12:K31)</f>
        <v>24.999999999999996</v>
      </c>
      <c r="M11" s="276"/>
      <c r="N11" s="760"/>
      <c r="O11" s="242">
        <f t="shared" si="0"/>
        <v>33.333333333333336</v>
      </c>
      <c r="P11" s="276"/>
      <c r="Q11" s="279"/>
      <c r="R11" s="242">
        <f>SUM(Q12:Q31)</f>
        <v>14.444444444444446</v>
      </c>
      <c r="S11" s="276"/>
      <c r="T11" s="760"/>
      <c r="U11" s="242">
        <f t="shared" si="0"/>
        <v>33.333333333333336</v>
      </c>
      <c r="V11" s="276"/>
      <c r="W11" s="279"/>
      <c r="X11" s="242">
        <f>SUM(W12:W31)</f>
        <v>11.666666666666668</v>
      </c>
      <c r="Y11" s="276"/>
      <c r="Z11" s="760"/>
      <c r="AA11" s="242">
        <f t="shared" si="0"/>
        <v>33.333333333333336</v>
      </c>
      <c r="AB11" s="276"/>
      <c r="AC11" s="279"/>
      <c r="AD11" s="242">
        <f>SUM(AC12:AC31)</f>
        <v>12.777777777777779</v>
      </c>
      <c r="AE11" s="276"/>
      <c r="AF11" s="760"/>
      <c r="AG11" s="242">
        <f t="shared" si="0"/>
        <v>33.333333333333336</v>
      </c>
      <c r="AH11" s="276"/>
      <c r="AI11" s="279"/>
      <c r="AJ11" s="242">
        <f>SUM(AI12:AI31)</f>
        <v>16.111111111111111</v>
      </c>
      <c r="AK11" s="436"/>
      <c r="AL11" s="760"/>
      <c r="AM11" s="242">
        <f t="shared" si="0"/>
        <v>33.333333333333336</v>
      </c>
      <c r="AN11" s="276"/>
      <c r="AO11" s="279"/>
      <c r="AP11" s="242">
        <f>SUM(AO12:AO31)</f>
        <v>11.666666666666668</v>
      </c>
      <c r="AQ11" s="276"/>
      <c r="AR11" s="760"/>
      <c r="AS11" s="242">
        <f t="shared" si="0"/>
        <v>33.333333333333336</v>
      </c>
      <c r="AT11" s="276"/>
      <c r="AU11" s="279"/>
      <c r="AV11" s="242">
        <f>SUM(AU12:AU31)</f>
        <v>23.888888888888886</v>
      </c>
      <c r="AW11" s="276"/>
      <c r="AX11" s="760"/>
      <c r="AY11" s="242">
        <f t="shared" si="0"/>
        <v>33.333333333333336</v>
      </c>
      <c r="AZ11" s="276"/>
      <c r="BA11" s="279"/>
      <c r="BB11" s="242">
        <f>SUM(BA12:BA31)</f>
        <v>13.888888888888891</v>
      </c>
      <c r="BC11" s="269"/>
      <c r="BD11" s="760"/>
      <c r="BE11" s="242">
        <f t="shared" si="0"/>
        <v>33.333333333333336</v>
      </c>
      <c r="BF11" s="276"/>
      <c r="BG11" s="279"/>
      <c r="BH11" s="242">
        <f>SUM(BG12:BG31)</f>
        <v>33.333333333333329</v>
      </c>
      <c r="BI11" s="276"/>
      <c r="BJ11" s="820"/>
      <c r="BK11" s="819"/>
      <c r="BL11" s="819"/>
      <c r="BM11" s="819"/>
      <c r="BN11" s="819"/>
      <c r="BO11" s="819"/>
      <c r="BP11" s="819"/>
      <c r="BQ11" s="819"/>
      <c r="BR11" s="819"/>
      <c r="BS11" s="819"/>
      <c r="BT11" s="819"/>
      <c r="BU11" s="819"/>
      <c r="BV11" s="819"/>
      <c r="BW11" s="819"/>
      <c r="BX11" s="819"/>
      <c r="BY11" s="819"/>
      <c r="BZ11" s="819"/>
      <c r="CA11" s="819"/>
      <c r="CB11" s="819"/>
      <c r="CC11" s="819"/>
      <c r="CD11" s="819"/>
      <c r="CE11" s="819"/>
      <c r="CF11" s="819"/>
      <c r="CG11" s="819"/>
      <c r="CH11" s="819"/>
      <c r="CI11" s="819"/>
      <c r="CJ11" s="819"/>
      <c r="CK11" s="819"/>
      <c r="CL11" s="819"/>
      <c r="CM11" s="819"/>
      <c r="CN11" s="819"/>
      <c r="CO11" s="819"/>
      <c r="CP11" s="819"/>
      <c r="CQ11" s="819"/>
      <c r="CR11" s="819"/>
      <c r="CS11" s="819"/>
      <c r="CT11" s="819"/>
      <c r="CU11" s="819"/>
      <c r="CV11" s="819"/>
      <c r="CW11" s="819"/>
      <c r="CX11" s="819"/>
      <c r="CY11" s="819"/>
      <c r="CZ11" s="819"/>
      <c r="DA11" s="819"/>
      <c r="DB11" s="819"/>
      <c r="DC11" s="819"/>
      <c r="DD11" s="819"/>
      <c r="DE11" s="819"/>
      <c r="DF11" s="819"/>
      <c r="DG11" s="819"/>
      <c r="DH11" s="819"/>
      <c r="DI11" s="819"/>
      <c r="DJ11" s="819"/>
      <c r="DK11" s="819"/>
      <c r="DL11" s="819"/>
      <c r="DM11" s="819"/>
      <c r="DN11" s="819"/>
      <c r="DO11" s="819"/>
      <c r="DP11" s="819"/>
      <c r="DQ11" s="819"/>
      <c r="DR11" s="819"/>
      <c r="DS11" s="819"/>
      <c r="DT11" s="819"/>
      <c r="DU11" s="819"/>
      <c r="DV11" s="819"/>
      <c r="DW11" s="819"/>
      <c r="DX11" s="819"/>
      <c r="DY11" s="819"/>
      <c r="DZ11" s="819"/>
      <c r="EA11" s="819"/>
      <c r="EB11" s="819"/>
      <c r="EC11" s="819"/>
      <c r="ED11" s="819"/>
      <c r="EE11" s="819"/>
      <c r="EF11" s="819"/>
      <c r="EG11" s="819"/>
      <c r="EH11" s="819"/>
      <c r="EI11" s="819"/>
      <c r="EJ11" s="819"/>
      <c r="EK11" s="819"/>
      <c r="EL11" s="819"/>
      <c r="EM11" s="819"/>
      <c r="EN11" s="819"/>
      <c r="EO11" s="819"/>
      <c r="EP11" s="819"/>
      <c r="EQ11" s="819"/>
      <c r="ER11" s="819"/>
      <c r="ES11" s="819"/>
      <c r="ET11" s="819"/>
      <c r="EU11" s="819"/>
      <c r="EV11" s="819"/>
      <c r="EW11" s="819"/>
      <c r="EX11" s="819"/>
      <c r="EY11" s="819"/>
      <c r="EZ11" s="819"/>
      <c r="FA11" s="819"/>
      <c r="FB11" s="819"/>
      <c r="FC11" s="819"/>
      <c r="FD11" s="819"/>
      <c r="FE11" s="819"/>
      <c r="FF11" s="819"/>
      <c r="FG11" s="819"/>
      <c r="FH11" s="819"/>
      <c r="FI11" s="819"/>
      <c r="FJ11" s="819"/>
      <c r="FK11" s="819"/>
      <c r="FL11" s="819"/>
      <c r="FM11" s="819"/>
      <c r="FN11" s="819"/>
      <c r="FO11" s="819"/>
      <c r="FP11" s="819"/>
      <c r="FQ11" s="819"/>
      <c r="FR11" s="819"/>
      <c r="FS11" s="819"/>
      <c r="FT11" s="819"/>
      <c r="FU11" s="819"/>
      <c r="FV11" s="819"/>
      <c r="FW11" s="819"/>
      <c r="FX11" s="819"/>
      <c r="FY11" s="819"/>
      <c r="FZ11" s="819"/>
      <c r="GA11" s="819"/>
      <c r="GB11" s="819"/>
      <c r="GC11" s="819"/>
      <c r="GD11" s="819"/>
      <c r="GE11" s="819"/>
      <c r="GF11" s="819"/>
      <c r="GG11" s="819"/>
      <c r="GH11" s="819"/>
      <c r="GI11" s="819"/>
      <c r="GJ11" s="819"/>
      <c r="GK11" s="819"/>
      <c r="GL11" s="819"/>
      <c r="GM11" s="819"/>
      <c r="GN11" s="819"/>
      <c r="GO11" s="819"/>
      <c r="GP11" s="819"/>
      <c r="GQ11" s="819"/>
      <c r="GR11" s="819"/>
      <c r="GS11" s="819"/>
      <c r="GT11" s="819"/>
      <c r="GU11" s="819"/>
      <c r="GV11" s="819"/>
      <c r="GW11" s="819"/>
      <c r="GX11" s="819"/>
      <c r="GY11" s="819"/>
      <c r="GZ11" s="819"/>
      <c r="HA11" s="819"/>
      <c r="HB11" s="819"/>
      <c r="HC11" s="819"/>
      <c r="HD11" s="819"/>
      <c r="HE11" s="819"/>
      <c r="HF11" s="819"/>
      <c r="HG11" s="819"/>
      <c r="HH11" s="819"/>
      <c r="HI11" s="819"/>
      <c r="HJ11" s="819"/>
      <c r="HK11" s="819"/>
      <c r="HL11" s="819"/>
      <c r="HM11" s="819"/>
      <c r="HN11" s="819"/>
      <c r="HO11" s="819"/>
      <c r="HP11" s="819"/>
      <c r="HQ11" s="819"/>
      <c r="HR11" s="819"/>
      <c r="HS11" s="819"/>
      <c r="HT11" s="819"/>
      <c r="HU11" s="819"/>
      <c r="HV11" s="819"/>
      <c r="HW11" s="819"/>
      <c r="HX11" s="819"/>
      <c r="HY11" s="819"/>
      <c r="HZ11" s="819"/>
      <c r="IA11" s="819"/>
      <c r="IB11" s="819"/>
      <c r="IC11" s="819"/>
      <c r="ID11" s="819"/>
      <c r="IE11" s="819"/>
      <c r="IF11" s="819"/>
      <c r="IG11" s="819"/>
      <c r="IH11" s="819"/>
      <c r="II11" s="819"/>
      <c r="IJ11" s="819"/>
      <c r="IK11" s="819"/>
      <c r="IL11" s="819"/>
      <c r="IM11" s="819"/>
      <c r="IN11" s="819"/>
      <c r="IO11" s="819"/>
      <c r="IP11" s="819"/>
      <c r="IQ11" s="819"/>
      <c r="IR11" s="819"/>
      <c r="IS11" s="819"/>
      <c r="IT11" s="819"/>
      <c r="IU11" s="819"/>
      <c r="IV11" s="819"/>
      <c r="IW11" s="819"/>
      <c r="IX11" s="819"/>
      <c r="IY11" s="819"/>
      <c r="IZ11" s="819"/>
      <c r="JA11" s="819"/>
      <c r="JB11" s="819"/>
      <c r="JC11" s="819"/>
      <c r="JD11" s="819"/>
      <c r="JE11" s="819"/>
      <c r="JF11" s="819"/>
      <c r="JG11" s="819"/>
      <c r="JH11" s="819"/>
      <c r="JI11" s="819"/>
      <c r="JJ11" s="819"/>
      <c r="JK11" s="819"/>
      <c r="JL11" s="819"/>
      <c r="JM11" s="819"/>
      <c r="JN11" s="819"/>
      <c r="JO11" s="819"/>
      <c r="JP11" s="819"/>
      <c r="JQ11" s="819"/>
      <c r="JR11" s="819"/>
      <c r="JS11" s="819"/>
      <c r="JT11" s="819"/>
      <c r="JU11" s="819"/>
      <c r="JV11" s="819"/>
      <c r="JW11" s="819"/>
      <c r="JX11" s="819"/>
      <c r="JY11" s="819"/>
      <c r="JZ11" s="819"/>
      <c r="KA11" s="819"/>
      <c r="KB11" s="819"/>
      <c r="KC11" s="819"/>
      <c r="KD11" s="819"/>
      <c r="KE11" s="819"/>
      <c r="KF11" s="819"/>
      <c r="KG11" s="819"/>
      <c r="KH11" s="819"/>
      <c r="KI11" s="819"/>
      <c r="KJ11" s="819"/>
      <c r="KK11" s="819"/>
      <c r="KL11" s="819"/>
      <c r="KM11" s="819"/>
      <c r="KN11" s="819"/>
      <c r="KO11" s="819"/>
      <c r="KP11" s="819"/>
      <c r="KQ11" s="819"/>
      <c r="KR11" s="819"/>
      <c r="KS11" s="819"/>
      <c r="KT11" s="819"/>
      <c r="KU11" s="819"/>
      <c r="KV11" s="819"/>
      <c r="KW11" s="819"/>
      <c r="KX11" s="819"/>
      <c r="KY11" s="819"/>
      <c r="KZ11" s="819"/>
      <c r="LA11" s="819"/>
      <c r="LB11" s="819"/>
      <c r="LC11" s="819"/>
      <c r="LD11" s="819"/>
      <c r="LE11" s="819"/>
      <c r="LF11" s="819"/>
      <c r="LG11" s="819"/>
      <c r="LH11" s="819"/>
      <c r="LI11" s="819"/>
      <c r="LJ11" s="819"/>
      <c r="LK11" s="819"/>
      <c r="LL11" s="819"/>
      <c r="LM11" s="819"/>
      <c r="LN11" s="819"/>
      <c r="LO11" s="819"/>
      <c r="LP11" s="819"/>
      <c r="LQ11" s="819"/>
      <c r="LR11" s="819"/>
      <c r="LS11" s="819"/>
      <c r="LT11" s="819"/>
      <c r="LU11" s="819"/>
      <c r="LV11" s="819"/>
      <c r="LW11" s="819"/>
      <c r="LX11" s="819"/>
      <c r="LY11" s="819"/>
      <c r="LZ11" s="819"/>
      <c r="MA11" s="819"/>
      <c r="MB11" s="819"/>
      <c r="MC11" s="819"/>
      <c r="MD11" s="819"/>
      <c r="ME11" s="819"/>
      <c r="MF11" s="819"/>
      <c r="MG11" s="819"/>
      <c r="MH11" s="819"/>
      <c r="MI11" s="819"/>
      <c r="MJ11" s="819"/>
      <c r="MK11" s="819"/>
      <c r="ML11" s="819"/>
      <c r="MM11" s="819"/>
      <c r="MN11" s="819"/>
      <c r="MO11" s="819"/>
      <c r="MP11" s="819"/>
      <c r="MQ11" s="819"/>
      <c r="MR11" s="819"/>
      <c r="MS11" s="819"/>
      <c r="MT11" s="819"/>
      <c r="MU11" s="819"/>
      <c r="MV11" s="819"/>
      <c r="MW11" s="819"/>
      <c r="MX11" s="819"/>
      <c r="MY11" s="819"/>
      <c r="MZ11" s="819"/>
      <c r="NA11" s="819"/>
      <c r="NB11" s="819"/>
      <c r="NC11" s="819"/>
      <c r="ND11" s="819"/>
      <c r="NE11" s="819"/>
      <c r="NF11" s="819"/>
      <c r="NG11" s="819"/>
      <c r="NH11" s="819"/>
      <c r="NI11" s="819"/>
      <c r="NJ11" s="819"/>
      <c r="NK11" s="819"/>
      <c r="NL11" s="819"/>
      <c r="NM11" s="819"/>
      <c r="NN11" s="819"/>
      <c r="NO11" s="819"/>
      <c r="NP11" s="819"/>
      <c r="NQ11" s="819"/>
      <c r="NR11" s="819"/>
      <c r="NS11" s="819"/>
      <c r="NT11" s="819"/>
      <c r="NU11" s="819"/>
      <c r="NV11" s="819"/>
      <c r="NW11" s="819"/>
      <c r="NX11" s="819"/>
      <c r="NY11" s="819"/>
      <c r="NZ11" s="819"/>
      <c r="OA11" s="819"/>
      <c r="OB11" s="819"/>
      <c r="OC11" s="819"/>
      <c r="OD11" s="819"/>
      <c r="OE11" s="819"/>
      <c r="OF11" s="819"/>
      <c r="OG11" s="819"/>
      <c r="OH11" s="819"/>
      <c r="OI11" s="819"/>
      <c r="OJ11" s="819"/>
      <c r="OK11" s="819"/>
      <c r="OL11" s="819"/>
      <c r="OM11" s="819"/>
      <c r="ON11" s="819"/>
      <c r="OO11" s="819"/>
      <c r="OP11" s="819"/>
      <c r="OQ11" s="819"/>
      <c r="OR11" s="819"/>
      <c r="OS11" s="819"/>
      <c r="OT11" s="819"/>
      <c r="OU11" s="819"/>
      <c r="OV11" s="819"/>
      <c r="OW11" s="819"/>
      <c r="OX11" s="819"/>
      <c r="OY11" s="819"/>
      <c r="OZ11" s="819"/>
      <c r="PA11" s="819"/>
      <c r="PB11" s="819"/>
      <c r="PC11" s="819"/>
      <c r="PD11" s="819"/>
      <c r="PE11" s="819"/>
      <c r="PF11" s="819"/>
      <c r="PG11" s="819"/>
      <c r="PH11" s="819"/>
      <c r="PI11" s="819"/>
      <c r="PJ11" s="819"/>
      <c r="PK11" s="819"/>
      <c r="PL11" s="819"/>
      <c r="PM11" s="819"/>
      <c r="PN11" s="819"/>
      <c r="PO11" s="819"/>
      <c r="PP11" s="819"/>
      <c r="PQ11" s="819"/>
      <c r="PR11" s="819"/>
      <c r="PS11" s="819"/>
      <c r="PT11" s="819"/>
      <c r="PU11" s="819"/>
      <c r="PV11" s="819"/>
      <c r="PW11" s="819"/>
      <c r="PX11" s="819"/>
      <c r="PY11" s="819"/>
      <c r="PZ11" s="819"/>
      <c r="QA11" s="819"/>
      <c r="QB11" s="819"/>
      <c r="QC11" s="819"/>
      <c r="QD11" s="819"/>
      <c r="QE11" s="819"/>
      <c r="QF11" s="819"/>
      <c r="QG11" s="819"/>
      <c r="QH11" s="819"/>
      <c r="QI11" s="819"/>
      <c r="QJ11" s="819"/>
      <c r="QK11" s="819"/>
      <c r="QL11" s="819"/>
      <c r="QM11" s="819"/>
      <c r="QN11" s="819"/>
    </row>
    <row r="12" spans="1:456" s="131" customFormat="1" ht="25.5">
      <c r="A12" s="247" t="s">
        <v>316</v>
      </c>
      <c r="B12" s="327" t="s">
        <v>1013</v>
      </c>
      <c r="C12" s="861">
        <f t="shared" ref="C12:C14" si="1">C$11/10</f>
        <v>3.3333333333333335</v>
      </c>
      <c r="D12" s="856" t="s">
        <v>35</v>
      </c>
      <c r="E12" s="246">
        <f>IF(D12="Yes",C12,0)</f>
        <v>3.3333333333333335</v>
      </c>
      <c r="F12" s="276"/>
      <c r="G12" s="251" t="s">
        <v>1826</v>
      </c>
      <c r="H12" s="792"/>
      <c r="I12" s="246">
        <f t="shared" ref="I12:I14" si="2">I$11/10</f>
        <v>3.3333333333333335</v>
      </c>
      <c r="J12" s="251" t="s">
        <v>35</v>
      </c>
      <c r="K12" s="246">
        <f>IF(J12="Yes",I12,0)</f>
        <v>3.3333333333333335</v>
      </c>
      <c r="L12" s="276"/>
      <c r="M12" s="251" t="s">
        <v>1084</v>
      </c>
      <c r="N12" s="792"/>
      <c r="O12" s="246">
        <f t="shared" ref="O12:O14" si="3">O$11/10</f>
        <v>3.3333333333333335</v>
      </c>
      <c r="P12" s="251" t="s">
        <v>38</v>
      </c>
      <c r="Q12" s="246">
        <f>IF(P12="Yes",O12,0)</f>
        <v>0</v>
      </c>
      <c r="R12" s="276"/>
      <c r="S12" s="276"/>
      <c r="T12" s="792"/>
      <c r="U12" s="246">
        <f t="shared" ref="U12:U14" si="4">U$11/10</f>
        <v>3.3333333333333335</v>
      </c>
      <c r="V12" s="251" t="s">
        <v>38</v>
      </c>
      <c r="W12" s="246">
        <f>IF(V12="Yes",U12,0)</f>
        <v>0</v>
      </c>
      <c r="X12" s="276"/>
      <c r="Y12" s="276"/>
      <c r="Z12" s="792"/>
      <c r="AA12" s="246">
        <f t="shared" ref="AA12:AA14" si="5">AA$11/10</f>
        <v>3.3333333333333335</v>
      </c>
      <c r="AB12" s="248" t="s">
        <v>38</v>
      </c>
      <c r="AC12" s="246">
        <f>IF(AB12="Yes",AA12,0)</f>
        <v>0</v>
      </c>
      <c r="AD12" s="276"/>
      <c r="AE12" s="276"/>
      <c r="AF12" s="792"/>
      <c r="AG12" s="246">
        <f t="shared" ref="AG12:AG14" si="6">AG$11/10</f>
        <v>3.3333333333333335</v>
      </c>
      <c r="AH12" s="251" t="s">
        <v>38</v>
      </c>
      <c r="AI12" s="246">
        <f>IF(AH12="Yes",AG12,0)</f>
        <v>0</v>
      </c>
      <c r="AJ12" s="276"/>
      <c r="AK12" s="276"/>
      <c r="AL12" s="792"/>
      <c r="AM12" s="246">
        <f t="shared" ref="AM12:AM14" si="7">AM$11/10</f>
        <v>3.3333333333333335</v>
      </c>
      <c r="AN12" s="251" t="s">
        <v>38</v>
      </c>
      <c r="AO12" s="246">
        <f>IF(AN12="Yes",AM12,0)</f>
        <v>0</v>
      </c>
      <c r="AP12" s="276"/>
      <c r="AQ12" s="276"/>
      <c r="AR12" s="792"/>
      <c r="AS12" s="246">
        <f t="shared" ref="AS12:AS14" si="8">AS$11/10</f>
        <v>3.3333333333333335</v>
      </c>
      <c r="AT12" s="251" t="s">
        <v>35</v>
      </c>
      <c r="AU12" s="246">
        <f>IF(AT12="Yes",AS12,0)</f>
        <v>3.3333333333333335</v>
      </c>
      <c r="AV12" s="276"/>
      <c r="AW12" s="251" t="s">
        <v>1093</v>
      </c>
      <c r="AX12" s="792"/>
      <c r="AY12" s="246">
        <f t="shared" ref="AY12:AY14" si="9">AY$11/10</f>
        <v>3.3333333333333335</v>
      </c>
      <c r="AZ12" s="251" t="s">
        <v>38</v>
      </c>
      <c r="BA12" s="246">
        <f>IF(AZ12="Yes",AY12,0)</f>
        <v>0</v>
      </c>
      <c r="BB12" s="276"/>
      <c r="BC12" s="269"/>
      <c r="BD12" s="792"/>
      <c r="BE12" s="246">
        <f t="shared" ref="BE12:BE14" si="10">BE$11/10</f>
        <v>3.3333333333333335</v>
      </c>
      <c r="BF12" s="248" t="s">
        <v>35</v>
      </c>
      <c r="BG12" s="246">
        <f>IF(BF12="Yes",BE12,0)</f>
        <v>3.3333333333333335</v>
      </c>
      <c r="BH12" s="276"/>
      <c r="BI12" s="248" t="s">
        <v>737</v>
      </c>
      <c r="BJ12" s="818"/>
      <c r="BK12" s="819"/>
      <c r="BL12" s="819"/>
      <c r="BM12" s="819"/>
      <c r="BN12" s="819"/>
      <c r="BO12" s="819"/>
      <c r="BP12" s="819"/>
      <c r="BQ12" s="819"/>
      <c r="BR12" s="819"/>
      <c r="BS12" s="819"/>
      <c r="BT12" s="819"/>
      <c r="BU12" s="819"/>
      <c r="BV12" s="819"/>
      <c r="BW12" s="819"/>
      <c r="BX12" s="819"/>
      <c r="BY12" s="819"/>
      <c r="BZ12" s="819"/>
      <c r="CA12" s="819"/>
      <c r="CB12" s="819"/>
      <c r="CC12" s="819"/>
      <c r="CD12" s="819"/>
      <c r="CE12" s="819"/>
      <c r="CF12" s="819"/>
      <c r="CG12" s="819"/>
      <c r="CH12" s="819"/>
      <c r="CI12" s="819"/>
      <c r="CJ12" s="819"/>
      <c r="CK12" s="819"/>
      <c r="CL12" s="819"/>
      <c r="CM12" s="819"/>
      <c r="CN12" s="819"/>
      <c r="CO12" s="819"/>
      <c r="CP12" s="819"/>
      <c r="CQ12" s="819"/>
      <c r="CR12" s="819"/>
      <c r="CS12" s="819"/>
      <c r="CT12" s="819"/>
      <c r="CU12" s="819"/>
      <c r="CV12" s="819"/>
      <c r="CW12" s="819"/>
      <c r="CX12" s="819"/>
      <c r="CY12" s="819"/>
      <c r="CZ12" s="819"/>
      <c r="DA12" s="819"/>
      <c r="DB12" s="819"/>
      <c r="DC12" s="819"/>
      <c r="DD12" s="819"/>
      <c r="DE12" s="819"/>
      <c r="DF12" s="819"/>
      <c r="DG12" s="819"/>
      <c r="DH12" s="819"/>
      <c r="DI12" s="819"/>
      <c r="DJ12" s="819"/>
      <c r="DK12" s="819"/>
      <c r="DL12" s="819"/>
      <c r="DM12" s="819"/>
      <c r="DN12" s="819"/>
      <c r="DO12" s="819"/>
      <c r="DP12" s="819"/>
      <c r="DQ12" s="819"/>
      <c r="DR12" s="819"/>
      <c r="DS12" s="819"/>
      <c r="DT12" s="819"/>
      <c r="DU12" s="819"/>
      <c r="DV12" s="819"/>
      <c r="DW12" s="819"/>
      <c r="DX12" s="819"/>
      <c r="DY12" s="819"/>
      <c r="DZ12" s="819"/>
      <c r="EA12" s="819"/>
      <c r="EB12" s="819"/>
      <c r="EC12" s="819"/>
      <c r="ED12" s="819"/>
      <c r="EE12" s="819"/>
      <c r="EF12" s="819"/>
      <c r="EG12" s="819"/>
      <c r="EH12" s="819"/>
      <c r="EI12" s="819"/>
      <c r="EJ12" s="819"/>
      <c r="EK12" s="819"/>
      <c r="EL12" s="819"/>
      <c r="EM12" s="819"/>
      <c r="EN12" s="819"/>
      <c r="EO12" s="819"/>
      <c r="EP12" s="819"/>
      <c r="EQ12" s="819"/>
      <c r="ER12" s="819"/>
      <c r="ES12" s="819"/>
      <c r="ET12" s="819"/>
      <c r="EU12" s="819"/>
      <c r="EV12" s="819"/>
      <c r="EW12" s="819"/>
      <c r="EX12" s="819"/>
      <c r="EY12" s="819"/>
      <c r="EZ12" s="819"/>
      <c r="FA12" s="819"/>
      <c r="FB12" s="819"/>
      <c r="FC12" s="819"/>
      <c r="FD12" s="819"/>
      <c r="FE12" s="819"/>
      <c r="FF12" s="819"/>
      <c r="FG12" s="819"/>
      <c r="FH12" s="819"/>
      <c r="FI12" s="819"/>
      <c r="FJ12" s="819"/>
      <c r="FK12" s="819"/>
      <c r="FL12" s="819"/>
      <c r="FM12" s="819"/>
      <c r="FN12" s="819"/>
      <c r="FO12" s="819"/>
      <c r="FP12" s="819"/>
      <c r="FQ12" s="819"/>
      <c r="FR12" s="819"/>
      <c r="FS12" s="819"/>
      <c r="FT12" s="819"/>
      <c r="FU12" s="819"/>
      <c r="FV12" s="819"/>
      <c r="FW12" s="819"/>
      <c r="FX12" s="819"/>
      <c r="FY12" s="819"/>
      <c r="FZ12" s="819"/>
      <c r="GA12" s="819"/>
      <c r="GB12" s="819"/>
      <c r="GC12" s="819"/>
      <c r="GD12" s="819"/>
      <c r="GE12" s="819"/>
      <c r="GF12" s="819"/>
      <c r="GG12" s="819"/>
      <c r="GH12" s="819"/>
      <c r="GI12" s="819"/>
      <c r="GJ12" s="819"/>
      <c r="GK12" s="819"/>
      <c r="GL12" s="819"/>
      <c r="GM12" s="819"/>
      <c r="GN12" s="819"/>
      <c r="GO12" s="819"/>
      <c r="GP12" s="819"/>
      <c r="GQ12" s="819"/>
      <c r="GR12" s="819"/>
      <c r="GS12" s="819"/>
      <c r="GT12" s="819"/>
      <c r="GU12" s="819"/>
      <c r="GV12" s="819"/>
      <c r="GW12" s="819"/>
      <c r="GX12" s="819"/>
      <c r="GY12" s="819"/>
      <c r="GZ12" s="819"/>
      <c r="HA12" s="819"/>
      <c r="HB12" s="819"/>
      <c r="HC12" s="819"/>
      <c r="HD12" s="819"/>
      <c r="HE12" s="819"/>
      <c r="HF12" s="819"/>
      <c r="HG12" s="819"/>
      <c r="HH12" s="819"/>
      <c r="HI12" s="819"/>
      <c r="HJ12" s="819"/>
      <c r="HK12" s="819"/>
      <c r="HL12" s="819"/>
      <c r="HM12" s="819"/>
      <c r="HN12" s="819"/>
      <c r="HO12" s="819"/>
      <c r="HP12" s="819"/>
      <c r="HQ12" s="819"/>
      <c r="HR12" s="819"/>
      <c r="HS12" s="819"/>
      <c r="HT12" s="819"/>
      <c r="HU12" s="819"/>
      <c r="HV12" s="819"/>
      <c r="HW12" s="819"/>
      <c r="HX12" s="819"/>
      <c r="HY12" s="819"/>
      <c r="HZ12" s="819"/>
      <c r="IA12" s="819"/>
      <c r="IB12" s="819"/>
      <c r="IC12" s="819"/>
      <c r="ID12" s="819"/>
      <c r="IE12" s="819"/>
      <c r="IF12" s="819"/>
      <c r="IG12" s="819"/>
      <c r="IH12" s="819"/>
      <c r="II12" s="819"/>
      <c r="IJ12" s="819"/>
      <c r="IK12" s="819"/>
      <c r="IL12" s="819"/>
      <c r="IM12" s="819"/>
      <c r="IN12" s="819"/>
      <c r="IO12" s="819"/>
      <c r="IP12" s="819"/>
      <c r="IQ12" s="819"/>
      <c r="IR12" s="819"/>
      <c r="IS12" s="819"/>
      <c r="IT12" s="819"/>
      <c r="IU12" s="819"/>
      <c r="IV12" s="819"/>
      <c r="IW12" s="819"/>
      <c r="IX12" s="819"/>
      <c r="IY12" s="819"/>
      <c r="IZ12" s="819"/>
      <c r="JA12" s="819"/>
      <c r="JB12" s="819"/>
      <c r="JC12" s="819"/>
      <c r="JD12" s="819"/>
      <c r="JE12" s="819"/>
      <c r="JF12" s="819"/>
      <c r="JG12" s="819"/>
      <c r="JH12" s="819"/>
      <c r="JI12" s="819"/>
      <c r="JJ12" s="819"/>
      <c r="JK12" s="819"/>
      <c r="JL12" s="819"/>
      <c r="JM12" s="819"/>
      <c r="JN12" s="819"/>
      <c r="JO12" s="819"/>
      <c r="JP12" s="819"/>
      <c r="JQ12" s="819"/>
      <c r="JR12" s="819"/>
      <c r="JS12" s="819"/>
      <c r="JT12" s="819"/>
      <c r="JU12" s="819"/>
      <c r="JV12" s="819"/>
      <c r="JW12" s="819"/>
      <c r="JX12" s="819"/>
      <c r="JY12" s="819"/>
      <c r="JZ12" s="819"/>
      <c r="KA12" s="819"/>
      <c r="KB12" s="819"/>
      <c r="KC12" s="819"/>
      <c r="KD12" s="819"/>
      <c r="KE12" s="819"/>
      <c r="KF12" s="819"/>
      <c r="KG12" s="819"/>
      <c r="KH12" s="819"/>
      <c r="KI12" s="819"/>
      <c r="KJ12" s="819"/>
      <c r="KK12" s="819"/>
      <c r="KL12" s="819"/>
      <c r="KM12" s="819"/>
      <c r="KN12" s="819"/>
      <c r="KO12" s="819"/>
      <c r="KP12" s="819"/>
      <c r="KQ12" s="819"/>
      <c r="KR12" s="819"/>
      <c r="KS12" s="819"/>
      <c r="KT12" s="819"/>
      <c r="KU12" s="819"/>
      <c r="KV12" s="819"/>
      <c r="KW12" s="819"/>
      <c r="KX12" s="819"/>
      <c r="KY12" s="819"/>
      <c r="KZ12" s="819"/>
      <c r="LA12" s="819"/>
      <c r="LB12" s="819"/>
      <c r="LC12" s="819"/>
      <c r="LD12" s="819"/>
      <c r="LE12" s="819"/>
      <c r="LF12" s="819"/>
      <c r="LG12" s="819"/>
      <c r="LH12" s="819"/>
      <c r="LI12" s="819"/>
      <c r="LJ12" s="819"/>
      <c r="LK12" s="819"/>
      <c r="LL12" s="819"/>
      <c r="LM12" s="819"/>
      <c r="LN12" s="819"/>
      <c r="LO12" s="819"/>
      <c r="LP12" s="819"/>
      <c r="LQ12" s="819"/>
      <c r="LR12" s="819"/>
      <c r="LS12" s="819"/>
      <c r="LT12" s="819"/>
      <c r="LU12" s="819"/>
      <c r="LV12" s="819"/>
      <c r="LW12" s="819"/>
      <c r="LX12" s="819"/>
      <c r="LY12" s="819"/>
      <c r="LZ12" s="819"/>
      <c r="MA12" s="819"/>
      <c r="MB12" s="819"/>
      <c r="MC12" s="819"/>
      <c r="MD12" s="819"/>
      <c r="ME12" s="819"/>
      <c r="MF12" s="819"/>
      <c r="MG12" s="819"/>
      <c r="MH12" s="819"/>
      <c r="MI12" s="819"/>
      <c r="MJ12" s="819"/>
      <c r="MK12" s="819"/>
      <c r="ML12" s="819"/>
      <c r="MM12" s="819"/>
      <c r="MN12" s="819"/>
      <c r="MO12" s="819"/>
      <c r="MP12" s="819"/>
      <c r="MQ12" s="819"/>
      <c r="MR12" s="819"/>
      <c r="MS12" s="819"/>
      <c r="MT12" s="819"/>
      <c r="MU12" s="819"/>
      <c r="MV12" s="819"/>
      <c r="MW12" s="819"/>
      <c r="MX12" s="819"/>
      <c r="MY12" s="819"/>
      <c r="MZ12" s="819"/>
      <c r="NA12" s="819"/>
      <c r="NB12" s="819"/>
      <c r="NC12" s="819"/>
      <c r="ND12" s="819"/>
      <c r="NE12" s="819"/>
      <c r="NF12" s="819"/>
      <c r="NG12" s="819"/>
      <c r="NH12" s="819"/>
      <c r="NI12" s="819"/>
      <c r="NJ12" s="819"/>
      <c r="NK12" s="819"/>
      <c r="NL12" s="819"/>
      <c r="NM12" s="819"/>
      <c r="NN12" s="819"/>
      <c r="NO12" s="819"/>
      <c r="NP12" s="819"/>
      <c r="NQ12" s="819"/>
      <c r="NR12" s="819"/>
      <c r="NS12" s="819"/>
      <c r="NT12" s="819"/>
      <c r="NU12" s="819"/>
      <c r="NV12" s="819"/>
      <c r="NW12" s="819"/>
      <c r="NX12" s="819"/>
      <c r="NY12" s="819"/>
      <c r="NZ12" s="819"/>
      <c r="OA12" s="819"/>
      <c r="OB12" s="819"/>
      <c r="OC12" s="819"/>
      <c r="OD12" s="819"/>
      <c r="OE12" s="819"/>
      <c r="OF12" s="819"/>
      <c r="OG12" s="819"/>
      <c r="OH12" s="819"/>
      <c r="OI12" s="819"/>
      <c r="OJ12" s="819"/>
      <c r="OK12" s="819"/>
      <c r="OL12" s="819"/>
      <c r="OM12" s="819"/>
      <c r="ON12" s="819"/>
      <c r="OO12" s="819"/>
      <c r="OP12" s="819"/>
      <c r="OQ12" s="819"/>
      <c r="OR12" s="819"/>
      <c r="OS12" s="819"/>
      <c r="OT12" s="819"/>
      <c r="OU12" s="819"/>
      <c r="OV12" s="819"/>
      <c r="OW12" s="819"/>
      <c r="OX12" s="819"/>
      <c r="OY12" s="819"/>
      <c r="OZ12" s="819"/>
      <c r="PA12" s="819"/>
      <c r="PB12" s="819"/>
      <c r="PC12" s="819"/>
      <c r="PD12" s="819"/>
      <c r="PE12" s="819"/>
      <c r="PF12" s="819"/>
      <c r="PG12" s="819"/>
      <c r="PH12" s="819"/>
      <c r="PI12" s="819"/>
      <c r="PJ12" s="819"/>
      <c r="PK12" s="819"/>
      <c r="PL12" s="819"/>
      <c r="PM12" s="819"/>
      <c r="PN12" s="819"/>
      <c r="PO12" s="819"/>
      <c r="PP12" s="819"/>
      <c r="PQ12" s="819"/>
      <c r="PR12" s="819"/>
      <c r="PS12" s="819"/>
      <c r="PT12" s="819"/>
      <c r="PU12" s="819"/>
      <c r="PV12" s="819"/>
      <c r="PW12" s="819"/>
      <c r="PX12" s="819"/>
      <c r="PY12" s="819"/>
      <c r="PZ12" s="819"/>
      <c r="QA12" s="819"/>
      <c r="QB12" s="819"/>
      <c r="QC12" s="819"/>
      <c r="QD12" s="819"/>
      <c r="QE12" s="819"/>
      <c r="QF12" s="819"/>
      <c r="QG12" s="819"/>
      <c r="QH12" s="819"/>
      <c r="QI12" s="819"/>
      <c r="QJ12" s="819"/>
      <c r="QK12" s="819"/>
      <c r="QL12" s="819"/>
      <c r="QM12" s="819"/>
      <c r="QN12" s="819"/>
    </row>
    <row r="13" spans="1:456" s="131" customFormat="1" ht="25.5">
      <c r="A13" s="247" t="s">
        <v>318</v>
      </c>
      <c r="B13" s="327" t="s">
        <v>1014</v>
      </c>
      <c r="C13" s="861">
        <f t="shared" si="1"/>
        <v>3.3333333333333335</v>
      </c>
      <c r="D13" s="856" t="s">
        <v>35</v>
      </c>
      <c r="E13" s="246">
        <f>IF(D13="Yes",C13,0)</f>
        <v>3.3333333333333335</v>
      </c>
      <c r="F13" s="276"/>
      <c r="G13" s="251" t="s">
        <v>1826</v>
      </c>
      <c r="H13" s="792"/>
      <c r="I13" s="246">
        <f t="shared" si="2"/>
        <v>3.3333333333333335</v>
      </c>
      <c r="J13" s="251" t="s">
        <v>35</v>
      </c>
      <c r="K13" s="246">
        <f>IF(J13="Yes",I13,0)</f>
        <v>3.3333333333333335</v>
      </c>
      <c r="L13" s="276"/>
      <c r="M13" s="251" t="s">
        <v>337</v>
      </c>
      <c r="N13" s="792"/>
      <c r="O13" s="246">
        <f t="shared" si="3"/>
        <v>3.3333333333333335</v>
      </c>
      <c r="P13" s="251" t="s">
        <v>38</v>
      </c>
      <c r="Q13" s="246">
        <f>IF(P13="Yes",O13,0)</f>
        <v>0</v>
      </c>
      <c r="R13" s="276"/>
      <c r="S13" s="276"/>
      <c r="T13" s="792"/>
      <c r="U13" s="246">
        <f t="shared" si="4"/>
        <v>3.3333333333333335</v>
      </c>
      <c r="V13" s="251" t="s">
        <v>38</v>
      </c>
      <c r="W13" s="246">
        <f>IF(V13="Yes",U13,0)</f>
        <v>0</v>
      </c>
      <c r="X13" s="276"/>
      <c r="Y13" s="276"/>
      <c r="Z13" s="792"/>
      <c r="AA13" s="246">
        <f t="shared" si="5"/>
        <v>3.3333333333333335</v>
      </c>
      <c r="AB13" s="248" t="s">
        <v>38</v>
      </c>
      <c r="AC13" s="246">
        <f>IF(AB13="Yes",AA13,0)</f>
        <v>0</v>
      </c>
      <c r="AD13" s="276"/>
      <c r="AE13" s="276"/>
      <c r="AF13" s="792"/>
      <c r="AG13" s="246">
        <f t="shared" si="6"/>
        <v>3.3333333333333335</v>
      </c>
      <c r="AH13" s="251" t="s">
        <v>38</v>
      </c>
      <c r="AI13" s="246">
        <f>IF(AH13="Yes",AG13,0)</f>
        <v>0</v>
      </c>
      <c r="AJ13" s="276"/>
      <c r="AK13" s="276"/>
      <c r="AL13" s="792"/>
      <c r="AM13" s="246">
        <f t="shared" si="7"/>
        <v>3.3333333333333335</v>
      </c>
      <c r="AN13" s="251" t="s">
        <v>38</v>
      </c>
      <c r="AO13" s="246">
        <f>IF(AN13="Yes",AM13,0)</f>
        <v>0</v>
      </c>
      <c r="AP13" s="276"/>
      <c r="AQ13" s="276"/>
      <c r="AR13" s="792"/>
      <c r="AS13" s="246">
        <f t="shared" si="8"/>
        <v>3.3333333333333335</v>
      </c>
      <c r="AT13" s="251" t="s">
        <v>35</v>
      </c>
      <c r="AU13" s="246">
        <f>IF(AT13="Yes",AS13,0)</f>
        <v>3.3333333333333335</v>
      </c>
      <c r="AV13" s="276"/>
      <c r="AW13" s="251" t="s">
        <v>1094</v>
      </c>
      <c r="AX13" s="792"/>
      <c r="AY13" s="246">
        <f t="shared" si="9"/>
        <v>3.3333333333333335</v>
      </c>
      <c r="AZ13" s="248" t="s">
        <v>38</v>
      </c>
      <c r="BA13" s="246">
        <f>IF(AZ13="Yes",AY13,0)</f>
        <v>0</v>
      </c>
      <c r="BB13" s="276"/>
      <c r="BC13" s="269"/>
      <c r="BD13" s="792"/>
      <c r="BE13" s="246">
        <f t="shared" si="10"/>
        <v>3.3333333333333335</v>
      </c>
      <c r="BF13" s="248" t="s">
        <v>35</v>
      </c>
      <c r="BG13" s="246">
        <f>IF(BF13="Yes",BE13,0)</f>
        <v>3.3333333333333335</v>
      </c>
      <c r="BH13" s="276"/>
      <c r="BI13" s="248" t="s">
        <v>338</v>
      </c>
      <c r="BJ13" s="818"/>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19"/>
      <c r="DC13" s="819"/>
      <c r="DD13" s="819"/>
      <c r="DE13" s="819"/>
      <c r="DF13" s="819"/>
      <c r="DG13" s="819"/>
      <c r="DH13" s="819"/>
      <c r="DI13" s="819"/>
      <c r="DJ13" s="819"/>
      <c r="DK13" s="819"/>
      <c r="DL13" s="819"/>
      <c r="DM13" s="819"/>
      <c r="DN13" s="819"/>
      <c r="DO13" s="819"/>
      <c r="DP13" s="819"/>
      <c r="DQ13" s="819"/>
      <c r="DR13" s="819"/>
      <c r="DS13" s="819"/>
      <c r="DT13" s="819"/>
      <c r="DU13" s="819"/>
      <c r="DV13" s="819"/>
      <c r="DW13" s="819"/>
      <c r="DX13" s="819"/>
      <c r="DY13" s="819"/>
      <c r="DZ13" s="819"/>
      <c r="EA13" s="819"/>
      <c r="EB13" s="819"/>
      <c r="EC13" s="819"/>
      <c r="ED13" s="819"/>
      <c r="EE13" s="819"/>
      <c r="EF13" s="819"/>
      <c r="EG13" s="819"/>
      <c r="EH13" s="819"/>
      <c r="EI13" s="819"/>
      <c r="EJ13" s="819"/>
      <c r="EK13" s="819"/>
      <c r="EL13" s="819"/>
      <c r="EM13" s="819"/>
      <c r="EN13" s="819"/>
      <c r="EO13" s="819"/>
      <c r="EP13" s="819"/>
      <c r="EQ13" s="819"/>
      <c r="ER13" s="819"/>
      <c r="ES13" s="819"/>
      <c r="ET13" s="819"/>
      <c r="EU13" s="819"/>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819"/>
      <c r="FU13" s="819"/>
      <c r="FV13" s="819"/>
      <c r="FW13" s="819"/>
      <c r="FX13" s="819"/>
      <c r="FY13" s="819"/>
      <c r="FZ13" s="819"/>
      <c r="GA13" s="819"/>
      <c r="GB13" s="819"/>
      <c r="GC13" s="819"/>
      <c r="GD13" s="819"/>
      <c r="GE13" s="819"/>
      <c r="GF13" s="819"/>
      <c r="GG13" s="819"/>
      <c r="GH13" s="819"/>
      <c r="GI13" s="819"/>
      <c r="GJ13" s="819"/>
      <c r="GK13" s="819"/>
      <c r="GL13" s="819"/>
      <c r="GM13" s="819"/>
      <c r="GN13" s="819"/>
      <c r="GO13" s="819"/>
      <c r="GP13" s="819"/>
      <c r="GQ13" s="819"/>
      <c r="GR13" s="819"/>
      <c r="GS13" s="819"/>
      <c r="GT13" s="819"/>
      <c r="GU13" s="819"/>
      <c r="GV13" s="819"/>
      <c r="GW13" s="819"/>
      <c r="GX13" s="819"/>
      <c r="GY13" s="819"/>
      <c r="GZ13" s="819"/>
      <c r="HA13" s="819"/>
      <c r="HB13" s="819"/>
      <c r="HC13" s="819"/>
      <c r="HD13" s="819"/>
      <c r="HE13" s="819"/>
      <c r="HF13" s="819"/>
      <c r="HG13" s="819"/>
      <c r="HH13" s="819"/>
      <c r="HI13" s="819"/>
      <c r="HJ13" s="819"/>
      <c r="HK13" s="819"/>
      <c r="HL13" s="819"/>
      <c r="HM13" s="819"/>
      <c r="HN13" s="819"/>
      <c r="HO13" s="819"/>
      <c r="HP13" s="819"/>
      <c r="HQ13" s="819"/>
      <c r="HR13" s="819"/>
      <c r="HS13" s="819"/>
      <c r="HT13" s="819"/>
      <c r="HU13" s="819"/>
      <c r="HV13" s="819"/>
      <c r="HW13" s="819"/>
      <c r="HX13" s="819"/>
      <c r="HY13" s="819"/>
      <c r="HZ13" s="819"/>
      <c r="IA13" s="819"/>
      <c r="IB13" s="819"/>
      <c r="IC13" s="819"/>
      <c r="ID13" s="819"/>
      <c r="IE13" s="819"/>
      <c r="IF13" s="819"/>
      <c r="IG13" s="819"/>
      <c r="IH13" s="819"/>
      <c r="II13" s="819"/>
      <c r="IJ13" s="819"/>
      <c r="IK13" s="819"/>
      <c r="IL13" s="819"/>
      <c r="IM13" s="819"/>
      <c r="IN13" s="819"/>
      <c r="IO13" s="819"/>
      <c r="IP13" s="819"/>
      <c r="IQ13" s="819"/>
      <c r="IR13" s="819"/>
      <c r="IS13" s="819"/>
      <c r="IT13" s="819"/>
      <c r="IU13" s="819"/>
      <c r="IV13" s="819"/>
      <c r="IW13" s="819"/>
      <c r="IX13" s="819"/>
      <c r="IY13" s="819"/>
      <c r="IZ13" s="819"/>
      <c r="JA13" s="819"/>
      <c r="JB13" s="819"/>
      <c r="JC13" s="819"/>
      <c r="JD13" s="819"/>
      <c r="JE13" s="819"/>
      <c r="JF13" s="819"/>
      <c r="JG13" s="819"/>
      <c r="JH13" s="819"/>
      <c r="JI13" s="819"/>
      <c r="JJ13" s="819"/>
      <c r="JK13" s="819"/>
      <c r="JL13" s="819"/>
      <c r="JM13" s="819"/>
      <c r="JN13" s="819"/>
      <c r="JO13" s="819"/>
      <c r="JP13" s="819"/>
      <c r="JQ13" s="819"/>
      <c r="JR13" s="819"/>
      <c r="JS13" s="819"/>
      <c r="JT13" s="819"/>
      <c r="JU13" s="819"/>
      <c r="JV13" s="819"/>
      <c r="JW13" s="819"/>
      <c r="JX13" s="819"/>
      <c r="JY13" s="819"/>
      <c r="JZ13" s="819"/>
      <c r="KA13" s="819"/>
      <c r="KB13" s="819"/>
      <c r="KC13" s="819"/>
      <c r="KD13" s="819"/>
      <c r="KE13" s="819"/>
      <c r="KF13" s="819"/>
      <c r="KG13" s="819"/>
      <c r="KH13" s="819"/>
      <c r="KI13" s="819"/>
      <c r="KJ13" s="819"/>
      <c r="KK13" s="819"/>
      <c r="KL13" s="819"/>
      <c r="KM13" s="819"/>
      <c r="KN13" s="819"/>
      <c r="KO13" s="819"/>
      <c r="KP13" s="819"/>
      <c r="KQ13" s="819"/>
      <c r="KR13" s="819"/>
      <c r="KS13" s="819"/>
      <c r="KT13" s="819"/>
      <c r="KU13" s="819"/>
      <c r="KV13" s="819"/>
      <c r="KW13" s="819"/>
      <c r="KX13" s="819"/>
      <c r="KY13" s="819"/>
      <c r="KZ13" s="819"/>
      <c r="LA13" s="819"/>
      <c r="LB13" s="819"/>
      <c r="LC13" s="819"/>
      <c r="LD13" s="819"/>
      <c r="LE13" s="819"/>
      <c r="LF13" s="819"/>
      <c r="LG13" s="819"/>
      <c r="LH13" s="819"/>
      <c r="LI13" s="819"/>
      <c r="LJ13" s="819"/>
      <c r="LK13" s="819"/>
      <c r="LL13" s="819"/>
      <c r="LM13" s="819"/>
      <c r="LN13" s="819"/>
      <c r="LO13" s="819"/>
      <c r="LP13" s="819"/>
      <c r="LQ13" s="819"/>
      <c r="LR13" s="819"/>
      <c r="LS13" s="819"/>
      <c r="LT13" s="819"/>
      <c r="LU13" s="819"/>
      <c r="LV13" s="819"/>
      <c r="LW13" s="819"/>
      <c r="LX13" s="819"/>
      <c r="LY13" s="819"/>
      <c r="LZ13" s="819"/>
      <c r="MA13" s="819"/>
      <c r="MB13" s="819"/>
      <c r="MC13" s="819"/>
      <c r="MD13" s="819"/>
      <c r="ME13" s="819"/>
      <c r="MF13" s="819"/>
      <c r="MG13" s="819"/>
      <c r="MH13" s="819"/>
      <c r="MI13" s="819"/>
      <c r="MJ13" s="819"/>
      <c r="MK13" s="819"/>
      <c r="ML13" s="819"/>
      <c r="MM13" s="819"/>
      <c r="MN13" s="819"/>
      <c r="MO13" s="819"/>
      <c r="MP13" s="819"/>
      <c r="MQ13" s="819"/>
      <c r="MR13" s="819"/>
      <c r="MS13" s="819"/>
      <c r="MT13" s="819"/>
      <c r="MU13" s="819"/>
      <c r="MV13" s="819"/>
      <c r="MW13" s="819"/>
      <c r="MX13" s="819"/>
      <c r="MY13" s="819"/>
      <c r="MZ13" s="819"/>
      <c r="NA13" s="819"/>
      <c r="NB13" s="819"/>
      <c r="NC13" s="819"/>
      <c r="ND13" s="819"/>
      <c r="NE13" s="819"/>
      <c r="NF13" s="819"/>
      <c r="NG13" s="819"/>
      <c r="NH13" s="819"/>
      <c r="NI13" s="819"/>
      <c r="NJ13" s="819"/>
      <c r="NK13" s="819"/>
      <c r="NL13" s="819"/>
      <c r="NM13" s="819"/>
      <c r="NN13" s="819"/>
      <c r="NO13" s="819"/>
      <c r="NP13" s="819"/>
      <c r="NQ13" s="819"/>
      <c r="NR13" s="819"/>
      <c r="NS13" s="819"/>
      <c r="NT13" s="819"/>
      <c r="NU13" s="819"/>
      <c r="NV13" s="819"/>
      <c r="NW13" s="819"/>
      <c r="NX13" s="819"/>
      <c r="NY13" s="819"/>
      <c r="NZ13" s="819"/>
      <c r="OA13" s="819"/>
      <c r="OB13" s="819"/>
      <c r="OC13" s="819"/>
      <c r="OD13" s="819"/>
      <c r="OE13" s="819"/>
      <c r="OF13" s="819"/>
      <c r="OG13" s="819"/>
      <c r="OH13" s="819"/>
      <c r="OI13" s="819"/>
      <c r="OJ13" s="819"/>
      <c r="OK13" s="819"/>
      <c r="OL13" s="819"/>
      <c r="OM13" s="819"/>
      <c r="ON13" s="819"/>
      <c r="OO13" s="819"/>
      <c r="OP13" s="819"/>
      <c r="OQ13" s="819"/>
      <c r="OR13" s="819"/>
      <c r="OS13" s="819"/>
      <c r="OT13" s="819"/>
      <c r="OU13" s="819"/>
      <c r="OV13" s="819"/>
      <c r="OW13" s="819"/>
      <c r="OX13" s="819"/>
      <c r="OY13" s="819"/>
      <c r="OZ13" s="819"/>
      <c r="PA13" s="819"/>
      <c r="PB13" s="819"/>
      <c r="PC13" s="819"/>
      <c r="PD13" s="819"/>
      <c r="PE13" s="819"/>
      <c r="PF13" s="819"/>
      <c r="PG13" s="819"/>
      <c r="PH13" s="819"/>
      <c r="PI13" s="819"/>
      <c r="PJ13" s="819"/>
      <c r="PK13" s="819"/>
      <c r="PL13" s="819"/>
      <c r="PM13" s="819"/>
      <c r="PN13" s="819"/>
      <c r="PO13" s="819"/>
      <c r="PP13" s="819"/>
      <c r="PQ13" s="819"/>
      <c r="PR13" s="819"/>
      <c r="PS13" s="819"/>
      <c r="PT13" s="819"/>
      <c r="PU13" s="819"/>
      <c r="PV13" s="819"/>
      <c r="PW13" s="819"/>
      <c r="PX13" s="819"/>
      <c r="PY13" s="819"/>
      <c r="PZ13" s="819"/>
      <c r="QA13" s="819"/>
      <c r="QB13" s="819"/>
      <c r="QC13" s="819"/>
      <c r="QD13" s="819"/>
      <c r="QE13" s="819"/>
      <c r="QF13" s="819"/>
      <c r="QG13" s="819"/>
      <c r="QH13" s="819"/>
      <c r="QI13" s="819"/>
      <c r="QJ13" s="819"/>
      <c r="QK13" s="819"/>
      <c r="QL13" s="819"/>
      <c r="QM13" s="819"/>
      <c r="QN13" s="819"/>
    </row>
    <row r="14" spans="1:456" s="131" customFormat="1" ht="25.5">
      <c r="A14" s="247" t="s">
        <v>339</v>
      </c>
      <c r="B14" s="327" t="s">
        <v>1007</v>
      </c>
      <c r="C14" s="861">
        <f t="shared" si="1"/>
        <v>3.3333333333333335</v>
      </c>
      <c r="D14" s="856" t="s">
        <v>38</v>
      </c>
      <c r="E14" s="246">
        <f>IF(D14="Yes",C14,0)</f>
        <v>0</v>
      </c>
      <c r="F14" s="276"/>
      <c r="G14" s="276"/>
      <c r="H14" s="792"/>
      <c r="I14" s="246">
        <f t="shared" si="2"/>
        <v>3.3333333333333335</v>
      </c>
      <c r="J14" s="248" t="s">
        <v>38</v>
      </c>
      <c r="K14" s="246">
        <f>IF(J14="Yes",I14,0)</f>
        <v>0</v>
      </c>
      <c r="L14" s="276"/>
      <c r="M14" s="436"/>
      <c r="N14" s="792"/>
      <c r="O14" s="246">
        <f t="shared" si="3"/>
        <v>3.3333333333333335</v>
      </c>
      <c r="P14" s="248" t="s">
        <v>38</v>
      </c>
      <c r="Q14" s="246">
        <f>IF(P14="Yes",O14,0)</f>
        <v>0</v>
      </c>
      <c r="R14" s="276"/>
      <c r="S14" s="276"/>
      <c r="T14" s="792"/>
      <c r="U14" s="246">
        <f t="shared" si="4"/>
        <v>3.3333333333333335</v>
      </c>
      <c r="V14" s="248" t="s">
        <v>38</v>
      </c>
      <c r="W14" s="246">
        <f>IF(V14="Yes",U14,0)</f>
        <v>0</v>
      </c>
      <c r="X14" s="276"/>
      <c r="Y14" s="276"/>
      <c r="Z14" s="792"/>
      <c r="AA14" s="246">
        <f t="shared" si="5"/>
        <v>3.3333333333333335</v>
      </c>
      <c r="AB14" s="248" t="s">
        <v>38</v>
      </c>
      <c r="AC14" s="246">
        <f>IF(AB14="Yes",AA14,0)</f>
        <v>0</v>
      </c>
      <c r="AD14" s="276"/>
      <c r="AE14" s="276"/>
      <c r="AF14" s="792"/>
      <c r="AG14" s="246">
        <f t="shared" si="6"/>
        <v>3.3333333333333335</v>
      </c>
      <c r="AH14" s="248" t="s">
        <v>38</v>
      </c>
      <c r="AI14" s="246">
        <f>IF(AH14="Yes",AG14,0)</f>
        <v>0</v>
      </c>
      <c r="AJ14" s="276"/>
      <c r="AK14" s="276"/>
      <c r="AL14" s="792"/>
      <c r="AM14" s="246">
        <f t="shared" si="7"/>
        <v>3.3333333333333335</v>
      </c>
      <c r="AN14" s="248" t="s">
        <v>38</v>
      </c>
      <c r="AO14" s="246">
        <f>IF(AN14="Yes",AM14,0)</f>
        <v>0</v>
      </c>
      <c r="AP14" s="276"/>
      <c r="AQ14" s="276"/>
      <c r="AR14" s="792"/>
      <c r="AS14" s="246">
        <f t="shared" si="8"/>
        <v>3.3333333333333335</v>
      </c>
      <c r="AT14" s="248" t="s">
        <v>38</v>
      </c>
      <c r="AU14" s="246">
        <f>IF(AT14="Yes",AS14,0)</f>
        <v>0</v>
      </c>
      <c r="AV14" s="276"/>
      <c r="AW14" s="276"/>
      <c r="AX14" s="792"/>
      <c r="AY14" s="246">
        <f t="shared" si="9"/>
        <v>3.3333333333333335</v>
      </c>
      <c r="AZ14" s="248" t="s">
        <v>38</v>
      </c>
      <c r="BA14" s="246">
        <f>IF(AZ14="Yes",AY14,0)</f>
        <v>0</v>
      </c>
      <c r="BB14" s="276"/>
      <c r="BC14" s="269"/>
      <c r="BD14" s="792"/>
      <c r="BE14" s="246">
        <f t="shared" si="10"/>
        <v>3.3333333333333335</v>
      </c>
      <c r="BF14" s="312" t="s">
        <v>35</v>
      </c>
      <c r="BG14" s="246">
        <f>IF(BF14="Yes",BE14,0)</f>
        <v>3.3333333333333335</v>
      </c>
      <c r="BH14" s="276"/>
      <c r="BI14" s="248" t="s">
        <v>1832</v>
      </c>
      <c r="BJ14" s="818"/>
      <c r="BK14" s="819"/>
      <c r="BL14" s="819"/>
      <c r="BM14" s="819"/>
      <c r="BN14" s="819"/>
      <c r="BO14" s="819"/>
      <c r="BP14" s="819"/>
      <c r="BQ14" s="819"/>
      <c r="BR14" s="819"/>
      <c r="BS14" s="819"/>
      <c r="BT14" s="819"/>
      <c r="BU14" s="819"/>
      <c r="BV14" s="819"/>
      <c r="BW14" s="819"/>
      <c r="BX14" s="819"/>
      <c r="BY14" s="819"/>
      <c r="BZ14" s="819"/>
      <c r="CA14" s="819"/>
      <c r="CB14" s="819"/>
      <c r="CC14" s="819"/>
      <c r="CD14" s="819"/>
      <c r="CE14" s="819"/>
      <c r="CF14" s="819"/>
      <c r="CG14" s="819"/>
      <c r="CH14" s="819"/>
      <c r="CI14" s="819"/>
      <c r="CJ14" s="819"/>
      <c r="CK14" s="819"/>
      <c r="CL14" s="819"/>
      <c r="CM14" s="819"/>
      <c r="CN14" s="819"/>
      <c r="CO14" s="819"/>
      <c r="CP14" s="819"/>
      <c r="CQ14" s="819"/>
      <c r="CR14" s="819"/>
      <c r="CS14" s="819"/>
      <c r="CT14" s="819"/>
      <c r="CU14" s="819"/>
      <c r="CV14" s="819"/>
      <c r="CW14" s="819"/>
      <c r="CX14" s="819"/>
      <c r="CY14" s="819"/>
      <c r="CZ14" s="819"/>
      <c r="DA14" s="819"/>
      <c r="DB14" s="819"/>
      <c r="DC14" s="819"/>
      <c r="DD14" s="819"/>
      <c r="DE14" s="819"/>
      <c r="DF14" s="819"/>
      <c r="DG14" s="819"/>
      <c r="DH14" s="819"/>
      <c r="DI14" s="819"/>
      <c r="DJ14" s="819"/>
      <c r="DK14" s="819"/>
      <c r="DL14" s="819"/>
      <c r="DM14" s="819"/>
      <c r="DN14" s="819"/>
      <c r="DO14" s="819"/>
      <c r="DP14" s="819"/>
      <c r="DQ14" s="819"/>
      <c r="DR14" s="819"/>
      <c r="DS14" s="819"/>
      <c r="DT14" s="819"/>
      <c r="DU14" s="819"/>
      <c r="DV14" s="819"/>
      <c r="DW14" s="819"/>
      <c r="DX14" s="819"/>
      <c r="DY14" s="819"/>
      <c r="DZ14" s="819"/>
      <c r="EA14" s="819"/>
      <c r="EB14" s="819"/>
      <c r="EC14" s="819"/>
      <c r="ED14" s="819"/>
      <c r="EE14" s="819"/>
      <c r="EF14" s="819"/>
      <c r="EG14" s="819"/>
      <c r="EH14" s="819"/>
      <c r="EI14" s="819"/>
      <c r="EJ14" s="819"/>
      <c r="EK14" s="819"/>
      <c r="EL14" s="819"/>
      <c r="EM14" s="819"/>
      <c r="EN14" s="819"/>
      <c r="EO14" s="819"/>
      <c r="EP14" s="819"/>
      <c r="EQ14" s="819"/>
      <c r="ER14" s="819"/>
      <c r="ES14" s="819"/>
      <c r="ET14" s="819"/>
      <c r="EU14" s="819"/>
      <c r="EV14" s="819"/>
      <c r="EW14" s="819"/>
      <c r="EX14" s="819"/>
      <c r="EY14" s="819"/>
      <c r="EZ14" s="819"/>
      <c r="FA14" s="819"/>
      <c r="FB14" s="819"/>
      <c r="FC14" s="819"/>
      <c r="FD14" s="819"/>
      <c r="FE14" s="819"/>
      <c r="FF14" s="819"/>
      <c r="FG14" s="819"/>
      <c r="FH14" s="819"/>
      <c r="FI14" s="819"/>
      <c r="FJ14" s="819"/>
      <c r="FK14" s="819"/>
      <c r="FL14" s="819"/>
      <c r="FM14" s="819"/>
      <c r="FN14" s="819"/>
      <c r="FO14" s="819"/>
      <c r="FP14" s="819"/>
      <c r="FQ14" s="819"/>
      <c r="FR14" s="819"/>
      <c r="FS14" s="819"/>
      <c r="FT14" s="819"/>
      <c r="FU14" s="819"/>
      <c r="FV14" s="819"/>
      <c r="FW14" s="819"/>
      <c r="FX14" s="819"/>
      <c r="FY14" s="819"/>
      <c r="FZ14" s="819"/>
      <c r="GA14" s="819"/>
      <c r="GB14" s="819"/>
      <c r="GC14" s="819"/>
      <c r="GD14" s="819"/>
      <c r="GE14" s="819"/>
      <c r="GF14" s="819"/>
      <c r="GG14" s="819"/>
      <c r="GH14" s="819"/>
      <c r="GI14" s="819"/>
      <c r="GJ14" s="819"/>
      <c r="GK14" s="819"/>
      <c r="GL14" s="819"/>
      <c r="GM14" s="819"/>
      <c r="GN14" s="819"/>
      <c r="GO14" s="819"/>
      <c r="GP14" s="819"/>
      <c r="GQ14" s="819"/>
      <c r="GR14" s="819"/>
      <c r="GS14" s="819"/>
      <c r="GT14" s="819"/>
      <c r="GU14" s="819"/>
      <c r="GV14" s="819"/>
      <c r="GW14" s="819"/>
      <c r="GX14" s="819"/>
      <c r="GY14" s="819"/>
      <c r="GZ14" s="819"/>
      <c r="HA14" s="819"/>
      <c r="HB14" s="819"/>
      <c r="HC14" s="819"/>
      <c r="HD14" s="819"/>
      <c r="HE14" s="819"/>
      <c r="HF14" s="819"/>
      <c r="HG14" s="819"/>
      <c r="HH14" s="819"/>
      <c r="HI14" s="819"/>
      <c r="HJ14" s="819"/>
      <c r="HK14" s="819"/>
      <c r="HL14" s="819"/>
      <c r="HM14" s="819"/>
      <c r="HN14" s="819"/>
      <c r="HO14" s="819"/>
      <c r="HP14" s="819"/>
      <c r="HQ14" s="819"/>
      <c r="HR14" s="819"/>
      <c r="HS14" s="819"/>
      <c r="HT14" s="819"/>
      <c r="HU14" s="819"/>
      <c r="HV14" s="819"/>
      <c r="HW14" s="819"/>
      <c r="HX14" s="819"/>
      <c r="HY14" s="819"/>
      <c r="HZ14" s="819"/>
      <c r="IA14" s="819"/>
      <c r="IB14" s="819"/>
      <c r="IC14" s="819"/>
      <c r="ID14" s="819"/>
      <c r="IE14" s="819"/>
      <c r="IF14" s="819"/>
      <c r="IG14" s="819"/>
      <c r="IH14" s="819"/>
      <c r="II14" s="819"/>
      <c r="IJ14" s="819"/>
      <c r="IK14" s="819"/>
      <c r="IL14" s="819"/>
      <c r="IM14" s="819"/>
      <c r="IN14" s="819"/>
      <c r="IO14" s="819"/>
      <c r="IP14" s="819"/>
      <c r="IQ14" s="819"/>
      <c r="IR14" s="819"/>
      <c r="IS14" s="819"/>
      <c r="IT14" s="819"/>
      <c r="IU14" s="819"/>
      <c r="IV14" s="819"/>
      <c r="IW14" s="819"/>
      <c r="IX14" s="819"/>
      <c r="IY14" s="819"/>
      <c r="IZ14" s="819"/>
      <c r="JA14" s="819"/>
      <c r="JB14" s="819"/>
      <c r="JC14" s="819"/>
      <c r="JD14" s="819"/>
      <c r="JE14" s="819"/>
      <c r="JF14" s="819"/>
      <c r="JG14" s="819"/>
      <c r="JH14" s="819"/>
      <c r="JI14" s="819"/>
      <c r="JJ14" s="819"/>
      <c r="JK14" s="819"/>
      <c r="JL14" s="819"/>
      <c r="JM14" s="819"/>
      <c r="JN14" s="819"/>
      <c r="JO14" s="819"/>
      <c r="JP14" s="819"/>
      <c r="JQ14" s="819"/>
      <c r="JR14" s="819"/>
      <c r="JS14" s="819"/>
      <c r="JT14" s="819"/>
      <c r="JU14" s="819"/>
      <c r="JV14" s="819"/>
      <c r="JW14" s="819"/>
      <c r="JX14" s="819"/>
      <c r="JY14" s="819"/>
      <c r="JZ14" s="819"/>
      <c r="KA14" s="819"/>
      <c r="KB14" s="819"/>
      <c r="KC14" s="819"/>
      <c r="KD14" s="819"/>
      <c r="KE14" s="819"/>
      <c r="KF14" s="819"/>
      <c r="KG14" s="819"/>
      <c r="KH14" s="819"/>
      <c r="KI14" s="819"/>
      <c r="KJ14" s="819"/>
      <c r="KK14" s="819"/>
      <c r="KL14" s="819"/>
      <c r="KM14" s="819"/>
      <c r="KN14" s="819"/>
      <c r="KO14" s="819"/>
      <c r="KP14" s="819"/>
      <c r="KQ14" s="819"/>
      <c r="KR14" s="819"/>
      <c r="KS14" s="819"/>
      <c r="KT14" s="819"/>
      <c r="KU14" s="819"/>
      <c r="KV14" s="819"/>
      <c r="KW14" s="819"/>
      <c r="KX14" s="819"/>
      <c r="KY14" s="819"/>
      <c r="KZ14" s="819"/>
      <c r="LA14" s="819"/>
      <c r="LB14" s="819"/>
      <c r="LC14" s="819"/>
      <c r="LD14" s="819"/>
      <c r="LE14" s="819"/>
      <c r="LF14" s="819"/>
      <c r="LG14" s="819"/>
      <c r="LH14" s="819"/>
      <c r="LI14" s="819"/>
      <c r="LJ14" s="819"/>
      <c r="LK14" s="819"/>
      <c r="LL14" s="819"/>
      <c r="LM14" s="819"/>
      <c r="LN14" s="819"/>
      <c r="LO14" s="819"/>
      <c r="LP14" s="819"/>
      <c r="LQ14" s="819"/>
      <c r="LR14" s="819"/>
      <c r="LS14" s="819"/>
      <c r="LT14" s="819"/>
      <c r="LU14" s="819"/>
      <c r="LV14" s="819"/>
      <c r="LW14" s="819"/>
      <c r="LX14" s="819"/>
      <c r="LY14" s="819"/>
      <c r="LZ14" s="819"/>
      <c r="MA14" s="819"/>
      <c r="MB14" s="819"/>
      <c r="MC14" s="819"/>
      <c r="MD14" s="819"/>
      <c r="ME14" s="819"/>
      <c r="MF14" s="819"/>
      <c r="MG14" s="819"/>
      <c r="MH14" s="819"/>
      <c r="MI14" s="819"/>
      <c r="MJ14" s="819"/>
      <c r="MK14" s="819"/>
      <c r="ML14" s="819"/>
      <c r="MM14" s="819"/>
      <c r="MN14" s="819"/>
      <c r="MO14" s="819"/>
      <c r="MP14" s="819"/>
      <c r="MQ14" s="819"/>
      <c r="MR14" s="819"/>
      <c r="MS14" s="819"/>
      <c r="MT14" s="819"/>
      <c r="MU14" s="819"/>
      <c r="MV14" s="819"/>
      <c r="MW14" s="819"/>
      <c r="MX14" s="819"/>
      <c r="MY14" s="819"/>
      <c r="MZ14" s="819"/>
      <c r="NA14" s="819"/>
      <c r="NB14" s="819"/>
      <c r="NC14" s="819"/>
      <c r="ND14" s="819"/>
      <c r="NE14" s="819"/>
      <c r="NF14" s="819"/>
      <c r="NG14" s="819"/>
      <c r="NH14" s="819"/>
      <c r="NI14" s="819"/>
      <c r="NJ14" s="819"/>
      <c r="NK14" s="819"/>
      <c r="NL14" s="819"/>
      <c r="NM14" s="819"/>
      <c r="NN14" s="819"/>
      <c r="NO14" s="819"/>
      <c r="NP14" s="819"/>
      <c r="NQ14" s="819"/>
      <c r="NR14" s="819"/>
      <c r="NS14" s="819"/>
      <c r="NT14" s="819"/>
      <c r="NU14" s="819"/>
      <c r="NV14" s="819"/>
      <c r="NW14" s="819"/>
      <c r="NX14" s="819"/>
      <c r="NY14" s="819"/>
      <c r="NZ14" s="819"/>
      <c r="OA14" s="819"/>
      <c r="OB14" s="819"/>
      <c r="OC14" s="819"/>
      <c r="OD14" s="819"/>
      <c r="OE14" s="819"/>
      <c r="OF14" s="819"/>
      <c r="OG14" s="819"/>
      <c r="OH14" s="819"/>
      <c r="OI14" s="819"/>
      <c r="OJ14" s="819"/>
      <c r="OK14" s="819"/>
      <c r="OL14" s="819"/>
      <c r="OM14" s="819"/>
      <c r="ON14" s="819"/>
      <c r="OO14" s="819"/>
      <c r="OP14" s="819"/>
      <c r="OQ14" s="819"/>
      <c r="OR14" s="819"/>
      <c r="OS14" s="819"/>
      <c r="OT14" s="819"/>
      <c r="OU14" s="819"/>
      <c r="OV14" s="819"/>
      <c r="OW14" s="819"/>
      <c r="OX14" s="819"/>
      <c r="OY14" s="819"/>
      <c r="OZ14" s="819"/>
      <c r="PA14" s="819"/>
      <c r="PB14" s="819"/>
      <c r="PC14" s="819"/>
      <c r="PD14" s="819"/>
      <c r="PE14" s="819"/>
      <c r="PF14" s="819"/>
      <c r="PG14" s="819"/>
      <c r="PH14" s="819"/>
      <c r="PI14" s="819"/>
      <c r="PJ14" s="819"/>
      <c r="PK14" s="819"/>
      <c r="PL14" s="819"/>
      <c r="PM14" s="819"/>
      <c r="PN14" s="819"/>
      <c r="PO14" s="819"/>
      <c r="PP14" s="819"/>
      <c r="PQ14" s="819"/>
      <c r="PR14" s="819"/>
      <c r="PS14" s="819"/>
      <c r="PT14" s="819"/>
      <c r="PU14" s="819"/>
      <c r="PV14" s="819"/>
      <c r="PW14" s="819"/>
      <c r="PX14" s="819"/>
      <c r="PY14" s="819"/>
      <c r="PZ14" s="819"/>
      <c r="QA14" s="819"/>
      <c r="QB14" s="819"/>
      <c r="QC14" s="819"/>
      <c r="QD14" s="819"/>
      <c r="QE14" s="819"/>
      <c r="QF14" s="819"/>
      <c r="QG14" s="819"/>
      <c r="QH14" s="819"/>
      <c r="QI14" s="819"/>
      <c r="QJ14" s="819"/>
      <c r="QK14" s="819"/>
      <c r="QL14" s="819"/>
      <c r="QM14" s="819"/>
      <c r="QN14" s="819"/>
    </row>
    <row r="15" spans="1:456" s="131" customFormat="1" ht="12.75">
      <c r="A15" s="440"/>
      <c r="B15" s="836"/>
      <c r="C15" s="862"/>
      <c r="D15" s="855"/>
      <c r="E15" s="279"/>
      <c r="F15" s="276"/>
      <c r="G15" s="276"/>
      <c r="H15" s="792"/>
      <c r="I15" s="276"/>
      <c r="J15" s="276"/>
      <c r="K15" s="279"/>
      <c r="L15" s="276"/>
      <c r="M15" s="436"/>
      <c r="N15" s="792"/>
      <c r="O15" s="276"/>
      <c r="P15" s="276"/>
      <c r="Q15" s="279"/>
      <c r="R15" s="276"/>
      <c r="S15" s="276"/>
      <c r="T15" s="792"/>
      <c r="U15" s="276"/>
      <c r="V15" s="276"/>
      <c r="W15" s="279"/>
      <c r="X15" s="276"/>
      <c r="Y15" s="276"/>
      <c r="Z15" s="792"/>
      <c r="AA15" s="276"/>
      <c r="AB15" s="276"/>
      <c r="AC15" s="279"/>
      <c r="AD15" s="276"/>
      <c r="AE15" s="276"/>
      <c r="AF15" s="792"/>
      <c r="AG15" s="276"/>
      <c r="AH15" s="276"/>
      <c r="AI15" s="279"/>
      <c r="AJ15" s="276"/>
      <c r="AK15" s="276"/>
      <c r="AL15" s="792"/>
      <c r="AM15" s="276"/>
      <c r="AN15" s="276"/>
      <c r="AO15" s="279"/>
      <c r="AP15" s="276"/>
      <c r="AQ15" s="276"/>
      <c r="AR15" s="792"/>
      <c r="AS15" s="276"/>
      <c r="AT15" s="276"/>
      <c r="AU15" s="279"/>
      <c r="AV15" s="276"/>
      <c r="AW15" s="276"/>
      <c r="AX15" s="792"/>
      <c r="AY15" s="276"/>
      <c r="AZ15" s="276"/>
      <c r="BA15" s="279"/>
      <c r="BB15" s="276"/>
      <c r="BC15" s="269"/>
      <c r="BD15" s="792"/>
      <c r="BE15" s="276"/>
      <c r="BF15" s="276"/>
      <c r="BG15" s="279"/>
      <c r="BH15" s="276"/>
      <c r="BI15" s="436"/>
      <c r="BJ15" s="818"/>
      <c r="BK15" s="819"/>
      <c r="BL15" s="819"/>
      <c r="BM15" s="819"/>
      <c r="BN15" s="819"/>
      <c r="BO15" s="819"/>
      <c r="BP15" s="819"/>
      <c r="BQ15" s="819"/>
      <c r="BR15" s="819"/>
      <c r="BS15" s="819"/>
      <c r="BT15" s="819"/>
      <c r="BU15" s="819"/>
      <c r="BV15" s="819"/>
      <c r="BW15" s="819"/>
      <c r="BX15" s="819"/>
      <c r="BY15" s="819"/>
      <c r="BZ15" s="819"/>
      <c r="CA15" s="819"/>
      <c r="CB15" s="819"/>
      <c r="CC15" s="819"/>
      <c r="CD15" s="819"/>
      <c r="CE15" s="819"/>
      <c r="CF15" s="819"/>
      <c r="CG15" s="819"/>
      <c r="CH15" s="819"/>
      <c r="CI15" s="819"/>
      <c r="CJ15" s="819"/>
      <c r="CK15" s="819"/>
      <c r="CL15" s="819"/>
      <c r="CM15" s="819"/>
      <c r="CN15" s="819"/>
      <c r="CO15" s="819"/>
      <c r="CP15" s="819"/>
      <c r="CQ15" s="819"/>
      <c r="CR15" s="819"/>
      <c r="CS15" s="819"/>
      <c r="CT15" s="819"/>
      <c r="CU15" s="819"/>
      <c r="CV15" s="819"/>
      <c r="CW15" s="819"/>
      <c r="CX15" s="819"/>
      <c r="CY15" s="819"/>
      <c r="CZ15" s="819"/>
      <c r="DA15" s="819"/>
      <c r="DB15" s="819"/>
      <c r="DC15" s="819"/>
      <c r="DD15" s="819"/>
      <c r="DE15" s="819"/>
      <c r="DF15" s="819"/>
      <c r="DG15" s="819"/>
      <c r="DH15" s="819"/>
      <c r="DI15" s="819"/>
      <c r="DJ15" s="819"/>
      <c r="DK15" s="819"/>
      <c r="DL15" s="819"/>
      <c r="DM15" s="819"/>
      <c r="DN15" s="819"/>
      <c r="DO15" s="819"/>
      <c r="DP15" s="819"/>
      <c r="DQ15" s="819"/>
      <c r="DR15" s="819"/>
      <c r="DS15" s="819"/>
      <c r="DT15" s="819"/>
      <c r="DU15" s="819"/>
      <c r="DV15" s="819"/>
      <c r="DW15" s="819"/>
      <c r="DX15" s="819"/>
      <c r="DY15" s="819"/>
      <c r="DZ15" s="819"/>
      <c r="EA15" s="819"/>
      <c r="EB15" s="819"/>
      <c r="EC15" s="819"/>
      <c r="ED15" s="819"/>
      <c r="EE15" s="819"/>
      <c r="EF15" s="819"/>
      <c r="EG15" s="819"/>
      <c r="EH15" s="819"/>
      <c r="EI15" s="819"/>
      <c r="EJ15" s="819"/>
      <c r="EK15" s="819"/>
      <c r="EL15" s="819"/>
      <c r="EM15" s="819"/>
      <c r="EN15" s="819"/>
      <c r="EO15" s="819"/>
      <c r="EP15" s="819"/>
      <c r="EQ15" s="819"/>
      <c r="ER15" s="819"/>
      <c r="ES15" s="819"/>
      <c r="ET15" s="819"/>
      <c r="EU15" s="819"/>
      <c r="EV15" s="819"/>
      <c r="EW15" s="819"/>
      <c r="EX15" s="819"/>
      <c r="EY15" s="819"/>
      <c r="EZ15" s="819"/>
      <c r="FA15" s="819"/>
      <c r="FB15" s="819"/>
      <c r="FC15" s="819"/>
      <c r="FD15" s="819"/>
      <c r="FE15" s="819"/>
      <c r="FF15" s="819"/>
      <c r="FG15" s="819"/>
      <c r="FH15" s="819"/>
      <c r="FI15" s="819"/>
      <c r="FJ15" s="819"/>
      <c r="FK15" s="819"/>
      <c r="FL15" s="819"/>
      <c r="FM15" s="819"/>
      <c r="FN15" s="819"/>
      <c r="FO15" s="819"/>
      <c r="FP15" s="819"/>
      <c r="FQ15" s="819"/>
      <c r="FR15" s="819"/>
      <c r="FS15" s="819"/>
      <c r="FT15" s="819"/>
      <c r="FU15" s="819"/>
      <c r="FV15" s="819"/>
      <c r="FW15" s="819"/>
      <c r="FX15" s="819"/>
      <c r="FY15" s="819"/>
      <c r="FZ15" s="819"/>
      <c r="GA15" s="819"/>
      <c r="GB15" s="819"/>
      <c r="GC15" s="819"/>
      <c r="GD15" s="819"/>
      <c r="GE15" s="819"/>
      <c r="GF15" s="819"/>
      <c r="GG15" s="819"/>
      <c r="GH15" s="819"/>
      <c r="GI15" s="819"/>
      <c r="GJ15" s="819"/>
      <c r="GK15" s="819"/>
      <c r="GL15" s="819"/>
      <c r="GM15" s="819"/>
      <c r="GN15" s="819"/>
      <c r="GO15" s="819"/>
      <c r="GP15" s="819"/>
      <c r="GQ15" s="819"/>
      <c r="GR15" s="819"/>
      <c r="GS15" s="819"/>
      <c r="GT15" s="819"/>
      <c r="GU15" s="819"/>
      <c r="GV15" s="819"/>
      <c r="GW15" s="819"/>
      <c r="GX15" s="819"/>
      <c r="GY15" s="819"/>
      <c r="GZ15" s="819"/>
      <c r="HA15" s="819"/>
      <c r="HB15" s="819"/>
      <c r="HC15" s="819"/>
      <c r="HD15" s="819"/>
      <c r="HE15" s="819"/>
      <c r="HF15" s="819"/>
      <c r="HG15" s="819"/>
      <c r="HH15" s="819"/>
      <c r="HI15" s="819"/>
      <c r="HJ15" s="819"/>
      <c r="HK15" s="819"/>
      <c r="HL15" s="819"/>
      <c r="HM15" s="819"/>
      <c r="HN15" s="819"/>
      <c r="HO15" s="819"/>
      <c r="HP15" s="819"/>
      <c r="HQ15" s="819"/>
      <c r="HR15" s="819"/>
      <c r="HS15" s="819"/>
      <c r="HT15" s="819"/>
      <c r="HU15" s="819"/>
      <c r="HV15" s="819"/>
      <c r="HW15" s="819"/>
      <c r="HX15" s="819"/>
      <c r="HY15" s="819"/>
      <c r="HZ15" s="819"/>
      <c r="IA15" s="819"/>
      <c r="IB15" s="819"/>
      <c r="IC15" s="819"/>
      <c r="ID15" s="819"/>
      <c r="IE15" s="819"/>
      <c r="IF15" s="819"/>
      <c r="IG15" s="819"/>
      <c r="IH15" s="819"/>
      <c r="II15" s="819"/>
      <c r="IJ15" s="819"/>
      <c r="IK15" s="819"/>
      <c r="IL15" s="819"/>
      <c r="IM15" s="819"/>
      <c r="IN15" s="819"/>
      <c r="IO15" s="819"/>
      <c r="IP15" s="819"/>
      <c r="IQ15" s="819"/>
      <c r="IR15" s="819"/>
      <c r="IS15" s="819"/>
      <c r="IT15" s="819"/>
      <c r="IU15" s="819"/>
      <c r="IV15" s="819"/>
      <c r="IW15" s="819"/>
      <c r="IX15" s="819"/>
      <c r="IY15" s="819"/>
      <c r="IZ15" s="819"/>
      <c r="JA15" s="819"/>
      <c r="JB15" s="819"/>
      <c r="JC15" s="819"/>
      <c r="JD15" s="819"/>
      <c r="JE15" s="819"/>
      <c r="JF15" s="819"/>
      <c r="JG15" s="819"/>
      <c r="JH15" s="819"/>
      <c r="JI15" s="819"/>
      <c r="JJ15" s="819"/>
      <c r="JK15" s="819"/>
      <c r="JL15" s="819"/>
      <c r="JM15" s="819"/>
      <c r="JN15" s="819"/>
      <c r="JO15" s="819"/>
      <c r="JP15" s="819"/>
      <c r="JQ15" s="819"/>
      <c r="JR15" s="819"/>
      <c r="JS15" s="819"/>
      <c r="JT15" s="819"/>
      <c r="JU15" s="819"/>
      <c r="JV15" s="819"/>
      <c r="JW15" s="819"/>
      <c r="JX15" s="819"/>
      <c r="JY15" s="819"/>
      <c r="JZ15" s="819"/>
      <c r="KA15" s="819"/>
      <c r="KB15" s="819"/>
      <c r="KC15" s="819"/>
      <c r="KD15" s="819"/>
      <c r="KE15" s="819"/>
      <c r="KF15" s="819"/>
      <c r="KG15" s="819"/>
      <c r="KH15" s="819"/>
      <c r="KI15" s="819"/>
      <c r="KJ15" s="819"/>
      <c r="KK15" s="819"/>
      <c r="KL15" s="819"/>
      <c r="KM15" s="819"/>
      <c r="KN15" s="819"/>
      <c r="KO15" s="819"/>
      <c r="KP15" s="819"/>
      <c r="KQ15" s="819"/>
      <c r="KR15" s="819"/>
      <c r="KS15" s="819"/>
      <c r="KT15" s="819"/>
      <c r="KU15" s="819"/>
      <c r="KV15" s="819"/>
      <c r="KW15" s="819"/>
      <c r="KX15" s="819"/>
      <c r="KY15" s="819"/>
      <c r="KZ15" s="819"/>
      <c r="LA15" s="819"/>
      <c r="LB15" s="819"/>
      <c r="LC15" s="819"/>
      <c r="LD15" s="819"/>
      <c r="LE15" s="819"/>
      <c r="LF15" s="819"/>
      <c r="LG15" s="819"/>
      <c r="LH15" s="819"/>
      <c r="LI15" s="819"/>
      <c r="LJ15" s="819"/>
      <c r="LK15" s="819"/>
      <c r="LL15" s="819"/>
      <c r="LM15" s="819"/>
      <c r="LN15" s="819"/>
      <c r="LO15" s="819"/>
      <c r="LP15" s="819"/>
      <c r="LQ15" s="819"/>
      <c r="LR15" s="819"/>
      <c r="LS15" s="819"/>
      <c r="LT15" s="819"/>
      <c r="LU15" s="819"/>
      <c r="LV15" s="819"/>
      <c r="LW15" s="819"/>
      <c r="LX15" s="819"/>
      <c r="LY15" s="819"/>
      <c r="LZ15" s="819"/>
      <c r="MA15" s="819"/>
      <c r="MB15" s="819"/>
      <c r="MC15" s="819"/>
      <c r="MD15" s="819"/>
      <c r="ME15" s="819"/>
      <c r="MF15" s="819"/>
      <c r="MG15" s="819"/>
      <c r="MH15" s="819"/>
      <c r="MI15" s="819"/>
      <c r="MJ15" s="819"/>
      <c r="MK15" s="819"/>
      <c r="ML15" s="819"/>
      <c r="MM15" s="819"/>
      <c r="MN15" s="819"/>
      <c r="MO15" s="819"/>
      <c r="MP15" s="819"/>
      <c r="MQ15" s="819"/>
      <c r="MR15" s="819"/>
      <c r="MS15" s="819"/>
      <c r="MT15" s="819"/>
      <c r="MU15" s="819"/>
      <c r="MV15" s="819"/>
      <c r="MW15" s="819"/>
      <c r="MX15" s="819"/>
      <c r="MY15" s="819"/>
      <c r="MZ15" s="819"/>
      <c r="NA15" s="819"/>
      <c r="NB15" s="819"/>
      <c r="NC15" s="819"/>
      <c r="ND15" s="819"/>
      <c r="NE15" s="819"/>
      <c r="NF15" s="819"/>
      <c r="NG15" s="819"/>
      <c r="NH15" s="819"/>
      <c r="NI15" s="819"/>
      <c r="NJ15" s="819"/>
      <c r="NK15" s="819"/>
      <c r="NL15" s="819"/>
      <c r="NM15" s="819"/>
      <c r="NN15" s="819"/>
      <c r="NO15" s="819"/>
      <c r="NP15" s="819"/>
      <c r="NQ15" s="819"/>
      <c r="NR15" s="819"/>
      <c r="NS15" s="819"/>
      <c r="NT15" s="819"/>
      <c r="NU15" s="819"/>
      <c r="NV15" s="819"/>
      <c r="NW15" s="819"/>
      <c r="NX15" s="819"/>
      <c r="NY15" s="819"/>
      <c r="NZ15" s="819"/>
      <c r="OA15" s="819"/>
      <c r="OB15" s="819"/>
      <c r="OC15" s="819"/>
      <c r="OD15" s="819"/>
      <c r="OE15" s="819"/>
      <c r="OF15" s="819"/>
      <c r="OG15" s="819"/>
      <c r="OH15" s="819"/>
      <c r="OI15" s="819"/>
      <c r="OJ15" s="819"/>
      <c r="OK15" s="819"/>
      <c r="OL15" s="819"/>
      <c r="OM15" s="819"/>
      <c r="ON15" s="819"/>
      <c r="OO15" s="819"/>
      <c r="OP15" s="819"/>
      <c r="OQ15" s="819"/>
      <c r="OR15" s="819"/>
      <c r="OS15" s="819"/>
      <c r="OT15" s="819"/>
      <c r="OU15" s="819"/>
      <c r="OV15" s="819"/>
      <c r="OW15" s="819"/>
      <c r="OX15" s="819"/>
      <c r="OY15" s="819"/>
      <c r="OZ15" s="819"/>
      <c r="PA15" s="819"/>
      <c r="PB15" s="819"/>
      <c r="PC15" s="819"/>
      <c r="PD15" s="819"/>
      <c r="PE15" s="819"/>
      <c r="PF15" s="819"/>
      <c r="PG15" s="819"/>
      <c r="PH15" s="819"/>
      <c r="PI15" s="819"/>
      <c r="PJ15" s="819"/>
      <c r="PK15" s="819"/>
      <c r="PL15" s="819"/>
      <c r="PM15" s="819"/>
      <c r="PN15" s="819"/>
      <c r="PO15" s="819"/>
      <c r="PP15" s="819"/>
      <c r="PQ15" s="819"/>
      <c r="PR15" s="819"/>
      <c r="PS15" s="819"/>
      <c r="PT15" s="819"/>
      <c r="PU15" s="819"/>
      <c r="PV15" s="819"/>
      <c r="PW15" s="819"/>
      <c r="PX15" s="819"/>
      <c r="PY15" s="819"/>
      <c r="PZ15" s="819"/>
      <c r="QA15" s="819"/>
      <c r="QB15" s="819"/>
      <c r="QC15" s="819"/>
      <c r="QD15" s="819"/>
      <c r="QE15" s="819"/>
      <c r="QF15" s="819"/>
      <c r="QG15" s="819"/>
      <c r="QH15" s="819"/>
      <c r="QI15" s="819"/>
      <c r="QJ15" s="819"/>
      <c r="QK15" s="819"/>
      <c r="QL15" s="819"/>
      <c r="QM15" s="819"/>
      <c r="QN15" s="819"/>
    </row>
    <row r="16" spans="1:456" s="131" customFormat="1" ht="55.5" customHeight="1">
      <c r="A16" s="240" t="s">
        <v>322</v>
      </c>
      <c r="B16" s="835" t="s">
        <v>777</v>
      </c>
      <c r="C16" s="861">
        <f>C$11/10</f>
        <v>3.3333333333333335</v>
      </c>
      <c r="D16" s="855"/>
      <c r="E16" s="279"/>
      <c r="F16" s="443"/>
      <c r="G16" s="276"/>
      <c r="H16" s="792"/>
      <c r="I16" s="246">
        <f>I$11/10</f>
        <v>3.3333333333333335</v>
      </c>
      <c r="J16" s="276"/>
      <c r="K16" s="279"/>
      <c r="L16" s="443"/>
      <c r="M16" s="276"/>
      <c r="N16" s="792"/>
      <c r="O16" s="246">
        <f>O$11/10</f>
        <v>3.3333333333333335</v>
      </c>
      <c r="P16" s="276"/>
      <c r="Q16" s="279"/>
      <c r="R16" s="443"/>
      <c r="S16" s="276"/>
      <c r="T16" s="792"/>
      <c r="U16" s="246">
        <f>U$11/10</f>
        <v>3.3333333333333335</v>
      </c>
      <c r="V16" s="276"/>
      <c r="W16" s="279"/>
      <c r="X16" s="443"/>
      <c r="Y16" s="276"/>
      <c r="Z16" s="792"/>
      <c r="AA16" s="246">
        <f>AA$11/10</f>
        <v>3.3333333333333335</v>
      </c>
      <c r="AB16" s="267"/>
      <c r="AC16" s="279"/>
      <c r="AD16" s="443"/>
      <c r="AE16" s="276"/>
      <c r="AF16" s="792"/>
      <c r="AG16" s="246">
        <f>AG$11/10</f>
        <v>3.3333333333333335</v>
      </c>
      <c r="AH16" s="276"/>
      <c r="AI16" s="279"/>
      <c r="AJ16" s="443"/>
      <c r="AK16" s="276"/>
      <c r="AL16" s="792"/>
      <c r="AM16" s="246">
        <f>AM$11/10</f>
        <v>3.3333333333333335</v>
      </c>
      <c r="AN16" s="276"/>
      <c r="AO16" s="279"/>
      <c r="AP16" s="443"/>
      <c r="AQ16" s="276"/>
      <c r="AR16" s="792"/>
      <c r="AS16" s="246">
        <f>AS$11/10</f>
        <v>3.3333333333333335</v>
      </c>
      <c r="AT16" s="276"/>
      <c r="AU16" s="279"/>
      <c r="AV16" s="443"/>
      <c r="AW16" s="276"/>
      <c r="AX16" s="792"/>
      <c r="AY16" s="246">
        <f>AY$11/10</f>
        <v>3.3333333333333335</v>
      </c>
      <c r="AZ16" s="276"/>
      <c r="BA16" s="279"/>
      <c r="BB16" s="443"/>
      <c r="BC16" s="269"/>
      <c r="BD16" s="792"/>
      <c r="BE16" s="246">
        <f>BE$11/10</f>
        <v>3.3333333333333335</v>
      </c>
      <c r="BF16" s="276"/>
      <c r="BG16" s="279"/>
      <c r="BH16" s="443"/>
      <c r="BI16" s="276"/>
      <c r="BJ16" s="818"/>
      <c r="BK16" s="819"/>
      <c r="BL16" s="819"/>
      <c r="BM16" s="819"/>
      <c r="BN16" s="819"/>
      <c r="BO16" s="819"/>
      <c r="BP16" s="819"/>
      <c r="BQ16" s="819"/>
      <c r="BR16" s="819"/>
      <c r="BS16" s="819"/>
      <c r="BT16" s="819"/>
      <c r="BU16" s="819"/>
      <c r="BV16" s="819"/>
      <c r="BW16" s="819"/>
      <c r="BX16" s="819"/>
      <c r="BY16" s="819"/>
      <c r="BZ16" s="819"/>
      <c r="CA16" s="819"/>
      <c r="CB16" s="819"/>
      <c r="CC16" s="819"/>
      <c r="CD16" s="819"/>
      <c r="CE16" s="819"/>
      <c r="CF16" s="819"/>
      <c r="CG16" s="819"/>
      <c r="CH16" s="819"/>
      <c r="CI16" s="819"/>
      <c r="CJ16" s="819"/>
      <c r="CK16" s="819"/>
      <c r="CL16" s="819"/>
      <c r="CM16" s="819"/>
      <c r="CN16" s="819"/>
      <c r="CO16" s="819"/>
      <c r="CP16" s="819"/>
      <c r="CQ16" s="819"/>
      <c r="CR16" s="819"/>
      <c r="CS16" s="819"/>
      <c r="CT16" s="819"/>
      <c r="CU16" s="819"/>
      <c r="CV16" s="819"/>
      <c r="CW16" s="819"/>
      <c r="CX16" s="819"/>
      <c r="CY16" s="819"/>
      <c r="CZ16" s="819"/>
      <c r="DA16" s="819"/>
      <c r="DB16" s="819"/>
      <c r="DC16" s="819"/>
      <c r="DD16" s="819"/>
      <c r="DE16" s="819"/>
      <c r="DF16" s="819"/>
      <c r="DG16" s="819"/>
      <c r="DH16" s="819"/>
      <c r="DI16" s="819"/>
      <c r="DJ16" s="819"/>
      <c r="DK16" s="819"/>
      <c r="DL16" s="819"/>
      <c r="DM16" s="819"/>
      <c r="DN16" s="819"/>
      <c r="DO16" s="819"/>
      <c r="DP16" s="819"/>
      <c r="DQ16" s="819"/>
      <c r="DR16" s="819"/>
      <c r="DS16" s="819"/>
      <c r="DT16" s="819"/>
      <c r="DU16" s="819"/>
      <c r="DV16" s="819"/>
      <c r="DW16" s="819"/>
      <c r="DX16" s="819"/>
      <c r="DY16" s="819"/>
      <c r="DZ16" s="819"/>
      <c r="EA16" s="819"/>
      <c r="EB16" s="819"/>
      <c r="EC16" s="819"/>
      <c r="ED16" s="819"/>
      <c r="EE16" s="819"/>
      <c r="EF16" s="819"/>
      <c r="EG16" s="819"/>
      <c r="EH16" s="819"/>
      <c r="EI16" s="819"/>
      <c r="EJ16" s="819"/>
      <c r="EK16" s="819"/>
      <c r="EL16" s="819"/>
      <c r="EM16" s="819"/>
      <c r="EN16" s="819"/>
      <c r="EO16" s="819"/>
      <c r="EP16" s="819"/>
      <c r="EQ16" s="819"/>
      <c r="ER16" s="819"/>
      <c r="ES16" s="819"/>
      <c r="ET16" s="819"/>
      <c r="EU16" s="819"/>
      <c r="EV16" s="819"/>
      <c r="EW16" s="819"/>
      <c r="EX16" s="819"/>
      <c r="EY16" s="819"/>
      <c r="EZ16" s="819"/>
      <c r="FA16" s="819"/>
      <c r="FB16" s="819"/>
      <c r="FC16" s="819"/>
      <c r="FD16" s="819"/>
      <c r="FE16" s="819"/>
      <c r="FF16" s="819"/>
      <c r="FG16" s="819"/>
      <c r="FH16" s="819"/>
      <c r="FI16" s="819"/>
      <c r="FJ16" s="819"/>
      <c r="FK16" s="819"/>
      <c r="FL16" s="819"/>
      <c r="FM16" s="819"/>
      <c r="FN16" s="819"/>
      <c r="FO16" s="819"/>
      <c r="FP16" s="819"/>
      <c r="FQ16" s="819"/>
      <c r="FR16" s="819"/>
      <c r="FS16" s="819"/>
      <c r="FT16" s="819"/>
      <c r="FU16" s="819"/>
      <c r="FV16" s="819"/>
      <c r="FW16" s="819"/>
      <c r="FX16" s="819"/>
      <c r="FY16" s="819"/>
      <c r="FZ16" s="819"/>
      <c r="GA16" s="819"/>
      <c r="GB16" s="819"/>
      <c r="GC16" s="819"/>
      <c r="GD16" s="819"/>
      <c r="GE16" s="819"/>
      <c r="GF16" s="819"/>
      <c r="GG16" s="819"/>
      <c r="GH16" s="819"/>
      <c r="GI16" s="819"/>
      <c r="GJ16" s="819"/>
      <c r="GK16" s="819"/>
      <c r="GL16" s="819"/>
      <c r="GM16" s="819"/>
      <c r="GN16" s="819"/>
      <c r="GO16" s="819"/>
      <c r="GP16" s="819"/>
      <c r="GQ16" s="819"/>
      <c r="GR16" s="819"/>
      <c r="GS16" s="819"/>
      <c r="GT16" s="819"/>
      <c r="GU16" s="819"/>
      <c r="GV16" s="819"/>
      <c r="GW16" s="819"/>
      <c r="GX16" s="819"/>
      <c r="GY16" s="819"/>
      <c r="GZ16" s="819"/>
      <c r="HA16" s="819"/>
      <c r="HB16" s="819"/>
      <c r="HC16" s="819"/>
      <c r="HD16" s="819"/>
      <c r="HE16" s="819"/>
      <c r="HF16" s="819"/>
      <c r="HG16" s="819"/>
      <c r="HH16" s="819"/>
      <c r="HI16" s="819"/>
      <c r="HJ16" s="819"/>
      <c r="HK16" s="819"/>
      <c r="HL16" s="819"/>
      <c r="HM16" s="819"/>
      <c r="HN16" s="819"/>
      <c r="HO16" s="819"/>
      <c r="HP16" s="819"/>
      <c r="HQ16" s="819"/>
      <c r="HR16" s="819"/>
      <c r="HS16" s="819"/>
      <c r="HT16" s="819"/>
      <c r="HU16" s="819"/>
      <c r="HV16" s="819"/>
      <c r="HW16" s="819"/>
      <c r="HX16" s="819"/>
      <c r="HY16" s="819"/>
      <c r="HZ16" s="819"/>
      <c r="IA16" s="819"/>
      <c r="IB16" s="819"/>
      <c r="IC16" s="819"/>
      <c r="ID16" s="819"/>
      <c r="IE16" s="819"/>
      <c r="IF16" s="819"/>
      <c r="IG16" s="819"/>
      <c r="IH16" s="819"/>
      <c r="II16" s="819"/>
      <c r="IJ16" s="819"/>
      <c r="IK16" s="819"/>
      <c r="IL16" s="819"/>
      <c r="IM16" s="819"/>
      <c r="IN16" s="819"/>
      <c r="IO16" s="819"/>
      <c r="IP16" s="819"/>
      <c r="IQ16" s="819"/>
      <c r="IR16" s="819"/>
      <c r="IS16" s="819"/>
      <c r="IT16" s="819"/>
      <c r="IU16" s="819"/>
      <c r="IV16" s="819"/>
      <c r="IW16" s="819"/>
      <c r="IX16" s="819"/>
      <c r="IY16" s="819"/>
      <c r="IZ16" s="819"/>
      <c r="JA16" s="819"/>
      <c r="JB16" s="819"/>
      <c r="JC16" s="819"/>
      <c r="JD16" s="819"/>
      <c r="JE16" s="819"/>
      <c r="JF16" s="819"/>
      <c r="JG16" s="819"/>
      <c r="JH16" s="819"/>
      <c r="JI16" s="819"/>
      <c r="JJ16" s="819"/>
      <c r="JK16" s="819"/>
      <c r="JL16" s="819"/>
      <c r="JM16" s="819"/>
      <c r="JN16" s="819"/>
      <c r="JO16" s="819"/>
      <c r="JP16" s="819"/>
      <c r="JQ16" s="819"/>
      <c r="JR16" s="819"/>
      <c r="JS16" s="819"/>
      <c r="JT16" s="819"/>
      <c r="JU16" s="819"/>
      <c r="JV16" s="819"/>
      <c r="JW16" s="819"/>
      <c r="JX16" s="819"/>
      <c r="JY16" s="819"/>
      <c r="JZ16" s="819"/>
      <c r="KA16" s="819"/>
      <c r="KB16" s="819"/>
      <c r="KC16" s="819"/>
      <c r="KD16" s="819"/>
      <c r="KE16" s="819"/>
      <c r="KF16" s="819"/>
      <c r="KG16" s="819"/>
      <c r="KH16" s="819"/>
      <c r="KI16" s="819"/>
      <c r="KJ16" s="819"/>
      <c r="KK16" s="819"/>
      <c r="KL16" s="819"/>
      <c r="KM16" s="819"/>
      <c r="KN16" s="819"/>
      <c r="KO16" s="819"/>
      <c r="KP16" s="819"/>
      <c r="KQ16" s="819"/>
      <c r="KR16" s="819"/>
      <c r="KS16" s="819"/>
      <c r="KT16" s="819"/>
      <c r="KU16" s="819"/>
      <c r="KV16" s="819"/>
      <c r="KW16" s="819"/>
      <c r="KX16" s="819"/>
      <c r="KY16" s="819"/>
      <c r="KZ16" s="819"/>
      <c r="LA16" s="819"/>
      <c r="LB16" s="819"/>
      <c r="LC16" s="819"/>
      <c r="LD16" s="819"/>
      <c r="LE16" s="819"/>
      <c r="LF16" s="819"/>
      <c r="LG16" s="819"/>
      <c r="LH16" s="819"/>
      <c r="LI16" s="819"/>
      <c r="LJ16" s="819"/>
      <c r="LK16" s="819"/>
      <c r="LL16" s="819"/>
      <c r="LM16" s="819"/>
      <c r="LN16" s="819"/>
      <c r="LO16" s="819"/>
      <c r="LP16" s="819"/>
      <c r="LQ16" s="819"/>
      <c r="LR16" s="819"/>
      <c r="LS16" s="819"/>
      <c r="LT16" s="819"/>
      <c r="LU16" s="819"/>
      <c r="LV16" s="819"/>
      <c r="LW16" s="819"/>
      <c r="LX16" s="819"/>
      <c r="LY16" s="819"/>
      <c r="LZ16" s="819"/>
      <c r="MA16" s="819"/>
      <c r="MB16" s="819"/>
      <c r="MC16" s="819"/>
      <c r="MD16" s="819"/>
      <c r="ME16" s="819"/>
      <c r="MF16" s="819"/>
      <c r="MG16" s="819"/>
      <c r="MH16" s="819"/>
      <c r="MI16" s="819"/>
      <c r="MJ16" s="819"/>
      <c r="MK16" s="819"/>
      <c r="ML16" s="819"/>
      <c r="MM16" s="819"/>
      <c r="MN16" s="819"/>
      <c r="MO16" s="819"/>
      <c r="MP16" s="819"/>
      <c r="MQ16" s="819"/>
      <c r="MR16" s="819"/>
      <c r="MS16" s="819"/>
      <c r="MT16" s="819"/>
      <c r="MU16" s="819"/>
      <c r="MV16" s="819"/>
      <c r="MW16" s="819"/>
      <c r="MX16" s="819"/>
      <c r="MY16" s="819"/>
      <c r="MZ16" s="819"/>
      <c r="NA16" s="819"/>
      <c r="NB16" s="819"/>
      <c r="NC16" s="819"/>
      <c r="ND16" s="819"/>
      <c r="NE16" s="819"/>
      <c r="NF16" s="819"/>
      <c r="NG16" s="819"/>
      <c r="NH16" s="819"/>
      <c r="NI16" s="819"/>
      <c r="NJ16" s="819"/>
      <c r="NK16" s="819"/>
      <c r="NL16" s="819"/>
      <c r="NM16" s="819"/>
      <c r="NN16" s="819"/>
      <c r="NO16" s="819"/>
      <c r="NP16" s="819"/>
      <c r="NQ16" s="819"/>
      <c r="NR16" s="819"/>
      <c r="NS16" s="819"/>
      <c r="NT16" s="819"/>
      <c r="NU16" s="819"/>
      <c r="NV16" s="819"/>
      <c r="NW16" s="819"/>
      <c r="NX16" s="819"/>
      <c r="NY16" s="819"/>
      <c r="NZ16" s="819"/>
      <c r="OA16" s="819"/>
      <c r="OB16" s="819"/>
      <c r="OC16" s="819"/>
      <c r="OD16" s="819"/>
      <c r="OE16" s="819"/>
      <c r="OF16" s="819"/>
      <c r="OG16" s="819"/>
      <c r="OH16" s="819"/>
      <c r="OI16" s="819"/>
      <c r="OJ16" s="819"/>
      <c r="OK16" s="819"/>
      <c r="OL16" s="819"/>
      <c r="OM16" s="819"/>
      <c r="ON16" s="819"/>
      <c r="OO16" s="819"/>
      <c r="OP16" s="819"/>
      <c r="OQ16" s="819"/>
      <c r="OR16" s="819"/>
      <c r="OS16" s="819"/>
      <c r="OT16" s="819"/>
      <c r="OU16" s="819"/>
      <c r="OV16" s="819"/>
      <c r="OW16" s="819"/>
      <c r="OX16" s="819"/>
      <c r="OY16" s="819"/>
      <c r="OZ16" s="819"/>
      <c r="PA16" s="819"/>
      <c r="PB16" s="819"/>
      <c r="PC16" s="819"/>
      <c r="PD16" s="819"/>
      <c r="PE16" s="819"/>
      <c r="PF16" s="819"/>
      <c r="PG16" s="819"/>
      <c r="PH16" s="819"/>
      <c r="PI16" s="819"/>
      <c r="PJ16" s="819"/>
      <c r="PK16" s="819"/>
      <c r="PL16" s="819"/>
      <c r="PM16" s="819"/>
      <c r="PN16" s="819"/>
      <c r="PO16" s="819"/>
      <c r="PP16" s="819"/>
      <c r="PQ16" s="819"/>
      <c r="PR16" s="819"/>
      <c r="PS16" s="819"/>
      <c r="PT16" s="819"/>
      <c r="PU16" s="819"/>
      <c r="PV16" s="819"/>
      <c r="PW16" s="819"/>
      <c r="PX16" s="819"/>
      <c r="PY16" s="819"/>
      <c r="PZ16" s="819"/>
      <c r="QA16" s="819"/>
      <c r="QB16" s="819"/>
      <c r="QC16" s="819"/>
      <c r="QD16" s="819"/>
      <c r="QE16" s="819"/>
      <c r="QF16" s="819"/>
      <c r="QG16" s="819"/>
      <c r="QH16" s="819"/>
      <c r="QI16" s="819"/>
      <c r="QJ16" s="819"/>
      <c r="QK16" s="819"/>
      <c r="QL16" s="819"/>
      <c r="QM16" s="819"/>
      <c r="QN16" s="819"/>
    </row>
    <row r="17" spans="1:456" s="131" customFormat="1" ht="55.5" customHeight="1">
      <c r="A17" s="449"/>
      <c r="B17" s="837" t="s">
        <v>781</v>
      </c>
      <c r="C17" s="859"/>
      <c r="D17" s="855"/>
      <c r="E17" s="279"/>
      <c r="F17" s="443"/>
      <c r="G17" s="276"/>
      <c r="H17" s="792"/>
      <c r="I17" s="279"/>
      <c r="J17" s="276"/>
      <c r="K17" s="279"/>
      <c r="L17" s="443"/>
      <c r="M17" s="276"/>
      <c r="N17" s="792"/>
      <c r="O17" s="279"/>
      <c r="P17" s="276"/>
      <c r="Q17" s="279"/>
      <c r="R17" s="443"/>
      <c r="S17" s="276"/>
      <c r="T17" s="792"/>
      <c r="U17" s="279"/>
      <c r="V17" s="276"/>
      <c r="W17" s="279"/>
      <c r="X17" s="443"/>
      <c r="Y17" s="276"/>
      <c r="Z17" s="792"/>
      <c r="AA17" s="279"/>
      <c r="AB17" s="276"/>
      <c r="AC17" s="279"/>
      <c r="AD17" s="443"/>
      <c r="AE17" s="276"/>
      <c r="AF17" s="792"/>
      <c r="AG17" s="279"/>
      <c r="AH17" s="276"/>
      <c r="AI17" s="279"/>
      <c r="AJ17" s="443"/>
      <c r="AK17" s="276"/>
      <c r="AL17" s="792"/>
      <c r="AM17" s="279"/>
      <c r="AN17" s="276"/>
      <c r="AO17" s="279"/>
      <c r="AP17" s="443"/>
      <c r="AQ17" s="276"/>
      <c r="AR17" s="792"/>
      <c r="AS17" s="279"/>
      <c r="AT17" s="276"/>
      <c r="AU17" s="279"/>
      <c r="AV17" s="443"/>
      <c r="AW17" s="276"/>
      <c r="AX17" s="792"/>
      <c r="AY17" s="279"/>
      <c r="AZ17" s="276"/>
      <c r="BA17" s="279"/>
      <c r="BB17" s="443"/>
      <c r="BC17" s="269"/>
      <c r="BD17" s="792"/>
      <c r="BE17" s="279"/>
      <c r="BF17" s="276"/>
      <c r="BG17" s="279"/>
      <c r="BH17" s="443"/>
      <c r="BI17" s="276"/>
      <c r="BJ17" s="818"/>
      <c r="BK17" s="819"/>
      <c r="BL17" s="819"/>
      <c r="BM17" s="819"/>
      <c r="BN17" s="819"/>
      <c r="BO17" s="819"/>
      <c r="BP17" s="819"/>
      <c r="BQ17" s="819"/>
      <c r="BR17" s="819"/>
      <c r="BS17" s="819"/>
      <c r="BT17" s="819"/>
      <c r="BU17" s="819"/>
      <c r="BV17" s="819"/>
      <c r="BW17" s="819"/>
      <c r="BX17" s="819"/>
      <c r="BY17" s="819"/>
      <c r="BZ17" s="819"/>
      <c r="CA17" s="819"/>
      <c r="CB17" s="819"/>
      <c r="CC17" s="819"/>
      <c r="CD17" s="819"/>
      <c r="CE17" s="819"/>
      <c r="CF17" s="819"/>
      <c r="CG17" s="819"/>
      <c r="CH17" s="819"/>
      <c r="CI17" s="819"/>
      <c r="CJ17" s="819"/>
      <c r="CK17" s="819"/>
      <c r="CL17" s="819"/>
      <c r="CM17" s="819"/>
      <c r="CN17" s="819"/>
      <c r="CO17" s="819"/>
      <c r="CP17" s="819"/>
      <c r="CQ17" s="819"/>
      <c r="CR17" s="819"/>
      <c r="CS17" s="819"/>
      <c r="CT17" s="819"/>
      <c r="CU17" s="819"/>
      <c r="CV17" s="819"/>
      <c r="CW17" s="819"/>
      <c r="CX17" s="819"/>
      <c r="CY17" s="819"/>
      <c r="CZ17" s="819"/>
      <c r="DA17" s="819"/>
      <c r="DB17" s="819"/>
      <c r="DC17" s="819"/>
      <c r="DD17" s="819"/>
      <c r="DE17" s="819"/>
      <c r="DF17" s="819"/>
      <c r="DG17" s="819"/>
      <c r="DH17" s="819"/>
      <c r="DI17" s="819"/>
      <c r="DJ17" s="819"/>
      <c r="DK17" s="819"/>
      <c r="DL17" s="819"/>
      <c r="DM17" s="819"/>
      <c r="DN17" s="819"/>
      <c r="DO17" s="819"/>
      <c r="DP17" s="819"/>
      <c r="DQ17" s="819"/>
      <c r="DR17" s="819"/>
      <c r="DS17" s="819"/>
      <c r="DT17" s="819"/>
      <c r="DU17" s="819"/>
      <c r="DV17" s="819"/>
      <c r="DW17" s="819"/>
      <c r="DX17" s="819"/>
      <c r="DY17" s="819"/>
      <c r="DZ17" s="819"/>
      <c r="EA17" s="819"/>
      <c r="EB17" s="819"/>
      <c r="EC17" s="819"/>
      <c r="ED17" s="819"/>
      <c r="EE17" s="819"/>
      <c r="EF17" s="819"/>
      <c r="EG17" s="819"/>
      <c r="EH17" s="819"/>
      <c r="EI17" s="819"/>
      <c r="EJ17" s="819"/>
      <c r="EK17" s="819"/>
      <c r="EL17" s="819"/>
      <c r="EM17" s="819"/>
      <c r="EN17" s="819"/>
      <c r="EO17" s="819"/>
      <c r="EP17" s="819"/>
      <c r="EQ17" s="819"/>
      <c r="ER17" s="819"/>
      <c r="ES17" s="819"/>
      <c r="ET17" s="819"/>
      <c r="EU17" s="819"/>
      <c r="EV17" s="819"/>
      <c r="EW17" s="819"/>
      <c r="EX17" s="819"/>
      <c r="EY17" s="819"/>
      <c r="EZ17" s="819"/>
      <c r="FA17" s="819"/>
      <c r="FB17" s="819"/>
      <c r="FC17" s="819"/>
      <c r="FD17" s="819"/>
      <c r="FE17" s="819"/>
      <c r="FF17" s="819"/>
      <c r="FG17" s="819"/>
      <c r="FH17" s="819"/>
      <c r="FI17" s="819"/>
      <c r="FJ17" s="819"/>
      <c r="FK17" s="819"/>
      <c r="FL17" s="819"/>
      <c r="FM17" s="819"/>
      <c r="FN17" s="819"/>
      <c r="FO17" s="819"/>
      <c r="FP17" s="819"/>
      <c r="FQ17" s="819"/>
      <c r="FR17" s="819"/>
      <c r="FS17" s="819"/>
      <c r="FT17" s="819"/>
      <c r="FU17" s="819"/>
      <c r="FV17" s="819"/>
      <c r="FW17" s="819"/>
      <c r="FX17" s="819"/>
      <c r="FY17" s="819"/>
      <c r="FZ17" s="819"/>
      <c r="GA17" s="819"/>
      <c r="GB17" s="819"/>
      <c r="GC17" s="819"/>
      <c r="GD17" s="819"/>
      <c r="GE17" s="819"/>
      <c r="GF17" s="819"/>
      <c r="GG17" s="819"/>
      <c r="GH17" s="819"/>
      <c r="GI17" s="819"/>
      <c r="GJ17" s="819"/>
      <c r="GK17" s="819"/>
      <c r="GL17" s="819"/>
      <c r="GM17" s="819"/>
      <c r="GN17" s="819"/>
      <c r="GO17" s="819"/>
      <c r="GP17" s="819"/>
      <c r="GQ17" s="819"/>
      <c r="GR17" s="819"/>
      <c r="GS17" s="819"/>
      <c r="GT17" s="819"/>
      <c r="GU17" s="819"/>
      <c r="GV17" s="819"/>
      <c r="GW17" s="819"/>
      <c r="GX17" s="819"/>
      <c r="GY17" s="819"/>
      <c r="GZ17" s="819"/>
      <c r="HA17" s="819"/>
      <c r="HB17" s="819"/>
      <c r="HC17" s="819"/>
      <c r="HD17" s="819"/>
      <c r="HE17" s="819"/>
      <c r="HF17" s="819"/>
      <c r="HG17" s="819"/>
      <c r="HH17" s="819"/>
      <c r="HI17" s="819"/>
      <c r="HJ17" s="819"/>
      <c r="HK17" s="819"/>
      <c r="HL17" s="819"/>
      <c r="HM17" s="819"/>
      <c r="HN17" s="819"/>
      <c r="HO17" s="819"/>
      <c r="HP17" s="819"/>
      <c r="HQ17" s="819"/>
      <c r="HR17" s="819"/>
      <c r="HS17" s="819"/>
      <c r="HT17" s="819"/>
      <c r="HU17" s="819"/>
      <c r="HV17" s="819"/>
      <c r="HW17" s="819"/>
      <c r="HX17" s="819"/>
      <c r="HY17" s="819"/>
      <c r="HZ17" s="819"/>
      <c r="IA17" s="819"/>
      <c r="IB17" s="819"/>
      <c r="IC17" s="819"/>
      <c r="ID17" s="819"/>
      <c r="IE17" s="819"/>
      <c r="IF17" s="819"/>
      <c r="IG17" s="819"/>
      <c r="IH17" s="819"/>
      <c r="II17" s="819"/>
      <c r="IJ17" s="819"/>
      <c r="IK17" s="819"/>
      <c r="IL17" s="819"/>
      <c r="IM17" s="819"/>
      <c r="IN17" s="819"/>
      <c r="IO17" s="819"/>
      <c r="IP17" s="819"/>
      <c r="IQ17" s="819"/>
      <c r="IR17" s="819"/>
      <c r="IS17" s="819"/>
      <c r="IT17" s="819"/>
      <c r="IU17" s="819"/>
      <c r="IV17" s="819"/>
      <c r="IW17" s="819"/>
      <c r="IX17" s="819"/>
      <c r="IY17" s="819"/>
      <c r="IZ17" s="819"/>
      <c r="JA17" s="819"/>
      <c r="JB17" s="819"/>
      <c r="JC17" s="819"/>
      <c r="JD17" s="819"/>
      <c r="JE17" s="819"/>
      <c r="JF17" s="819"/>
      <c r="JG17" s="819"/>
      <c r="JH17" s="819"/>
      <c r="JI17" s="819"/>
      <c r="JJ17" s="819"/>
      <c r="JK17" s="819"/>
      <c r="JL17" s="819"/>
      <c r="JM17" s="819"/>
      <c r="JN17" s="819"/>
      <c r="JO17" s="819"/>
      <c r="JP17" s="819"/>
      <c r="JQ17" s="819"/>
      <c r="JR17" s="819"/>
      <c r="JS17" s="819"/>
      <c r="JT17" s="819"/>
      <c r="JU17" s="819"/>
      <c r="JV17" s="819"/>
      <c r="JW17" s="819"/>
      <c r="JX17" s="819"/>
      <c r="JY17" s="819"/>
      <c r="JZ17" s="819"/>
      <c r="KA17" s="819"/>
      <c r="KB17" s="819"/>
      <c r="KC17" s="819"/>
      <c r="KD17" s="819"/>
      <c r="KE17" s="819"/>
      <c r="KF17" s="819"/>
      <c r="KG17" s="819"/>
      <c r="KH17" s="819"/>
      <c r="KI17" s="819"/>
      <c r="KJ17" s="819"/>
      <c r="KK17" s="819"/>
      <c r="KL17" s="819"/>
      <c r="KM17" s="819"/>
      <c r="KN17" s="819"/>
      <c r="KO17" s="819"/>
      <c r="KP17" s="819"/>
      <c r="KQ17" s="819"/>
      <c r="KR17" s="819"/>
      <c r="KS17" s="819"/>
      <c r="KT17" s="819"/>
      <c r="KU17" s="819"/>
      <c r="KV17" s="819"/>
      <c r="KW17" s="819"/>
      <c r="KX17" s="819"/>
      <c r="KY17" s="819"/>
      <c r="KZ17" s="819"/>
      <c r="LA17" s="819"/>
      <c r="LB17" s="819"/>
      <c r="LC17" s="819"/>
      <c r="LD17" s="819"/>
      <c r="LE17" s="819"/>
      <c r="LF17" s="819"/>
      <c r="LG17" s="819"/>
      <c r="LH17" s="819"/>
      <c r="LI17" s="819"/>
      <c r="LJ17" s="819"/>
      <c r="LK17" s="819"/>
      <c r="LL17" s="819"/>
      <c r="LM17" s="819"/>
      <c r="LN17" s="819"/>
      <c r="LO17" s="819"/>
      <c r="LP17" s="819"/>
      <c r="LQ17" s="819"/>
      <c r="LR17" s="819"/>
      <c r="LS17" s="819"/>
      <c r="LT17" s="819"/>
      <c r="LU17" s="819"/>
      <c r="LV17" s="819"/>
      <c r="LW17" s="819"/>
      <c r="LX17" s="819"/>
      <c r="LY17" s="819"/>
      <c r="LZ17" s="819"/>
      <c r="MA17" s="819"/>
      <c r="MB17" s="819"/>
      <c r="MC17" s="819"/>
      <c r="MD17" s="819"/>
      <c r="ME17" s="819"/>
      <c r="MF17" s="819"/>
      <c r="MG17" s="819"/>
      <c r="MH17" s="819"/>
      <c r="MI17" s="819"/>
      <c r="MJ17" s="819"/>
      <c r="MK17" s="819"/>
      <c r="ML17" s="819"/>
      <c r="MM17" s="819"/>
      <c r="MN17" s="819"/>
      <c r="MO17" s="819"/>
      <c r="MP17" s="819"/>
      <c r="MQ17" s="819"/>
      <c r="MR17" s="819"/>
      <c r="MS17" s="819"/>
      <c r="MT17" s="819"/>
      <c r="MU17" s="819"/>
      <c r="MV17" s="819"/>
      <c r="MW17" s="819"/>
      <c r="MX17" s="819"/>
      <c r="MY17" s="819"/>
      <c r="MZ17" s="819"/>
      <c r="NA17" s="819"/>
      <c r="NB17" s="819"/>
      <c r="NC17" s="819"/>
      <c r="ND17" s="819"/>
      <c r="NE17" s="819"/>
      <c r="NF17" s="819"/>
      <c r="NG17" s="819"/>
      <c r="NH17" s="819"/>
      <c r="NI17" s="819"/>
      <c r="NJ17" s="819"/>
      <c r="NK17" s="819"/>
      <c r="NL17" s="819"/>
      <c r="NM17" s="819"/>
      <c r="NN17" s="819"/>
      <c r="NO17" s="819"/>
      <c r="NP17" s="819"/>
      <c r="NQ17" s="819"/>
      <c r="NR17" s="819"/>
      <c r="NS17" s="819"/>
      <c r="NT17" s="819"/>
      <c r="NU17" s="819"/>
      <c r="NV17" s="819"/>
      <c r="NW17" s="819"/>
      <c r="NX17" s="819"/>
      <c r="NY17" s="819"/>
      <c r="NZ17" s="819"/>
      <c r="OA17" s="819"/>
      <c r="OB17" s="819"/>
      <c r="OC17" s="819"/>
      <c r="OD17" s="819"/>
      <c r="OE17" s="819"/>
      <c r="OF17" s="819"/>
      <c r="OG17" s="819"/>
      <c r="OH17" s="819"/>
      <c r="OI17" s="819"/>
      <c r="OJ17" s="819"/>
      <c r="OK17" s="819"/>
      <c r="OL17" s="819"/>
      <c r="OM17" s="819"/>
      <c r="ON17" s="819"/>
      <c r="OO17" s="819"/>
      <c r="OP17" s="819"/>
      <c r="OQ17" s="819"/>
      <c r="OR17" s="819"/>
      <c r="OS17" s="819"/>
      <c r="OT17" s="819"/>
      <c r="OU17" s="819"/>
      <c r="OV17" s="819"/>
      <c r="OW17" s="819"/>
      <c r="OX17" s="819"/>
      <c r="OY17" s="819"/>
      <c r="OZ17" s="819"/>
      <c r="PA17" s="819"/>
      <c r="PB17" s="819"/>
      <c r="PC17" s="819"/>
      <c r="PD17" s="819"/>
      <c r="PE17" s="819"/>
      <c r="PF17" s="819"/>
      <c r="PG17" s="819"/>
      <c r="PH17" s="819"/>
      <c r="PI17" s="819"/>
      <c r="PJ17" s="819"/>
      <c r="PK17" s="819"/>
      <c r="PL17" s="819"/>
      <c r="PM17" s="819"/>
      <c r="PN17" s="819"/>
      <c r="PO17" s="819"/>
      <c r="PP17" s="819"/>
      <c r="PQ17" s="819"/>
      <c r="PR17" s="819"/>
      <c r="PS17" s="819"/>
      <c r="PT17" s="819"/>
      <c r="PU17" s="819"/>
      <c r="PV17" s="819"/>
      <c r="PW17" s="819"/>
      <c r="PX17" s="819"/>
      <c r="PY17" s="819"/>
      <c r="PZ17" s="819"/>
      <c r="QA17" s="819"/>
      <c r="QB17" s="819"/>
      <c r="QC17" s="819"/>
      <c r="QD17" s="819"/>
      <c r="QE17" s="819"/>
      <c r="QF17" s="819"/>
      <c r="QG17" s="819"/>
      <c r="QH17" s="819"/>
      <c r="QI17" s="819"/>
      <c r="QJ17" s="819"/>
      <c r="QK17" s="819"/>
      <c r="QL17" s="819"/>
      <c r="QM17" s="819"/>
      <c r="QN17" s="819"/>
    </row>
    <row r="18" spans="1:456" s="131" customFormat="1" ht="25.5">
      <c r="A18" s="247" t="s">
        <v>323</v>
      </c>
      <c r="B18" s="327" t="s">
        <v>1018</v>
      </c>
      <c r="C18" s="861">
        <f>C$16/3</f>
        <v>1.1111111111111112</v>
      </c>
      <c r="D18" s="856" t="s">
        <v>35</v>
      </c>
      <c r="E18" s="246">
        <f>IF(D18="Yes",C18,0)</f>
        <v>1.1111111111111112</v>
      </c>
      <c r="F18" s="276"/>
      <c r="G18" s="248" t="s">
        <v>1833</v>
      </c>
      <c r="H18" s="792"/>
      <c r="I18" s="246">
        <f>I$16/3</f>
        <v>1.1111111111111112</v>
      </c>
      <c r="J18" s="251" t="s">
        <v>35</v>
      </c>
      <c r="K18" s="246">
        <f>IF(J18="Yes",I18,0)</f>
        <v>1.1111111111111112</v>
      </c>
      <c r="L18" s="276"/>
      <c r="M18" s="251" t="s">
        <v>1085</v>
      </c>
      <c r="N18" s="792"/>
      <c r="O18" s="246">
        <f>O$16/3</f>
        <v>1.1111111111111112</v>
      </c>
      <c r="P18" s="251" t="s">
        <v>35</v>
      </c>
      <c r="Q18" s="246">
        <f>IF(P18="Yes",O18,0)</f>
        <v>1.1111111111111112</v>
      </c>
      <c r="R18" s="276"/>
      <c r="S18" s="251" t="s">
        <v>1230</v>
      </c>
      <c r="T18" s="792"/>
      <c r="U18" s="246">
        <f>U$16/3</f>
        <v>1.1111111111111112</v>
      </c>
      <c r="V18" s="251" t="s">
        <v>38</v>
      </c>
      <c r="W18" s="246">
        <f>IF(V18="Yes",U18,0)</f>
        <v>0</v>
      </c>
      <c r="X18" s="276"/>
      <c r="Y18" s="276"/>
      <c r="Z18" s="792"/>
      <c r="AA18" s="246">
        <f>AA$16/3</f>
        <v>1.1111111111111112</v>
      </c>
      <c r="AB18" s="248" t="s">
        <v>35</v>
      </c>
      <c r="AC18" s="246">
        <f>IF(AB18="Yes",AA18,0)</f>
        <v>1.1111111111111112</v>
      </c>
      <c r="AD18" s="276"/>
      <c r="AE18" s="248" t="s">
        <v>727</v>
      </c>
      <c r="AF18" s="792"/>
      <c r="AG18" s="246">
        <f>AG$16/3</f>
        <v>1.1111111111111112</v>
      </c>
      <c r="AH18" s="248" t="s">
        <v>35</v>
      </c>
      <c r="AI18" s="246">
        <f>IF(AH18="Yes",AG18,0)</f>
        <v>1.1111111111111112</v>
      </c>
      <c r="AJ18" s="276"/>
      <c r="AK18" s="248" t="s">
        <v>728</v>
      </c>
      <c r="AL18" s="792"/>
      <c r="AM18" s="246">
        <f>AM$16/3</f>
        <v>1.1111111111111112</v>
      </c>
      <c r="AN18" s="251" t="s">
        <v>38</v>
      </c>
      <c r="AO18" s="246">
        <f>IF(AN18="Yes",AM18,0)</f>
        <v>0</v>
      </c>
      <c r="AP18" s="276"/>
      <c r="AQ18" s="276"/>
      <c r="AR18" s="792"/>
      <c r="AS18" s="246">
        <f>AS$16/3</f>
        <v>1.1111111111111112</v>
      </c>
      <c r="AT18" s="248" t="s">
        <v>35</v>
      </c>
      <c r="AU18" s="246">
        <f>IF(AT18="Yes",AS18,0)</f>
        <v>1.1111111111111112</v>
      </c>
      <c r="AV18" s="276"/>
      <c r="AW18" s="251" t="s">
        <v>1095</v>
      </c>
      <c r="AX18" s="792"/>
      <c r="AY18" s="246">
        <f>AY$16/3</f>
        <v>1.1111111111111112</v>
      </c>
      <c r="AZ18" s="248" t="s">
        <v>35</v>
      </c>
      <c r="BA18" s="246">
        <f>IF(AZ18="Yes",AY18,0)</f>
        <v>1.1111111111111112</v>
      </c>
      <c r="BB18" s="276"/>
      <c r="BC18" s="253" t="s">
        <v>2132</v>
      </c>
      <c r="BD18" s="792"/>
      <c r="BE18" s="246">
        <f>BE$16/3</f>
        <v>1.1111111111111112</v>
      </c>
      <c r="BF18" s="248" t="s">
        <v>35</v>
      </c>
      <c r="BG18" s="246">
        <f>IF(BF18="Yes",BE18,0)</f>
        <v>1.1111111111111112</v>
      </c>
      <c r="BH18" s="276"/>
      <c r="BI18" s="251" t="s">
        <v>340</v>
      </c>
      <c r="BJ18" s="818"/>
      <c r="BK18" s="819"/>
      <c r="BL18" s="819"/>
      <c r="BM18" s="819"/>
      <c r="BN18" s="819"/>
      <c r="BO18" s="819"/>
      <c r="BP18" s="819"/>
      <c r="BQ18" s="819"/>
      <c r="BR18" s="819"/>
      <c r="BS18" s="819"/>
      <c r="BT18" s="819"/>
      <c r="BU18" s="819"/>
      <c r="BV18" s="819"/>
      <c r="BW18" s="819"/>
      <c r="BX18" s="819"/>
      <c r="BY18" s="819"/>
      <c r="BZ18" s="819"/>
      <c r="CA18" s="819"/>
      <c r="CB18" s="819"/>
      <c r="CC18" s="819"/>
      <c r="CD18" s="819"/>
      <c r="CE18" s="819"/>
      <c r="CF18" s="819"/>
      <c r="CG18" s="819"/>
      <c r="CH18" s="819"/>
      <c r="CI18" s="819"/>
      <c r="CJ18" s="819"/>
      <c r="CK18" s="819"/>
      <c r="CL18" s="819"/>
      <c r="CM18" s="819"/>
      <c r="CN18" s="819"/>
      <c r="CO18" s="819"/>
      <c r="CP18" s="819"/>
      <c r="CQ18" s="819"/>
      <c r="CR18" s="819"/>
      <c r="CS18" s="819"/>
      <c r="CT18" s="819"/>
      <c r="CU18" s="819"/>
      <c r="CV18" s="819"/>
      <c r="CW18" s="819"/>
      <c r="CX18" s="819"/>
      <c r="CY18" s="819"/>
      <c r="CZ18" s="819"/>
      <c r="DA18" s="819"/>
      <c r="DB18" s="819"/>
      <c r="DC18" s="819"/>
      <c r="DD18" s="819"/>
      <c r="DE18" s="819"/>
      <c r="DF18" s="819"/>
      <c r="DG18" s="819"/>
      <c r="DH18" s="819"/>
      <c r="DI18" s="819"/>
      <c r="DJ18" s="819"/>
      <c r="DK18" s="819"/>
      <c r="DL18" s="819"/>
      <c r="DM18" s="819"/>
      <c r="DN18" s="819"/>
      <c r="DO18" s="819"/>
      <c r="DP18" s="819"/>
      <c r="DQ18" s="819"/>
      <c r="DR18" s="819"/>
      <c r="DS18" s="819"/>
      <c r="DT18" s="819"/>
      <c r="DU18" s="819"/>
      <c r="DV18" s="819"/>
      <c r="DW18" s="819"/>
      <c r="DX18" s="819"/>
      <c r="DY18" s="819"/>
      <c r="DZ18" s="819"/>
      <c r="EA18" s="819"/>
      <c r="EB18" s="819"/>
      <c r="EC18" s="819"/>
      <c r="ED18" s="819"/>
      <c r="EE18" s="819"/>
      <c r="EF18" s="819"/>
      <c r="EG18" s="819"/>
      <c r="EH18" s="819"/>
      <c r="EI18" s="819"/>
      <c r="EJ18" s="819"/>
      <c r="EK18" s="819"/>
      <c r="EL18" s="819"/>
      <c r="EM18" s="819"/>
      <c r="EN18" s="819"/>
      <c r="EO18" s="819"/>
      <c r="EP18" s="819"/>
      <c r="EQ18" s="819"/>
      <c r="ER18" s="819"/>
      <c r="ES18" s="819"/>
      <c r="ET18" s="819"/>
      <c r="EU18" s="819"/>
      <c r="EV18" s="819"/>
      <c r="EW18" s="819"/>
      <c r="EX18" s="819"/>
      <c r="EY18" s="819"/>
      <c r="EZ18" s="819"/>
      <c r="FA18" s="819"/>
      <c r="FB18" s="819"/>
      <c r="FC18" s="819"/>
      <c r="FD18" s="819"/>
      <c r="FE18" s="819"/>
      <c r="FF18" s="819"/>
      <c r="FG18" s="819"/>
      <c r="FH18" s="819"/>
      <c r="FI18" s="819"/>
      <c r="FJ18" s="819"/>
      <c r="FK18" s="819"/>
      <c r="FL18" s="819"/>
      <c r="FM18" s="819"/>
      <c r="FN18" s="819"/>
      <c r="FO18" s="819"/>
      <c r="FP18" s="819"/>
      <c r="FQ18" s="819"/>
      <c r="FR18" s="819"/>
      <c r="FS18" s="819"/>
      <c r="FT18" s="819"/>
      <c r="FU18" s="819"/>
      <c r="FV18" s="819"/>
      <c r="FW18" s="819"/>
      <c r="FX18" s="819"/>
      <c r="FY18" s="819"/>
      <c r="FZ18" s="819"/>
      <c r="GA18" s="819"/>
      <c r="GB18" s="819"/>
      <c r="GC18" s="819"/>
      <c r="GD18" s="819"/>
      <c r="GE18" s="819"/>
      <c r="GF18" s="819"/>
      <c r="GG18" s="819"/>
      <c r="GH18" s="819"/>
      <c r="GI18" s="819"/>
      <c r="GJ18" s="819"/>
      <c r="GK18" s="819"/>
      <c r="GL18" s="819"/>
      <c r="GM18" s="819"/>
      <c r="GN18" s="819"/>
      <c r="GO18" s="819"/>
      <c r="GP18" s="819"/>
      <c r="GQ18" s="819"/>
      <c r="GR18" s="819"/>
      <c r="GS18" s="819"/>
      <c r="GT18" s="819"/>
      <c r="GU18" s="819"/>
      <c r="GV18" s="819"/>
      <c r="GW18" s="819"/>
      <c r="GX18" s="819"/>
      <c r="GY18" s="819"/>
      <c r="GZ18" s="819"/>
      <c r="HA18" s="819"/>
      <c r="HB18" s="819"/>
      <c r="HC18" s="819"/>
      <c r="HD18" s="819"/>
      <c r="HE18" s="819"/>
      <c r="HF18" s="819"/>
      <c r="HG18" s="819"/>
      <c r="HH18" s="819"/>
      <c r="HI18" s="819"/>
      <c r="HJ18" s="819"/>
      <c r="HK18" s="819"/>
      <c r="HL18" s="819"/>
      <c r="HM18" s="819"/>
      <c r="HN18" s="819"/>
      <c r="HO18" s="819"/>
      <c r="HP18" s="819"/>
      <c r="HQ18" s="819"/>
      <c r="HR18" s="819"/>
      <c r="HS18" s="819"/>
      <c r="HT18" s="819"/>
      <c r="HU18" s="819"/>
      <c r="HV18" s="819"/>
      <c r="HW18" s="819"/>
      <c r="HX18" s="819"/>
      <c r="HY18" s="819"/>
      <c r="HZ18" s="819"/>
      <c r="IA18" s="819"/>
      <c r="IB18" s="819"/>
      <c r="IC18" s="819"/>
      <c r="ID18" s="819"/>
      <c r="IE18" s="819"/>
      <c r="IF18" s="819"/>
      <c r="IG18" s="819"/>
      <c r="IH18" s="819"/>
      <c r="II18" s="819"/>
      <c r="IJ18" s="819"/>
      <c r="IK18" s="819"/>
      <c r="IL18" s="819"/>
      <c r="IM18" s="819"/>
      <c r="IN18" s="819"/>
      <c r="IO18" s="819"/>
      <c r="IP18" s="819"/>
      <c r="IQ18" s="819"/>
      <c r="IR18" s="819"/>
      <c r="IS18" s="819"/>
      <c r="IT18" s="819"/>
      <c r="IU18" s="819"/>
      <c r="IV18" s="819"/>
      <c r="IW18" s="819"/>
      <c r="IX18" s="819"/>
      <c r="IY18" s="819"/>
      <c r="IZ18" s="819"/>
      <c r="JA18" s="819"/>
      <c r="JB18" s="819"/>
      <c r="JC18" s="819"/>
      <c r="JD18" s="819"/>
      <c r="JE18" s="819"/>
      <c r="JF18" s="819"/>
      <c r="JG18" s="819"/>
      <c r="JH18" s="819"/>
      <c r="JI18" s="819"/>
      <c r="JJ18" s="819"/>
      <c r="JK18" s="819"/>
      <c r="JL18" s="819"/>
      <c r="JM18" s="819"/>
      <c r="JN18" s="819"/>
      <c r="JO18" s="819"/>
      <c r="JP18" s="819"/>
      <c r="JQ18" s="819"/>
      <c r="JR18" s="819"/>
      <c r="JS18" s="819"/>
      <c r="JT18" s="819"/>
      <c r="JU18" s="819"/>
      <c r="JV18" s="819"/>
      <c r="JW18" s="819"/>
      <c r="JX18" s="819"/>
      <c r="JY18" s="819"/>
      <c r="JZ18" s="819"/>
      <c r="KA18" s="819"/>
      <c r="KB18" s="819"/>
      <c r="KC18" s="819"/>
      <c r="KD18" s="819"/>
      <c r="KE18" s="819"/>
      <c r="KF18" s="819"/>
      <c r="KG18" s="819"/>
      <c r="KH18" s="819"/>
      <c r="KI18" s="819"/>
      <c r="KJ18" s="819"/>
      <c r="KK18" s="819"/>
      <c r="KL18" s="819"/>
      <c r="KM18" s="819"/>
      <c r="KN18" s="819"/>
      <c r="KO18" s="819"/>
      <c r="KP18" s="819"/>
      <c r="KQ18" s="819"/>
      <c r="KR18" s="819"/>
      <c r="KS18" s="819"/>
      <c r="KT18" s="819"/>
      <c r="KU18" s="819"/>
      <c r="KV18" s="819"/>
      <c r="KW18" s="819"/>
      <c r="KX18" s="819"/>
      <c r="KY18" s="819"/>
      <c r="KZ18" s="819"/>
      <c r="LA18" s="819"/>
      <c r="LB18" s="819"/>
      <c r="LC18" s="819"/>
      <c r="LD18" s="819"/>
      <c r="LE18" s="819"/>
      <c r="LF18" s="819"/>
      <c r="LG18" s="819"/>
      <c r="LH18" s="819"/>
      <c r="LI18" s="819"/>
      <c r="LJ18" s="819"/>
      <c r="LK18" s="819"/>
      <c r="LL18" s="819"/>
      <c r="LM18" s="819"/>
      <c r="LN18" s="819"/>
      <c r="LO18" s="819"/>
      <c r="LP18" s="819"/>
      <c r="LQ18" s="819"/>
      <c r="LR18" s="819"/>
      <c r="LS18" s="819"/>
      <c r="LT18" s="819"/>
      <c r="LU18" s="819"/>
      <c r="LV18" s="819"/>
      <c r="LW18" s="819"/>
      <c r="LX18" s="819"/>
      <c r="LY18" s="819"/>
      <c r="LZ18" s="819"/>
      <c r="MA18" s="819"/>
      <c r="MB18" s="819"/>
      <c r="MC18" s="819"/>
      <c r="MD18" s="819"/>
      <c r="ME18" s="819"/>
      <c r="MF18" s="819"/>
      <c r="MG18" s="819"/>
      <c r="MH18" s="819"/>
      <c r="MI18" s="819"/>
      <c r="MJ18" s="819"/>
      <c r="MK18" s="819"/>
      <c r="ML18" s="819"/>
      <c r="MM18" s="819"/>
      <c r="MN18" s="819"/>
      <c r="MO18" s="819"/>
      <c r="MP18" s="819"/>
      <c r="MQ18" s="819"/>
      <c r="MR18" s="819"/>
      <c r="MS18" s="819"/>
      <c r="MT18" s="819"/>
      <c r="MU18" s="819"/>
      <c r="MV18" s="819"/>
      <c r="MW18" s="819"/>
      <c r="MX18" s="819"/>
      <c r="MY18" s="819"/>
      <c r="MZ18" s="819"/>
      <c r="NA18" s="819"/>
      <c r="NB18" s="819"/>
      <c r="NC18" s="819"/>
      <c r="ND18" s="819"/>
      <c r="NE18" s="819"/>
      <c r="NF18" s="819"/>
      <c r="NG18" s="819"/>
      <c r="NH18" s="819"/>
      <c r="NI18" s="819"/>
      <c r="NJ18" s="819"/>
      <c r="NK18" s="819"/>
      <c r="NL18" s="819"/>
      <c r="NM18" s="819"/>
      <c r="NN18" s="819"/>
      <c r="NO18" s="819"/>
      <c r="NP18" s="819"/>
      <c r="NQ18" s="819"/>
      <c r="NR18" s="819"/>
      <c r="NS18" s="819"/>
      <c r="NT18" s="819"/>
      <c r="NU18" s="819"/>
      <c r="NV18" s="819"/>
      <c r="NW18" s="819"/>
      <c r="NX18" s="819"/>
      <c r="NY18" s="819"/>
      <c r="NZ18" s="819"/>
      <c r="OA18" s="819"/>
      <c r="OB18" s="819"/>
      <c r="OC18" s="819"/>
      <c r="OD18" s="819"/>
      <c r="OE18" s="819"/>
      <c r="OF18" s="819"/>
      <c r="OG18" s="819"/>
      <c r="OH18" s="819"/>
      <c r="OI18" s="819"/>
      <c r="OJ18" s="819"/>
      <c r="OK18" s="819"/>
      <c r="OL18" s="819"/>
      <c r="OM18" s="819"/>
      <c r="ON18" s="819"/>
      <c r="OO18" s="819"/>
      <c r="OP18" s="819"/>
      <c r="OQ18" s="819"/>
      <c r="OR18" s="819"/>
      <c r="OS18" s="819"/>
      <c r="OT18" s="819"/>
      <c r="OU18" s="819"/>
      <c r="OV18" s="819"/>
      <c r="OW18" s="819"/>
      <c r="OX18" s="819"/>
      <c r="OY18" s="819"/>
      <c r="OZ18" s="819"/>
      <c r="PA18" s="819"/>
      <c r="PB18" s="819"/>
      <c r="PC18" s="819"/>
      <c r="PD18" s="819"/>
      <c r="PE18" s="819"/>
      <c r="PF18" s="819"/>
      <c r="PG18" s="819"/>
      <c r="PH18" s="819"/>
      <c r="PI18" s="819"/>
      <c r="PJ18" s="819"/>
      <c r="PK18" s="819"/>
      <c r="PL18" s="819"/>
      <c r="PM18" s="819"/>
      <c r="PN18" s="819"/>
      <c r="PO18" s="819"/>
      <c r="PP18" s="819"/>
      <c r="PQ18" s="819"/>
      <c r="PR18" s="819"/>
      <c r="PS18" s="819"/>
      <c r="PT18" s="819"/>
      <c r="PU18" s="819"/>
      <c r="PV18" s="819"/>
      <c r="PW18" s="819"/>
      <c r="PX18" s="819"/>
      <c r="PY18" s="819"/>
      <c r="PZ18" s="819"/>
      <c r="QA18" s="819"/>
      <c r="QB18" s="819"/>
      <c r="QC18" s="819"/>
      <c r="QD18" s="819"/>
      <c r="QE18" s="819"/>
      <c r="QF18" s="819"/>
      <c r="QG18" s="819"/>
      <c r="QH18" s="819"/>
      <c r="QI18" s="819"/>
      <c r="QJ18" s="819"/>
      <c r="QK18" s="819"/>
      <c r="QL18" s="819"/>
      <c r="QM18" s="819"/>
      <c r="QN18" s="819"/>
    </row>
    <row r="19" spans="1:456" s="131" customFormat="1" ht="25.5">
      <c r="A19" s="247" t="s">
        <v>329</v>
      </c>
      <c r="B19" s="327" t="s">
        <v>341</v>
      </c>
      <c r="C19" s="861">
        <f>C$16/3</f>
        <v>1.1111111111111112</v>
      </c>
      <c r="D19" s="857" t="s">
        <v>38</v>
      </c>
      <c r="E19" s="246">
        <f>IF(D19="Yes",C19,0)</f>
        <v>0</v>
      </c>
      <c r="F19" s="276"/>
      <c r="G19" s="276"/>
      <c r="H19" s="792"/>
      <c r="I19" s="246">
        <f>I$16/3</f>
        <v>1.1111111111111112</v>
      </c>
      <c r="J19" s="251" t="s">
        <v>35</v>
      </c>
      <c r="K19" s="246">
        <f>IF(J19="Yes",I19,0)</f>
        <v>1.1111111111111112</v>
      </c>
      <c r="L19" s="276"/>
      <c r="M19" s="251" t="s">
        <v>1086</v>
      </c>
      <c r="N19" s="792"/>
      <c r="O19" s="246">
        <f>O$16/3</f>
        <v>1.1111111111111112</v>
      </c>
      <c r="P19" s="251" t="s">
        <v>38</v>
      </c>
      <c r="Q19" s="246">
        <f>IF(P19="Yes",O19,0)</f>
        <v>0</v>
      </c>
      <c r="R19" s="276"/>
      <c r="S19" s="276"/>
      <c r="T19" s="792"/>
      <c r="U19" s="246">
        <f>U$16/3</f>
        <v>1.1111111111111112</v>
      </c>
      <c r="V19" s="251" t="s">
        <v>38</v>
      </c>
      <c r="W19" s="246">
        <f>IF(V19="Yes",U19,0)</f>
        <v>0</v>
      </c>
      <c r="X19" s="276"/>
      <c r="Y19" s="276"/>
      <c r="Z19" s="792"/>
      <c r="AA19" s="246">
        <f>AA$16/3</f>
        <v>1.1111111111111112</v>
      </c>
      <c r="AB19" s="251" t="s">
        <v>38</v>
      </c>
      <c r="AC19" s="246">
        <f>IF(AB19="Yes",AA19,0)</f>
        <v>0</v>
      </c>
      <c r="AD19" s="276"/>
      <c r="AE19" s="276"/>
      <c r="AF19" s="792"/>
      <c r="AG19" s="246">
        <f>AG$16/3</f>
        <v>1.1111111111111112</v>
      </c>
      <c r="AH19" s="251" t="s">
        <v>38</v>
      </c>
      <c r="AI19" s="246">
        <f>IF(AH19="Yes",AG19,0)</f>
        <v>0</v>
      </c>
      <c r="AJ19" s="276"/>
      <c r="AK19" s="276"/>
      <c r="AL19" s="792"/>
      <c r="AM19" s="246">
        <f>AM$16/3</f>
        <v>1.1111111111111112</v>
      </c>
      <c r="AN19" s="251" t="s">
        <v>38</v>
      </c>
      <c r="AO19" s="246">
        <f>IF(AN19="Yes",AM19,0)</f>
        <v>0</v>
      </c>
      <c r="AP19" s="276"/>
      <c r="AQ19" s="276"/>
      <c r="AR19" s="792"/>
      <c r="AS19" s="246">
        <f>AS$16/3</f>
        <v>1.1111111111111112</v>
      </c>
      <c r="AT19" s="251" t="s">
        <v>35</v>
      </c>
      <c r="AU19" s="246">
        <f>IF(AT19="Yes",AS19,0)</f>
        <v>1.1111111111111112</v>
      </c>
      <c r="AV19" s="276"/>
      <c r="AW19" s="251" t="s">
        <v>1095</v>
      </c>
      <c r="AX19" s="792"/>
      <c r="AY19" s="246">
        <f>AY$16/3</f>
        <v>1.1111111111111112</v>
      </c>
      <c r="AZ19" s="248" t="s">
        <v>35</v>
      </c>
      <c r="BA19" s="246">
        <f>IF(AZ19="Yes",AY19,0)</f>
        <v>1.1111111111111112</v>
      </c>
      <c r="BB19" s="276"/>
      <c r="BC19" s="251" t="s">
        <v>1834</v>
      </c>
      <c r="BD19" s="792"/>
      <c r="BE19" s="246">
        <f>BE$16/3</f>
        <v>1.1111111111111112</v>
      </c>
      <c r="BF19" s="248" t="s">
        <v>35</v>
      </c>
      <c r="BG19" s="246">
        <f>IF(BF19="Yes",BE19,0)</f>
        <v>1.1111111111111112</v>
      </c>
      <c r="BH19" s="276"/>
      <c r="BI19" s="251" t="s">
        <v>1835</v>
      </c>
      <c r="BJ19" s="818"/>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19"/>
      <c r="DT19" s="819"/>
      <c r="DU19" s="819"/>
      <c r="DV19" s="819"/>
      <c r="DW19" s="819"/>
      <c r="DX19" s="819"/>
      <c r="DY19" s="819"/>
      <c r="DZ19" s="819"/>
      <c r="EA19" s="819"/>
      <c r="EB19" s="819"/>
      <c r="EC19" s="819"/>
      <c r="ED19" s="819"/>
      <c r="EE19" s="819"/>
      <c r="EF19" s="819"/>
      <c r="EG19" s="819"/>
      <c r="EH19" s="819"/>
      <c r="EI19" s="819"/>
      <c r="EJ19" s="819"/>
      <c r="EK19" s="819"/>
      <c r="EL19" s="819"/>
      <c r="EM19" s="819"/>
      <c r="EN19" s="819"/>
      <c r="EO19" s="819"/>
      <c r="EP19" s="819"/>
      <c r="EQ19" s="819"/>
      <c r="ER19" s="819"/>
      <c r="ES19" s="819"/>
      <c r="ET19" s="819"/>
      <c r="EU19" s="819"/>
      <c r="EV19" s="819"/>
      <c r="EW19" s="819"/>
      <c r="EX19" s="819"/>
      <c r="EY19" s="819"/>
      <c r="EZ19" s="819"/>
      <c r="FA19" s="819"/>
      <c r="FB19" s="819"/>
      <c r="FC19" s="819"/>
      <c r="FD19" s="819"/>
      <c r="FE19" s="819"/>
      <c r="FF19" s="819"/>
      <c r="FG19" s="819"/>
      <c r="FH19" s="819"/>
      <c r="FI19" s="819"/>
      <c r="FJ19" s="819"/>
      <c r="FK19" s="819"/>
      <c r="FL19" s="819"/>
      <c r="FM19" s="819"/>
      <c r="FN19" s="819"/>
      <c r="FO19" s="819"/>
      <c r="FP19" s="819"/>
      <c r="FQ19" s="819"/>
      <c r="FR19" s="819"/>
      <c r="FS19" s="819"/>
      <c r="FT19" s="819"/>
      <c r="FU19" s="819"/>
      <c r="FV19" s="819"/>
      <c r="FW19" s="819"/>
      <c r="FX19" s="819"/>
      <c r="FY19" s="819"/>
      <c r="FZ19" s="819"/>
      <c r="GA19" s="819"/>
      <c r="GB19" s="819"/>
      <c r="GC19" s="819"/>
      <c r="GD19" s="819"/>
      <c r="GE19" s="819"/>
      <c r="GF19" s="819"/>
      <c r="GG19" s="819"/>
      <c r="GH19" s="819"/>
      <c r="GI19" s="819"/>
      <c r="GJ19" s="819"/>
      <c r="GK19" s="819"/>
      <c r="GL19" s="819"/>
      <c r="GM19" s="819"/>
      <c r="GN19" s="819"/>
      <c r="GO19" s="819"/>
      <c r="GP19" s="819"/>
      <c r="GQ19" s="819"/>
      <c r="GR19" s="819"/>
      <c r="GS19" s="819"/>
      <c r="GT19" s="819"/>
      <c r="GU19" s="819"/>
      <c r="GV19" s="819"/>
      <c r="GW19" s="819"/>
      <c r="GX19" s="819"/>
      <c r="GY19" s="819"/>
      <c r="GZ19" s="819"/>
      <c r="HA19" s="819"/>
      <c r="HB19" s="819"/>
      <c r="HC19" s="819"/>
      <c r="HD19" s="819"/>
      <c r="HE19" s="819"/>
      <c r="HF19" s="819"/>
      <c r="HG19" s="819"/>
      <c r="HH19" s="819"/>
      <c r="HI19" s="819"/>
      <c r="HJ19" s="819"/>
      <c r="HK19" s="819"/>
      <c r="HL19" s="819"/>
      <c r="HM19" s="819"/>
      <c r="HN19" s="819"/>
      <c r="HO19" s="819"/>
      <c r="HP19" s="819"/>
      <c r="HQ19" s="819"/>
      <c r="HR19" s="819"/>
      <c r="HS19" s="819"/>
      <c r="HT19" s="819"/>
      <c r="HU19" s="819"/>
      <c r="HV19" s="819"/>
      <c r="HW19" s="819"/>
      <c r="HX19" s="819"/>
      <c r="HY19" s="819"/>
      <c r="HZ19" s="819"/>
      <c r="IA19" s="819"/>
      <c r="IB19" s="819"/>
      <c r="IC19" s="819"/>
      <c r="ID19" s="819"/>
      <c r="IE19" s="819"/>
      <c r="IF19" s="819"/>
      <c r="IG19" s="819"/>
      <c r="IH19" s="819"/>
      <c r="II19" s="819"/>
      <c r="IJ19" s="819"/>
      <c r="IK19" s="819"/>
      <c r="IL19" s="819"/>
      <c r="IM19" s="819"/>
      <c r="IN19" s="819"/>
      <c r="IO19" s="819"/>
      <c r="IP19" s="819"/>
      <c r="IQ19" s="819"/>
      <c r="IR19" s="819"/>
      <c r="IS19" s="819"/>
      <c r="IT19" s="819"/>
      <c r="IU19" s="819"/>
      <c r="IV19" s="819"/>
      <c r="IW19" s="819"/>
      <c r="IX19" s="819"/>
      <c r="IY19" s="819"/>
      <c r="IZ19" s="819"/>
      <c r="JA19" s="819"/>
      <c r="JB19" s="819"/>
      <c r="JC19" s="819"/>
      <c r="JD19" s="819"/>
      <c r="JE19" s="819"/>
      <c r="JF19" s="819"/>
      <c r="JG19" s="819"/>
      <c r="JH19" s="819"/>
      <c r="JI19" s="819"/>
      <c r="JJ19" s="819"/>
      <c r="JK19" s="819"/>
      <c r="JL19" s="819"/>
      <c r="JM19" s="819"/>
      <c r="JN19" s="819"/>
      <c r="JO19" s="819"/>
      <c r="JP19" s="819"/>
      <c r="JQ19" s="819"/>
      <c r="JR19" s="819"/>
      <c r="JS19" s="819"/>
      <c r="JT19" s="819"/>
      <c r="JU19" s="819"/>
      <c r="JV19" s="819"/>
      <c r="JW19" s="819"/>
      <c r="JX19" s="819"/>
      <c r="JY19" s="819"/>
      <c r="JZ19" s="819"/>
      <c r="KA19" s="819"/>
      <c r="KB19" s="819"/>
      <c r="KC19" s="819"/>
      <c r="KD19" s="819"/>
      <c r="KE19" s="819"/>
      <c r="KF19" s="819"/>
      <c r="KG19" s="819"/>
      <c r="KH19" s="819"/>
      <c r="KI19" s="819"/>
      <c r="KJ19" s="819"/>
      <c r="KK19" s="819"/>
      <c r="KL19" s="819"/>
      <c r="KM19" s="819"/>
      <c r="KN19" s="819"/>
      <c r="KO19" s="819"/>
      <c r="KP19" s="819"/>
      <c r="KQ19" s="819"/>
      <c r="KR19" s="819"/>
      <c r="KS19" s="819"/>
      <c r="KT19" s="819"/>
      <c r="KU19" s="819"/>
      <c r="KV19" s="819"/>
      <c r="KW19" s="819"/>
      <c r="KX19" s="819"/>
      <c r="KY19" s="819"/>
      <c r="KZ19" s="819"/>
      <c r="LA19" s="819"/>
      <c r="LB19" s="819"/>
      <c r="LC19" s="819"/>
      <c r="LD19" s="819"/>
      <c r="LE19" s="819"/>
      <c r="LF19" s="819"/>
      <c r="LG19" s="819"/>
      <c r="LH19" s="819"/>
      <c r="LI19" s="819"/>
      <c r="LJ19" s="819"/>
      <c r="LK19" s="819"/>
      <c r="LL19" s="819"/>
      <c r="LM19" s="819"/>
      <c r="LN19" s="819"/>
      <c r="LO19" s="819"/>
      <c r="LP19" s="819"/>
      <c r="LQ19" s="819"/>
      <c r="LR19" s="819"/>
      <c r="LS19" s="819"/>
      <c r="LT19" s="819"/>
      <c r="LU19" s="819"/>
      <c r="LV19" s="819"/>
      <c r="LW19" s="819"/>
      <c r="LX19" s="819"/>
      <c r="LY19" s="819"/>
      <c r="LZ19" s="819"/>
      <c r="MA19" s="819"/>
      <c r="MB19" s="819"/>
      <c r="MC19" s="819"/>
      <c r="MD19" s="819"/>
      <c r="ME19" s="819"/>
      <c r="MF19" s="819"/>
      <c r="MG19" s="819"/>
      <c r="MH19" s="819"/>
      <c r="MI19" s="819"/>
      <c r="MJ19" s="819"/>
      <c r="MK19" s="819"/>
      <c r="ML19" s="819"/>
      <c r="MM19" s="819"/>
      <c r="MN19" s="819"/>
      <c r="MO19" s="819"/>
      <c r="MP19" s="819"/>
      <c r="MQ19" s="819"/>
      <c r="MR19" s="819"/>
      <c r="MS19" s="819"/>
      <c r="MT19" s="819"/>
      <c r="MU19" s="819"/>
      <c r="MV19" s="819"/>
      <c r="MW19" s="819"/>
      <c r="MX19" s="819"/>
      <c r="MY19" s="819"/>
      <c r="MZ19" s="819"/>
      <c r="NA19" s="819"/>
      <c r="NB19" s="819"/>
      <c r="NC19" s="819"/>
      <c r="ND19" s="819"/>
      <c r="NE19" s="819"/>
      <c r="NF19" s="819"/>
      <c r="NG19" s="819"/>
      <c r="NH19" s="819"/>
      <c r="NI19" s="819"/>
      <c r="NJ19" s="819"/>
      <c r="NK19" s="819"/>
      <c r="NL19" s="819"/>
      <c r="NM19" s="819"/>
      <c r="NN19" s="819"/>
      <c r="NO19" s="819"/>
      <c r="NP19" s="819"/>
      <c r="NQ19" s="819"/>
      <c r="NR19" s="819"/>
      <c r="NS19" s="819"/>
      <c r="NT19" s="819"/>
      <c r="NU19" s="819"/>
      <c r="NV19" s="819"/>
      <c r="NW19" s="819"/>
      <c r="NX19" s="819"/>
      <c r="NY19" s="819"/>
      <c r="NZ19" s="819"/>
      <c r="OA19" s="819"/>
      <c r="OB19" s="819"/>
      <c r="OC19" s="819"/>
      <c r="OD19" s="819"/>
      <c r="OE19" s="819"/>
      <c r="OF19" s="819"/>
      <c r="OG19" s="819"/>
      <c r="OH19" s="819"/>
      <c r="OI19" s="819"/>
      <c r="OJ19" s="819"/>
      <c r="OK19" s="819"/>
      <c r="OL19" s="819"/>
      <c r="OM19" s="819"/>
      <c r="ON19" s="819"/>
      <c r="OO19" s="819"/>
      <c r="OP19" s="819"/>
      <c r="OQ19" s="819"/>
      <c r="OR19" s="819"/>
      <c r="OS19" s="819"/>
      <c r="OT19" s="819"/>
      <c r="OU19" s="819"/>
      <c r="OV19" s="819"/>
      <c r="OW19" s="819"/>
      <c r="OX19" s="819"/>
      <c r="OY19" s="819"/>
      <c r="OZ19" s="819"/>
      <c r="PA19" s="819"/>
      <c r="PB19" s="819"/>
      <c r="PC19" s="819"/>
      <c r="PD19" s="819"/>
      <c r="PE19" s="819"/>
      <c r="PF19" s="819"/>
      <c r="PG19" s="819"/>
      <c r="PH19" s="819"/>
      <c r="PI19" s="819"/>
      <c r="PJ19" s="819"/>
      <c r="PK19" s="819"/>
      <c r="PL19" s="819"/>
      <c r="PM19" s="819"/>
      <c r="PN19" s="819"/>
      <c r="PO19" s="819"/>
      <c r="PP19" s="819"/>
      <c r="PQ19" s="819"/>
      <c r="PR19" s="819"/>
      <c r="PS19" s="819"/>
      <c r="PT19" s="819"/>
      <c r="PU19" s="819"/>
      <c r="PV19" s="819"/>
      <c r="PW19" s="819"/>
      <c r="PX19" s="819"/>
      <c r="PY19" s="819"/>
      <c r="PZ19" s="819"/>
      <c r="QA19" s="819"/>
      <c r="QB19" s="819"/>
      <c r="QC19" s="819"/>
      <c r="QD19" s="819"/>
      <c r="QE19" s="819"/>
      <c r="QF19" s="819"/>
      <c r="QG19" s="819"/>
      <c r="QH19" s="819"/>
      <c r="QI19" s="819"/>
      <c r="QJ19" s="819"/>
      <c r="QK19" s="819"/>
      <c r="QL19" s="819"/>
      <c r="QM19" s="819"/>
      <c r="QN19" s="819"/>
    </row>
    <row r="20" spans="1:456" s="131" customFormat="1" ht="51">
      <c r="A20" s="247" t="s">
        <v>1019</v>
      </c>
      <c r="B20" s="327" t="s">
        <v>1023</v>
      </c>
      <c r="C20" s="861">
        <f>C$16/3</f>
        <v>1.1111111111111112</v>
      </c>
      <c r="D20" s="857" t="s">
        <v>38</v>
      </c>
      <c r="E20" s="246">
        <f>IF(D20="Yes",C20,0)</f>
        <v>0</v>
      </c>
      <c r="F20" s="276"/>
      <c r="G20" s="276"/>
      <c r="H20" s="760"/>
      <c r="I20" s="246">
        <f>I$16/3</f>
        <v>1.1111111111111112</v>
      </c>
      <c r="J20" s="251" t="s">
        <v>35</v>
      </c>
      <c r="K20" s="246">
        <f>IF(J20="Yes",I20,0)</f>
        <v>1.1111111111111112</v>
      </c>
      <c r="L20" s="276"/>
      <c r="M20" s="251" t="s">
        <v>1085</v>
      </c>
      <c r="N20" s="760"/>
      <c r="O20" s="246">
        <f>O$16/3</f>
        <v>1.1111111111111112</v>
      </c>
      <c r="P20" s="251" t="s">
        <v>38</v>
      </c>
      <c r="Q20" s="246">
        <f>IF(P20="Yes",O20,0)</f>
        <v>0</v>
      </c>
      <c r="R20" s="276"/>
      <c r="S20" s="276"/>
      <c r="T20" s="760"/>
      <c r="U20" s="246">
        <f>U$16/3</f>
        <v>1.1111111111111112</v>
      </c>
      <c r="V20" s="251" t="s">
        <v>38</v>
      </c>
      <c r="W20" s="246">
        <f>IF(V20="Yes",U20,0)</f>
        <v>0</v>
      </c>
      <c r="X20" s="276"/>
      <c r="Y20" s="276"/>
      <c r="Z20" s="760"/>
      <c r="AA20" s="246">
        <f>AA$16/3</f>
        <v>1.1111111111111112</v>
      </c>
      <c r="AB20" s="251" t="s">
        <v>38</v>
      </c>
      <c r="AC20" s="246">
        <f>IF(AB20="Yes",AA20,0)</f>
        <v>0</v>
      </c>
      <c r="AD20" s="276"/>
      <c r="AE20" s="276"/>
      <c r="AF20" s="760"/>
      <c r="AG20" s="246">
        <f>AG$16/3</f>
        <v>1.1111111111111112</v>
      </c>
      <c r="AH20" s="251" t="s">
        <v>38</v>
      </c>
      <c r="AI20" s="246">
        <f>IF(AH20="Yes",AG20,0)</f>
        <v>0</v>
      </c>
      <c r="AJ20" s="276"/>
      <c r="AK20" s="276"/>
      <c r="AL20" s="760"/>
      <c r="AM20" s="246">
        <f>AM$16/3</f>
        <v>1.1111111111111112</v>
      </c>
      <c r="AN20" s="251" t="s">
        <v>38</v>
      </c>
      <c r="AO20" s="246">
        <f>IF(AN20="Yes",AM20,0)</f>
        <v>0</v>
      </c>
      <c r="AP20" s="276"/>
      <c r="AQ20" s="276"/>
      <c r="AR20" s="760"/>
      <c r="AS20" s="246">
        <f>AS$16/3</f>
        <v>1.1111111111111112</v>
      </c>
      <c r="AT20" s="251" t="s">
        <v>38</v>
      </c>
      <c r="AU20" s="246">
        <f>IF(AT20="Yes",AS20,0)</f>
        <v>0</v>
      </c>
      <c r="AV20" s="276"/>
      <c r="AW20" s="436"/>
      <c r="AX20" s="760"/>
      <c r="AY20" s="246">
        <f>AY$16/3</f>
        <v>1.1111111111111112</v>
      </c>
      <c r="AZ20" s="248" t="s">
        <v>38</v>
      </c>
      <c r="BA20" s="246">
        <f>IF(AZ20="Yes",AY20,0)</f>
        <v>0</v>
      </c>
      <c r="BB20" s="276"/>
      <c r="BC20" s="518"/>
      <c r="BD20" s="760"/>
      <c r="BE20" s="246">
        <f>BE$16/3</f>
        <v>1.1111111111111112</v>
      </c>
      <c r="BF20" s="251" t="s">
        <v>35</v>
      </c>
      <c r="BG20" s="246">
        <f>IF(BF20="Yes",BE20,0)</f>
        <v>1.1111111111111112</v>
      </c>
      <c r="BH20" s="276"/>
      <c r="BI20" s="251" t="s">
        <v>1836</v>
      </c>
      <c r="BJ20" s="820"/>
      <c r="BK20" s="819"/>
      <c r="BL20" s="819"/>
      <c r="BM20" s="819"/>
      <c r="BN20" s="819"/>
      <c r="BO20" s="819"/>
      <c r="BP20" s="819"/>
      <c r="BQ20" s="819"/>
      <c r="BR20" s="819"/>
      <c r="BS20" s="819"/>
      <c r="BT20" s="819"/>
      <c r="BU20" s="819"/>
      <c r="BV20" s="819"/>
      <c r="BW20" s="819"/>
      <c r="BX20" s="819"/>
      <c r="BY20" s="819"/>
      <c r="BZ20" s="819"/>
      <c r="CA20" s="819"/>
      <c r="CB20" s="819"/>
      <c r="CC20" s="819"/>
      <c r="CD20" s="819"/>
      <c r="CE20" s="819"/>
      <c r="CF20" s="819"/>
      <c r="CG20" s="819"/>
      <c r="CH20" s="819"/>
      <c r="CI20" s="819"/>
      <c r="CJ20" s="819"/>
      <c r="CK20" s="819"/>
      <c r="CL20" s="819"/>
      <c r="CM20" s="819"/>
      <c r="CN20" s="819"/>
      <c r="CO20" s="819"/>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c r="DM20" s="819"/>
      <c r="DN20" s="819"/>
      <c r="DO20" s="819"/>
      <c r="DP20" s="819"/>
      <c r="DQ20" s="819"/>
      <c r="DR20" s="819"/>
      <c r="DS20" s="819"/>
      <c r="DT20" s="819"/>
      <c r="DU20" s="819"/>
      <c r="DV20" s="819"/>
      <c r="DW20" s="819"/>
      <c r="DX20" s="819"/>
      <c r="DY20" s="819"/>
      <c r="DZ20" s="819"/>
      <c r="EA20" s="819"/>
      <c r="EB20" s="819"/>
      <c r="EC20" s="819"/>
      <c r="ED20" s="819"/>
      <c r="EE20" s="819"/>
      <c r="EF20" s="819"/>
      <c r="EG20" s="819"/>
      <c r="EH20" s="819"/>
      <c r="EI20" s="819"/>
      <c r="EJ20" s="819"/>
      <c r="EK20" s="819"/>
      <c r="EL20" s="819"/>
      <c r="EM20" s="819"/>
      <c r="EN20" s="819"/>
      <c r="EO20" s="819"/>
      <c r="EP20" s="819"/>
      <c r="EQ20" s="819"/>
      <c r="ER20" s="819"/>
      <c r="ES20" s="819"/>
      <c r="ET20" s="819"/>
      <c r="EU20" s="819"/>
      <c r="EV20" s="819"/>
      <c r="EW20" s="819"/>
      <c r="EX20" s="819"/>
      <c r="EY20" s="819"/>
      <c r="EZ20" s="819"/>
      <c r="FA20" s="819"/>
      <c r="FB20" s="819"/>
      <c r="FC20" s="819"/>
      <c r="FD20" s="819"/>
      <c r="FE20" s="819"/>
      <c r="FF20" s="819"/>
      <c r="FG20" s="819"/>
      <c r="FH20" s="819"/>
      <c r="FI20" s="819"/>
      <c r="FJ20" s="819"/>
      <c r="FK20" s="819"/>
      <c r="FL20" s="819"/>
      <c r="FM20" s="819"/>
      <c r="FN20" s="819"/>
      <c r="FO20" s="819"/>
      <c r="FP20" s="819"/>
      <c r="FQ20" s="819"/>
      <c r="FR20" s="819"/>
      <c r="FS20" s="819"/>
      <c r="FT20" s="819"/>
      <c r="FU20" s="819"/>
      <c r="FV20" s="819"/>
      <c r="FW20" s="819"/>
      <c r="FX20" s="819"/>
      <c r="FY20" s="819"/>
      <c r="FZ20" s="819"/>
      <c r="GA20" s="819"/>
      <c r="GB20" s="819"/>
      <c r="GC20" s="819"/>
      <c r="GD20" s="819"/>
      <c r="GE20" s="819"/>
      <c r="GF20" s="819"/>
      <c r="GG20" s="819"/>
      <c r="GH20" s="819"/>
      <c r="GI20" s="819"/>
      <c r="GJ20" s="819"/>
      <c r="GK20" s="819"/>
      <c r="GL20" s="819"/>
      <c r="GM20" s="819"/>
      <c r="GN20" s="819"/>
      <c r="GO20" s="819"/>
      <c r="GP20" s="819"/>
      <c r="GQ20" s="819"/>
      <c r="GR20" s="819"/>
      <c r="GS20" s="819"/>
      <c r="GT20" s="819"/>
      <c r="GU20" s="819"/>
      <c r="GV20" s="819"/>
      <c r="GW20" s="819"/>
      <c r="GX20" s="819"/>
      <c r="GY20" s="819"/>
      <c r="GZ20" s="819"/>
      <c r="HA20" s="819"/>
      <c r="HB20" s="819"/>
      <c r="HC20" s="819"/>
      <c r="HD20" s="819"/>
      <c r="HE20" s="819"/>
      <c r="HF20" s="819"/>
      <c r="HG20" s="819"/>
      <c r="HH20" s="819"/>
      <c r="HI20" s="819"/>
      <c r="HJ20" s="819"/>
      <c r="HK20" s="819"/>
      <c r="HL20" s="819"/>
      <c r="HM20" s="819"/>
      <c r="HN20" s="819"/>
      <c r="HO20" s="819"/>
      <c r="HP20" s="819"/>
      <c r="HQ20" s="819"/>
      <c r="HR20" s="819"/>
      <c r="HS20" s="819"/>
      <c r="HT20" s="819"/>
      <c r="HU20" s="819"/>
      <c r="HV20" s="819"/>
      <c r="HW20" s="819"/>
      <c r="HX20" s="819"/>
      <c r="HY20" s="819"/>
      <c r="HZ20" s="819"/>
      <c r="IA20" s="819"/>
      <c r="IB20" s="819"/>
      <c r="IC20" s="819"/>
      <c r="ID20" s="819"/>
      <c r="IE20" s="819"/>
      <c r="IF20" s="819"/>
      <c r="IG20" s="819"/>
      <c r="IH20" s="819"/>
      <c r="II20" s="819"/>
      <c r="IJ20" s="819"/>
      <c r="IK20" s="819"/>
      <c r="IL20" s="819"/>
      <c r="IM20" s="819"/>
      <c r="IN20" s="819"/>
      <c r="IO20" s="819"/>
      <c r="IP20" s="819"/>
      <c r="IQ20" s="819"/>
      <c r="IR20" s="819"/>
      <c r="IS20" s="819"/>
      <c r="IT20" s="819"/>
      <c r="IU20" s="819"/>
      <c r="IV20" s="819"/>
      <c r="IW20" s="819"/>
      <c r="IX20" s="819"/>
      <c r="IY20" s="819"/>
      <c r="IZ20" s="819"/>
      <c r="JA20" s="819"/>
      <c r="JB20" s="819"/>
      <c r="JC20" s="819"/>
      <c r="JD20" s="819"/>
      <c r="JE20" s="819"/>
      <c r="JF20" s="819"/>
      <c r="JG20" s="819"/>
      <c r="JH20" s="819"/>
      <c r="JI20" s="819"/>
      <c r="JJ20" s="819"/>
      <c r="JK20" s="819"/>
      <c r="JL20" s="819"/>
      <c r="JM20" s="819"/>
      <c r="JN20" s="819"/>
      <c r="JO20" s="819"/>
      <c r="JP20" s="819"/>
      <c r="JQ20" s="819"/>
      <c r="JR20" s="819"/>
      <c r="JS20" s="819"/>
      <c r="JT20" s="819"/>
      <c r="JU20" s="819"/>
      <c r="JV20" s="819"/>
      <c r="JW20" s="819"/>
      <c r="JX20" s="819"/>
      <c r="JY20" s="819"/>
      <c r="JZ20" s="819"/>
      <c r="KA20" s="819"/>
      <c r="KB20" s="819"/>
      <c r="KC20" s="819"/>
      <c r="KD20" s="819"/>
      <c r="KE20" s="819"/>
      <c r="KF20" s="819"/>
      <c r="KG20" s="819"/>
      <c r="KH20" s="819"/>
      <c r="KI20" s="819"/>
      <c r="KJ20" s="819"/>
      <c r="KK20" s="819"/>
      <c r="KL20" s="819"/>
      <c r="KM20" s="819"/>
      <c r="KN20" s="819"/>
      <c r="KO20" s="819"/>
      <c r="KP20" s="819"/>
      <c r="KQ20" s="819"/>
      <c r="KR20" s="819"/>
      <c r="KS20" s="819"/>
      <c r="KT20" s="819"/>
      <c r="KU20" s="819"/>
      <c r="KV20" s="819"/>
      <c r="KW20" s="819"/>
      <c r="KX20" s="819"/>
      <c r="KY20" s="819"/>
      <c r="KZ20" s="819"/>
      <c r="LA20" s="819"/>
      <c r="LB20" s="819"/>
      <c r="LC20" s="819"/>
      <c r="LD20" s="819"/>
      <c r="LE20" s="819"/>
      <c r="LF20" s="819"/>
      <c r="LG20" s="819"/>
      <c r="LH20" s="819"/>
      <c r="LI20" s="819"/>
      <c r="LJ20" s="819"/>
      <c r="LK20" s="819"/>
      <c r="LL20" s="819"/>
      <c r="LM20" s="819"/>
      <c r="LN20" s="819"/>
      <c r="LO20" s="819"/>
      <c r="LP20" s="819"/>
      <c r="LQ20" s="819"/>
      <c r="LR20" s="819"/>
      <c r="LS20" s="819"/>
      <c r="LT20" s="819"/>
      <c r="LU20" s="819"/>
      <c r="LV20" s="819"/>
      <c r="LW20" s="819"/>
      <c r="LX20" s="819"/>
      <c r="LY20" s="819"/>
      <c r="LZ20" s="819"/>
      <c r="MA20" s="819"/>
      <c r="MB20" s="819"/>
      <c r="MC20" s="819"/>
      <c r="MD20" s="819"/>
      <c r="ME20" s="819"/>
      <c r="MF20" s="819"/>
      <c r="MG20" s="819"/>
      <c r="MH20" s="819"/>
      <c r="MI20" s="819"/>
      <c r="MJ20" s="819"/>
      <c r="MK20" s="819"/>
      <c r="ML20" s="819"/>
      <c r="MM20" s="819"/>
      <c r="MN20" s="819"/>
      <c r="MO20" s="819"/>
      <c r="MP20" s="819"/>
      <c r="MQ20" s="819"/>
      <c r="MR20" s="819"/>
      <c r="MS20" s="819"/>
      <c r="MT20" s="819"/>
      <c r="MU20" s="819"/>
      <c r="MV20" s="819"/>
      <c r="MW20" s="819"/>
      <c r="MX20" s="819"/>
      <c r="MY20" s="819"/>
      <c r="MZ20" s="819"/>
      <c r="NA20" s="819"/>
      <c r="NB20" s="819"/>
      <c r="NC20" s="819"/>
      <c r="ND20" s="819"/>
      <c r="NE20" s="819"/>
      <c r="NF20" s="819"/>
      <c r="NG20" s="819"/>
      <c r="NH20" s="819"/>
      <c r="NI20" s="819"/>
      <c r="NJ20" s="819"/>
      <c r="NK20" s="819"/>
      <c r="NL20" s="819"/>
      <c r="NM20" s="819"/>
      <c r="NN20" s="819"/>
      <c r="NO20" s="819"/>
      <c r="NP20" s="819"/>
      <c r="NQ20" s="819"/>
      <c r="NR20" s="819"/>
      <c r="NS20" s="819"/>
      <c r="NT20" s="819"/>
      <c r="NU20" s="819"/>
      <c r="NV20" s="819"/>
      <c r="NW20" s="819"/>
      <c r="NX20" s="819"/>
      <c r="NY20" s="819"/>
      <c r="NZ20" s="819"/>
      <c r="OA20" s="819"/>
      <c r="OB20" s="819"/>
      <c r="OC20" s="819"/>
      <c r="OD20" s="819"/>
      <c r="OE20" s="819"/>
      <c r="OF20" s="819"/>
      <c r="OG20" s="819"/>
      <c r="OH20" s="819"/>
      <c r="OI20" s="819"/>
      <c r="OJ20" s="819"/>
      <c r="OK20" s="819"/>
      <c r="OL20" s="819"/>
      <c r="OM20" s="819"/>
      <c r="ON20" s="819"/>
      <c r="OO20" s="819"/>
      <c r="OP20" s="819"/>
      <c r="OQ20" s="819"/>
      <c r="OR20" s="819"/>
      <c r="OS20" s="819"/>
      <c r="OT20" s="819"/>
      <c r="OU20" s="819"/>
      <c r="OV20" s="819"/>
      <c r="OW20" s="819"/>
      <c r="OX20" s="819"/>
      <c r="OY20" s="819"/>
      <c r="OZ20" s="819"/>
      <c r="PA20" s="819"/>
      <c r="PB20" s="819"/>
      <c r="PC20" s="819"/>
      <c r="PD20" s="819"/>
      <c r="PE20" s="819"/>
      <c r="PF20" s="819"/>
      <c r="PG20" s="819"/>
      <c r="PH20" s="819"/>
      <c r="PI20" s="819"/>
      <c r="PJ20" s="819"/>
      <c r="PK20" s="819"/>
      <c r="PL20" s="819"/>
      <c r="PM20" s="819"/>
      <c r="PN20" s="819"/>
      <c r="PO20" s="819"/>
      <c r="PP20" s="819"/>
      <c r="PQ20" s="819"/>
      <c r="PR20" s="819"/>
      <c r="PS20" s="819"/>
      <c r="PT20" s="819"/>
      <c r="PU20" s="819"/>
      <c r="PV20" s="819"/>
      <c r="PW20" s="819"/>
      <c r="PX20" s="819"/>
      <c r="PY20" s="819"/>
      <c r="PZ20" s="819"/>
      <c r="QA20" s="819"/>
      <c r="QB20" s="819"/>
      <c r="QC20" s="819"/>
      <c r="QD20" s="819"/>
      <c r="QE20" s="819"/>
      <c r="QF20" s="819"/>
      <c r="QG20" s="819"/>
      <c r="QH20" s="819"/>
      <c r="QI20" s="819"/>
      <c r="QJ20" s="819"/>
      <c r="QK20" s="819"/>
      <c r="QL20" s="819"/>
      <c r="QM20" s="819"/>
      <c r="QN20" s="819"/>
    </row>
    <row r="21" spans="1:456" s="131" customFormat="1" ht="12.75">
      <c r="A21" s="440"/>
      <c r="B21" s="836"/>
      <c r="C21" s="862"/>
      <c r="D21" s="855"/>
      <c r="E21" s="276"/>
      <c r="F21" s="276"/>
      <c r="G21" s="276"/>
      <c r="H21" s="760"/>
      <c r="I21" s="276"/>
      <c r="J21" s="276"/>
      <c r="K21" s="276"/>
      <c r="L21" s="276"/>
      <c r="M21" s="276"/>
      <c r="N21" s="760"/>
      <c r="O21" s="276"/>
      <c r="P21" s="276"/>
      <c r="Q21" s="276"/>
      <c r="R21" s="276"/>
      <c r="S21" s="276"/>
      <c r="T21" s="760"/>
      <c r="U21" s="276"/>
      <c r="V21" s="276"/>
      <c r="W21" s="276"/>
      <c r="X21" s="276"/>
      <c r="Y21" s="276"/>
      <c r="Z21" s="760"/>
      <c r="AA21" s="276"/>
      <c r="AB21" s="276"/>
      <c r="AC21" s="276"/>
      <c r="AD21" s="276"/>
      <c r="AE21" s="276"/>
      <c r="AF21" s="760"/>
      <c r="AG21" s="276"/>
      <c r="AH21" s="276"/>
      <c r="AI21" s="276"/>
      <c r="AJ21" s="276"/>
      <c r="AK21" s="276"/>
      <c r="AL21" s="760"/>
      <c r="AM21" s="276"/>
      <c r="AN21" s="276"/>
      <c r="AO21" s="276"/>
      <c r="AP21" s="276"/>
      <c r="AQ21" s="276"/>
      <c r="AR21" s="760"/>
      <c r="AS21" s="276"/>
      <c r="AT21" s="276"/>
      <c r="AU21" s="276"/>
      <c r="AV21" s="276"/>
      <c r="AW21" s="436"/>
      <c r="AX21" s="760"/>
      <c r="AY21" s="276"/>
      <c r="AZ21" s="276"/>
      <c r="BA21" s="276"/>
      <c r="BB21" s="276"/>
      <c r="BC21" s="269"/>
      <c r="BD21" s="760"/>
      <c r="BE21" s="276"/>
      <c r="BF21" s="276"/>
      <c r="BG21" s="276"/>
      <c r="BH21" s="276"/>
      <c r="BI21" s="276"/>
      <c r="BJ21" s="820"/>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FX21" s="819"/>
      <c r="FY21" s="819"/>
      <c r="FZ21" s="819"/>
      <c r="GA21" s="819"/>
      <c r="GB21" s="819"/>
      <c r="GC21" s="819"/>
      <c r="GD21" s="819"/>
      <c r="GE21" s="819"/>
      <c r="GF21" s="819"/>
      <c r="GG21" s="819"/>
      <c r="GH21" s="819"/>
      <c r="GI21" s="819"/>
      <c r="GJ21" s="819"/>
      <c r="GK21" s="819"/>
      <c r="GL21" s="819"/>
      <c r="GM21" s="819"/>
      <c r="GN21" s="819"/>
      <c r="GO21" s="819"/>
      <c r="GP21" s="819"/>
      <c r="GQ21" s="819"/>
      <c r="GR21" s="819"/>
      <c r="GS21" s="819"/>
      <c r="GT21" s="819"/>
      <c r="GU21" s="819"/>
      <c r="GV21" s="819"/>
      <c r="GW21" s="819"/>
      <c r="GX21" s="819"/>
      <c r="GY21" s="819"/>
      <c r="GZ21" s="819"/>
      <c r="HA21" s="819"/>
      <c r="HB21" s="819"/>
      <c r="HC21" s="819"/>
      <c r="HD21" s="819"/>
      <c r="HE21" s="819"/>
      <c r="HF21" s="819"/>
      <c r="HG21" s="819"/>
      <c r="HH21" s="819"/>
      <c r="HI21" s="819"/>
      <c r="HJ21" s="819"/>
      <c r="HK21" s="819"/>
      <c r="HL21" s="819"/>
      <c r="HM21" s="819"/>
      <c r="HN21" s="819"/>
      <c r="HO21" s="819"/>
      <c r="HP21" s="819"/>
      <c r="HQ21" s="819"/>
      <c r="HR21" s="819"/>
      <c r="HS21" s="819"/>
      <c r="HT21" s="819"/>
      <c r="HU21" s="819"/>
      <c r="HV21" s="819"/>
      <c r="HW21" s="819"/>
      <c r="HX21" s="819"/>
      <c r="HY21" s="819"/>
      <c r="HZ21" s="819"/>
      <c r="IA21" s="819"/>
      <c r="IB21" s="819"/>
      <c r="IC21" s="819"/>
      <c r="ID21" s="819"/>
      <c r="IE21" s="819"/>
      <c r="IF21" s="819"/>
      <c r="IG21" s="819"/>
      <c r="IH21" s="819"/>
      <c r="II21" s="819"/>
      <c r="IJ21" s="819"/>
      <c r="IK21" s="819"/>
      <c r="IL21" s="819"/>
      <c r="IM21" s="819"/>
      <c r="IN21" s="819"/>
      <c r="IO21" s="819"/>
      <c r="IP21" s="819"/>
      <c r="IQ21" s="819"/>
      <c r="IR21" s="819"/>
      <c r="IS21" s="819"/>
      <c r="IT21" s="819"/>
      <c r="IU21" s="819"/>
      <c r="IV21" s="819"/>
      <c r="IW21" s="819"/>
      <c r="IX21" s="819"/>
      <c r="IY21" s="819"/>
      <c r="IZ21" s="819"/>
      <c r="JA21" s="819"/>
      <c r="JB21" s="819"/>
      <c r="JC21" s="819"/>
      <c r="JD21" s="819"/>
      <c r="JE21" s="819"/>
      <c r="JF21" s="819"/>
      <c r="JG21" s="819"/>
      <c r="JH21" s="819"/>
      <c r="JI21" s="819"/>
      <c r="JJ21" s="819"/>
      <c r="JK21" s="819"/>
      <c r="JL21" s="819"/>
      <c r="JM21" s="819"/>
      <c r="JN21" s="819"/>
      <c r="JO21" s="819"/>
      <c r="JP21" s="819"/>
      <c r="JQ21" s="819"/>
      <c r="JR21" s="819"/>
      <c r="JS21" s="819"/>
      <c r="JT21" s="819"/>
      <c r="JU21" s="819"/>
      <c r="JV21" s="819"/>
      <c r="JW21" s="819"/>
      <c r="JX21" s="819"/>
      <c r="JY21" s="819"/>
      <c r="JZ21" s="819"/>
      <c r="KA21" s="819"/>
      <c r="KB21" s="819"/>
      <c r="KC21" s="819"/>
      <c r="KD21" s="819"/>
      <c r="KE21" s="819"/>
      <c r="KF21" s="819"/>
      <c r="KG21" s="819"/>
      <c r="KH21" s="819"/>
      <c r="KI21" s="819"/>
      <c r="KJ21" s="819"/>
      <c r="KK21" s="819"/>
      <c r="KL21" s="819"/>
      <c r="KM21" s="819"/>
      <c r="KN21" s="819"/>
      <c r="KO21" s="819"/>
      <c r="KP21" s="819"/>
      <c r="KQ21" s="819"/>
      <c r="KR21" s="819"/>
      <c r="KS21" s="819"/>
      <c r="KT21" s="819"/>
      <c r="KU21" s="819"/>
      <c r="KV21" s="819"/>
      <c r="KW21" s="819"/>
      <c r="KX21" s="819"/>
      <c r="KY21" s="819"/>
      <c r="KZ21" s="819"/>
      <c r="LA21" s="819"/>
      <c r="LB21" s="819"/>
      <c r="LC21" s="819"/>
      <c r="LD21" s="819"/>
      <c r="LE21" s="819"/>
      <c r="LF21" s="819"/>
      <c r="LG21" s="819"/>
      <c r="LH21" s="819"/>
      <c r="LI21" s="819"/>
      <c r="LJ21" s="819"/>
      <c r="LK21" s="819"/>
      <c r="LL21" s="819"/>
      <c r="LM21" s="819"/>
      <c r="LN21" s="819"/>
      <c r="LO21" s="819"/>
      <c r="LP21" s="819"/>
      <c r="LQ21" s="819"/>
      <c r="LR21" s="819"/>
      <c r="LS21" s="819"/>
      <c r="LT21" s="819"/>
      <c r="LU21" s="819"/>
      <c r="LV21" s="819"/>
      <c r="LW21" s="819"/>
      <c r="LX21" s="819"/>
      <c r="LY21" s="819"/>
      <c r="LZ21" s="819"/>
      <c r="MA21" s="819"/>
      <c r="MB21" s="819"/>
      <c r="MC21" s="819"/>
      <c r="MD21" s="819"/>
      <c r="ME21" s="819"/>
      <c r="MF21" s="819"/>
      <c r="MG21" s="819"/>
      <c r="MH21" s="819"/>
      <c r="MI21" s="819"/>
      <c r="MJ21" s="819"/>
      <c r="MK21" s="819"/>
      <c r="ML21" s="819"/>
      <c r="MM21" s="819"/>
      <c r="MN21" s="819"/>
      <c r="MO21" s="819"/>
      <c r="MP21" s="819"/>
      <c r="MQ21" s="819"/>
      <c r="MR21" s="819"/>
      <c r="MS21" s="819"/>
      <c r="MT21" s="819"/>
      <c r="MU21" s="819"/>
      <c r="MV21" s="819"/>
      <c r="MW21" s="819"/>
      <c r="MX21" s="819"/>
      <c r="MY21" s="819"/>
      <c r="MZ21" s="819"/>
      <c r="NA21" s="819"/>
      <c r="NB21" s="819"/>
      <c r="NC21" s="819"/>
      <c r="ND21" s="819"/>
      <c r="NE21" s="819"/>
      <c r="NF21" s="819"/>
      <c r="NG21" s="819"/>
      <c r="NH21" s="819"/>
      <c r="NI21" s="819"/>
      <c r="NJ21" s="819"/>
      <c r="NK21" s="819"/>
      <c r="NL21" s="819"/>
      <c r="NM21" s="819"/>
      <c r="NN21" s="819"/>
      <c r="NO21" s="819"/>
      <c r="NP21" s="819"/>
      <c r="NQ21" s="819"/>
      <c r="NR21" s="819"/>
      <c r="NS21" s="819"/>
      <c r="NT21" s="819"/>
      <c r="NU21" s="819"/>
      <c r="NV21" s="819"/>
      <c r="NW21" s="819"/>
      <c r="NX21" s="819"/>
      <c r="NY21" s="819"/>
      <c r="NZ21" s="819"/>
      <c r="OA21" s="819"/>
      <c r="OB21" s="819"/>
      <c r="OC21" s="819"/>
      <c r="OD21" s="819"/>
      <c r="OE21" s="819"/>
      <c r="OF21" s="819"/>
      <c r="OG21" s="819"/>
      <c r="OH21" s="819"/>
      <c r="OI21" s="819"/>
      <c r="OJ21" s="819"/>
      <c r="OK21" s="819"/>
      <c r="OL21" s="819"/>
      <c r="OM21" s="819"/>
      <c r="ON21" s="819"/>
      <c r="OO21" s="819"/>
      <c r="OP21" s="819"/>
      <c r="OQ21" s="819"/>
      <c r="OR21" s="819"/>
      <c r="OS21" s="819"/>
      <c r="OT21" s="819"/>
      <c r="OU21" s="819"/>
      <c r="OV21" s="819"/>
      <c r="OW21" s="819"/>
      <c r="OX21" s="819"/>
      <c r="OY21" s="819"/>
      <c r="OZ21" s="819"/>
      <c r="PA21" s="819"/>
      <c r="PB21" s="819"/>
      <c r="PC21" s="819"/>
      <c r="PD21" s="819"/>
      <c r="PE21" s="819"/>
      <c r="PF21" s="819"/>
      <c r="PG21" s="819"/>
      <c r="PH21" s="819"/>
      <c r="PI21" s="819"/>
      <c r="PJ21" s="819"/>
      <c r="PK21" s="819"/>
      <c r="PL21" s="819"/>
      <c r="PM21" s="819"/>
      <c r="PN21" s="819"/>
      <c r="PO21" s="819"/>
      <c r="PP21" s="819"/>
      <c r="PQ21" s="819"/>
      <c r="PR21" s="819"/>
      <c r="PS21" s="819"/>
      <c r="PT21" s="819"/>
      <c r="PU21" s="819"/>
      <c r="PV21" s="819"/>
      <c r="PW21" s="819"/>
      <c r="PX21" s="819"/>
      <c r="PY21" s="819"/>
      <c r="PZ21" s="819"/>
      <c r="QA21" s="819"/>
      <c r="QB21" s="819"/>
      <c r="QC21" s="819"/>
      <c r="QD21" s="819"/>
      <c r="QE21" s="819"/>
      <c r="QF21" s="819"/>
      <c r="QG21" s="819"/>
      <c r="QH21" s="819"/>
      <c r="QI21" s="819"/>
      <c r="QJ21" s="819"/>
      <c r="QK21" s="819"/>
      <c r="QL21" s="819"/>
      <c r="QM21" s="819"/>
      <c r="QN21" s="819"/>
    </row>
    <row r="22" spans="1:456" s="131" customFormat="1" ht="12.75">
      <c r="A22" s="240" t="s">
        <v>330</v>
      </c>
      <c r="B22" s="835" t="s">
        <v>782</v>
      </c>
      <c r="C22" s="861">
        <f>C$11/10</f>
        <v>3.3333333333333335</v>
      </c>
      <c r="D22" s="857" t="s">
        <v>13</v>
      </c>
      <c r="E22" s="279"/>
      <c r="F22" s="443"/>
      <c r="G22" s="276"/>
      <c r="H22" s="760"/>
      <c r="I22" s="246">
        <f>I$11/10</f>
        <v>3.3333333333333335</v>
      </c>
      <c r="J22" s="251" t="s">
        <v>13</v>
      </c>
      <c r="K22" s="279"/>
      <c r="L22" s="443"/>
      <c r="M22" s="276"/>
      <c r="N22" s="760"/>
      <c r="O22" s="246">
        <f>O$11/10</f>
        <v>3.3333333333333335</v>
      </c>
      <c r="P22" s="267"/>
      <c r="Q22" s="279"/>
      <c r="R22" s="443"/>
      <c r="S22" s="276"/>
      <c r="T22" s="760"/>
      <c r="U22" s="246">
        <f>U$11/10</f>
        <v>3.3333333333333335</v>
      </c>
      <c r="V22" s="267"/>
      <c r="W22" s="279"/>
      <c r="X22" s="443"/>
      <c r="Y22" s="276"/>
      <c r="Z22" s="760"/>
      <c r="AA22" s="246">
        <f>AA$11/10</f>
        <v>3.3333333333333335</v>
      </c>
      <c r="AB22" s="267"/>
      <c r="AC22" s="279"/>
      <c r="AD22" s="443"/>
      <c r="AE22" s="276"/>
      <c r="AF22" s="760"/>
      <c r="AG22" s="246">
        <f>AG$11/10</f>
        <v>3.3333333333333335</v>
      </c>
      <c r="AH22" s="267"/>
      <c r="AI22" s="279"/>
      <c r="AJ22" s="443"/>
      <c r="AK22" s="276"/>
      <c r="AL22" s="760"/>
      <c r="AM22" s="246">
        <f>AM$11/10</f>
        <v>3.3333333333333335</v>
      </c>
      <c r="AN22" s="251" t="s">
        <v>13</v>
      </c>
      <c r="AO22" s="279"/>
      <c r="AP22" s="443"/>
      <c r="AQ22" s="276"/>
      <c r="AR22" s="760"/>
      <c r="AS22" s="246">
        <f>AS$11/10</f>
        <v>3.3333333333333335</v>
      </c>
      <c r="AT22" s="251" t="s">
        <v>13</v>
      </c>
      <c r="AU22" s="279"/>
      <c r="AV22" s="443"/>
      <c r="AW22" s="276"/>
      <c r="AX22" s="760"/>
      <c r="AY22" s="246">
        <f>AY$11/10</f>
        <v>3.3333333333333335</v>
      </c>
      <c r="AZ22" s="248" t="s">
        <v>13</v>
      </c>
      <c r="BA22" s="279"/>
      <c r="BB22" s="443"/>
      <c r="BC22" s="269"/>
      <c r="BD22" s="760"/>
      <c r="BE22" s="246">
        <f>BE$11/10</f>
        <v>3.3333333333333335</v>
      </c>
      <c r="BF22" s="251" t="s">
        <v>13</v>
      </c>
      <c r="BG22" s="279"/>
      <c r="BH22" s="443"/>
      <c r="BI22" s="276"/>
      <c r="BJ22" s="820"/>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819"/>
      <c r="EG22" s="819"/>
      <c r="EH22" s="819"/>
      <c r="EI22" s="819"/>
      <c r="EJ22" s="819"/>
      <c r="EK22" s="819"/>
      <c r="EL22" s="819"/>
      <c r="EM22" s="819"/>
      <c r="EN22" s="819"/>
      <c r="EO22" s="819"/>
      <c r="EP22" s="819"/>
      <c r="EQ22" s="819"/>
      <c r="ER22" s="819"/>
      <c r="ES22" s="819"/>
      <c r="ET22" s="819"/>
      <c r="EU22" s="819"/>
      <c r="EV22" s="819"/>
      <c r="EW22" s="819"/>
      <c r="EX22" s="819"/>
      <c r="EY22" s="819"/>
      <c r="EZ22" s="819"/>
      <c r="FA22" s="819"/>
      <c r="FB22" s="819"/>
      <c r="FC22" s="819"/>
      <c r="FD22" s="819"/>
      <c r="FE22" s="819"/>
      <c r="FF22" s="819"/>
      <c r="FG22" s="819"/>
      <c r="FH22" s="819"/>
      <c r="FI22" s="819"/>
      <c r="FJ22" s="819"/>
      <c r="FK22" s="819"/>
      <c r="FL22" s="819"/>
      <c r="FM22" s="819"/>
      <c r="FN22" s="819"/>
      <c r="FO22" s="819"/>
      <c r="FP22" s="819"/>
      <c r="FQ22" s="819"/>
      <c r="FR22" s="819"/>
      <c r="FS22" s="819"/>
      <c r="FT22" s="819"/>
      <c r="FU22" s="819"/>
      <c r="FV22" s="819"/>
      <c r="FW22" s="819"/>
      <c r="FX22" s="819"/>
      <c r="FY22" s="819"/>
      <c r="FZ22" s="819"/>
      <c r="GA22" s="819"/>
      <c r="GB22" s="819"/>
      <c r="GC22" s="819"/>
      <c r="GD22" s="819"/>
      <c r="GE22" s="819"/>
      <c r="GF22" s="819"/>
      <c r="GG22" s="819"/>
      <c r="GH22" s="819"/>
      <c r="GI22" s="819"/>
      <c r="GJ22" s="819"/>
      <c r="GK22" s="819"/>
      <c r="GL22" s="819"/>
      <c r="GM22" s="819"/>
      <c r="GN22" s="819"/>
      <c r="GO22" s="819"/>
      <c r="GP22" s="819"/>
      <c r="GQ22" s="819"/>
      <c r="GR22" s="819"/>
      <c r="GS22" s="819"/>
      <c r="GT22" s="819"/>
      <c r="GU22" s="819"/>
      <c r="GV22" s="819"/>
      <c r="GW22" s="819"/>
      <c r="GX22" s="819"/>
      <c r="GY22" s="819"/>
      <c r="GZ22" s="819"/>
      <c r="HA22" s="819"/>
      <c r="HB22" s="819"/>
      <c r="HC22" s="819"/>
      <c r="HD22" s="819"/>
      <c r="HE22" s="819"/>
      <c r="HF22" s="819"/>
      <c r="HG22" s="819"/>
      <c r="HH22" s="819"/>
      <c r="HI22" s="819"/>
      <c r="HJ22" s="819"/>
      <c r="HK22" s="819"/>
      <c r="HL22" s="819"/>
      <c r="HM22" s="819"/>
      <c r="HN22" s="819"/>
      <c r="HO22" s="819"/>
      <c r="HP22" s="819"/>
      <c r="HQ22" s="819"/>
      <c r="HR22" s="819"/>
      <c r="HS22" s="819"/>
      <c r="HT22" s="819"/>
      <c r="HU22" s="819"/>
      <c r="HV22" s="819"/>
      <c r="HW22" s="819"/>
      <c r="HX22" s="819"/>
      <c r="HY22" s="819"/>
      <c r="HZ22" s="819"/>
      <c r="IA22" s="819"/>
      <c r="IB22" s="819"/>
      <c r="IC22" s="819"/>
      <c r="ID22" s="819"/>
      <c r="IE22" s="819"/>
      <c r="IF22" s="819"/>
      <c r="IG22" s="819"/>
      <c r="IH22" s="819"/>
      <c r="II22" s="819"/>
      <c r="IJ22" s="819"/>
      <c r="IK22" s="819"/>
      <c r="IL22" s="819"/>
      <c r="IM22" s="819"/>
      <c r="IN22" s="819"/>
      <c r="IO22" s="819"/>
      <c r="IP22" s="819"/>
      <c r="IQ22" s="819"/>
      <c r="IR22" s="819"/>
      <c r="IS22" s="819"/>
      <c r="IT22" s="819"/>
      <c r="IU22" s="819"/>
      <c r="IV22" s="819"/>
      <c r="IW22" s="819"/>
      <c r="IX22" s="819"/>
      <c r="IY22" s="819"/>
      <c r="IZ22" s="819"/>
      <c r="JA22" s="819"/>
      <c r="JB22" s="819"/>
      <c r="JC22" s="819"/>
      <c r="JD22" s="819"/>
      <c r="JE22" s="819"/>
      <c r="JF22" s="819"/>
      <c r="JG22" s="819"/>
      <c r="JH22" s="819"/>
      <c r="JI22" s="819"/>
      <c r="JJ22" s="819"/>
      <c r="JK22" s="819"/>
      <c r="JL22" s="819"/>
      <c r="JM22" s="819"/>
      <c r="JN22" s="819"/>
      <c r="JO22" s="819"/>
      <c r="JP22" s="819"/>
      <c r="JQ22" s="819"/>
      <c r="JR22" s="819"/>
      <c r="JS22" s="819"/>
      <c r="JT22" s="819"/>
      <c r="JU22" s="819"/>
      <c r="JV22" s="819"/>
      <c r="JW22" s="819"/>
      <c r="JX22" s="819"/>
      <c r="JY22" s="819"/>
      <c r="JZ22" s="819"/>
      <c r="KA22" s="819"/>
      <c r="KB22" s="819"/>
      <c r="KC22" s="819"/>
      <c r="KD22" s="819"/>
      <c r="KE22" s="819"/>
      <c r="KF22" s="819"/>
      <c r="KG22" s="819"/>
      <c r="KH22" s="819"/>
      <c r="KI22" s="819"/>
      <c r="KJ22" s="819"/>
      <c r="KK22" s="819"/>
      <c r="KL22" s="819"/>
      <c r="KM22" s="819"/>
      <c r="KN22" s="819"/>
      <c r="KO22" s="819"/>
      <c r="KP22" s="819"/>
      <c r="KQ22" s="819"/>
      <c r="KR22" s="819"/>
      <c r="KS22" s="819"/>
      <c r="KT22" s="819"/>
      <c r="KU22" s="819"/>
      <c r="KV22" s="819"/>
      <c r="KW22" s="819"/>
      <c r="KX22" s="819"/>
      <c r="KY22" s="819"/>
      <c r="KZ22" s="819"/>
      <c r="LA22" s="819"/>
      <c r="LB22" s="819"/>
      <c r="LC22" s="819"/>
      <c r="LD22" s="819"/>
      <c r="LE22" s="819"/>
      <c r="LF22" s="819"/>
      <c r="LG22" s="819"/>
      <c r="LH22" s="819"/>
      <c r="LI22" s="819"/>
      <c r="LJ22" s="819"/>
      <c r="LK22" s="819"/>
      <c r="LL22" s="819"/>
      <c r="LM22" s="819"/>
      <c r="LN22" s="819"/>
      <c r="LO22" s="819"/>
      <c r="LP22" s="819"/>
      <c r="LQ22" s="819"/>
      <c r="LR22" s="819"/>
      <c r="LS22" s="819"/>
      <c r="LT22" s="819"/>
      <c r="LU22" s="819"/>
      <c r="LV22" s="819"/>
      <c r="LW22" s="819"/>
      <c r="LX22" s="819"/>
      <c r="LY22" s="819"/>
      <c r="LZ22" s="819"/>
      <c r="MA22" s="819"/>
      <c r="MB22" s="819"/>
      <c r="MC22" s="819"/>
      <c r="MD22" s="819"/>
      <c r="ME22" s="819"/>
      <c r="MF22" s="819"/>
      <c r="MG22" s="819"/>
      <c r="MH22" s="819"/>
      <c r="MI22" s="819"/>
      <c r="MJ22" s="819"/>
      <c r="MK22" s="819"/>
      <c r="ML22" s="819"/>
      <c r="MM22" s="819"/>
      <c r="MN22" s="819"/>
      <c r="MO22" s="819"/>
      <c r="MP22" s="819"/>
      <c r="MQ22" s="819"/>
      <c r="MR22" s="819"/>
      <c r="MS22" s="819"/>
      <c r="MT22" s="819"/>
      <c r="MU22" s="819"/>
      <c r="MV22" s="819"/>
      <c r="MW22" s="819"/>
      <c r="MX22" s="819"/>
      <c r="MY22" s="819"/>
      <c r="MZ22" s="819"/>
      <c r="NA22" s="819"/>
      <c r="NB22" s="819"/>
      <c r="NC22" s="819"/>
      <c r="ND22" s="819"/>
      <c r="NE22" s="819"/>
      <c r="NF22" s="819"/>
      <c r="NG22" s="819"/>
      <c r="NH22" s="819"/>
      <c r="NI22" s="819"/>
      <c r="NJ22" s="819"/>
      <c r="NK22" s="819"/>
      <c r="NL22" s="819"/>
      <c r="NM22" s="819"/>
      <c r="NN22" s="819"/>
      <c r="NO22" s="819"/>
      <c r="NP22" s="819"/>
      <c r="NQ22" s="819"/>
      <c r="NR22" s="819"/>
      <c r="NS22" s="819"/>
      <c r="NT22" s="819"/>
      <c r="NU22" s="819"/>
      <c r="NV22" s="819"/>
      <c r="NW22" s="819"/>
      <c r="NX22" s="819"/>
      <c r="NY22" s="819"/>
      <c r="NZ22" s="819"/>
      <c r="OA22" s="819"/>
      <c r="OB22" s="819"/>
      <c r="OC22" s="819"/>
      <c r="OD22" s="819"/>
      <c r="OE22" s="819"/>
      <c r="OF22" s="819"/>
      <c r="OG22" s="819"/>
      <c r="OH22" s="819"/>
      <c r="OI22" s="819"/>
      <c r="OJ22" s="819"/>
      <c r="OK22" s="819"/>
      <c r="OL22" s="819"/>
      <c r="OM22" s="819"/>
      <c r="ON22" s="819"/>
      <c r="OO22" s="819"/>
      <c r="OP22" s="819"/>
      <c r="OQ22" s="819"/>
      <c r="OR22" s="819"/>
      <c r="OS22" s="819"/>
      <c r="OT22" s="819"/>
      <c r="OU22" s="819"/>
      <c r="OV22" s="819"/>
      <c r="OW22" s="819"/>
      <c r="OX22" s="819"/>
      <c r="OY22" s="819"/>
      <c r="OZ22" s="819"/>
      <c r="PA22" s="819"/>
      <c r="PB22" s="819"/>
      <c r="PC22" s="819"/>
      <c r="PD22" s="819"/>
      <c r="PE22" s="819"/>
      <c r="PF22" s="819"/>
      <c r="PG22" s="819"/>
      <c r="PH22" s="819"/>
      <c r="PI22" s="819"/>
      <c r="PJ22" s="819"/>
      <c r="PK22" s="819"/>
      <c r="PL22" s="819"/>
      <c r="PM22" s="819"/>
      <c r="PN22" s="819"/>
      <c r="PO22" s="819"/>
      <c r="PP22" s="819"/>
      <c r="PQ22" s="819"/>
      <c r="PR22" s="819"/>
      <c r="PS22" s="819"/>
      <c r="PT22" s="819"/>
      <c r="PU22" s="819"/>
      <c r="PV22" s="819"/>
      <c r="PW22" s="819"/>
      <c r="PX22" s="819"/>
      <c r="PY22" s="819"/>
      <c r="PZ22" s="819"/>
      <c r="QA22" s="819"/>
      <c r="QB22" s="819"/>
      <c r="QC22" s="819"/>
      <c r="QD22" s="819"/>
      <c r="QE22" s="819"/>
      <c r="QF22" s="819"/>
      <c r="QG22" s="819"/>
      <c r="QH22" s="819"/>
      <c r="QI22" s="819"/>
      <c r="QJ22" s="819"/>
      <c r="QK22" s="819"/>
      <c r="QL22" s="819"/>
      <c r="QM22" s="819"/>
      <c r="QN22" s="819"/>
    </row>
    <row r="23" spans="1:456" s="131" customFormat="1" ht="39.950000000000003" customHeight="1">
      <c r="A23" s="247" t="s">
        <v>1020</v>
      </c>
      <c r="B23" s="327" t="s">
        <v>783</v>
      </c>
      <c r="C23" s="861">
        <f>C$22/2</f>
        <v>1.6666666666666667</v>
      </c>
      <c r="D23" s="857" t="s">
        <v>35</v>
      </c>
      <c r="E23" s="246">
        <f>IF(D23="Yes",C23,0)</f>
        <v>1.6666666666666667</v>
      </c>
      <c r="F23" s="276"/>
      <c r="G23" s="251" t="s">
        <v>1826</v>
      </c>
      <c r="H23" s="792"/>
      <c r="I23" s="246">
        <f>I$22/2</f>
        <v>1.6666666666666667</v>
      </c>
      <c r="J23" s="251" t="s">
        <v>35</v>
      </c>
      <c r="K23" s="246">
        <f>IF(J23="Yes",I23,0)</f>
        <v>1.6666666666666667</v>
      </c>
      <c r="L23" s="276"/>
      <c r="M23" s="251" t="s">
        <v>324</v>
      </c>
      <c r="N23" s="792"/>
      <c r="O23" s="246">
        <f>O$22/2</f>
        <v>1.6666666666666667</v>
      </c>
      <c r="P23" s="251" t="s">
        <v>35</v>
      </c>
      <c r="Q23" s="246">
        <f>IF(P23="Yes",O23,0)</f>
        <v>1.6666666666666667</v>
      </c>
      <c r="R23" s="276"/>
      <c r="S23" s="251" t="s">
        <v>900</v>
      </c>
      <c r="T23" s="792"/>
      <c r="U23" s="246">
        <f>U$22/2</f>
        <v>1.6666666666666667</v>
      </c>
      <c r="V23" s="251" t="s">
        <v>35</v>
      </c>
      <c r="W23" s="246">
        <f>IF(V23="Yes",U23,0)</f>
        <v>1.6666666666666667</v>
      </c>
      <c r="X23" s="276"/>
      <c r="Y23" s="251" t="s">
        <v>325</v>
      </c>
      <c r="Z23" s="792"/>
      <c r="AA23" s="246">
        <f>AA$22/2</f>
        <v>1.6666666666666667</v>
      </c>
      <c r="AB23" s="251" t="s">
        <v>35</v>
      </c>
      <c r="AC23" s="246">
        <f>IF(AB23="Yes",AA23,0)</f>
        <v>1.6666666666666667</v>
      </c>
      <c r="AD23" s="276"/>
      <c r="AE23" s="248" t="s">
        <v>326</v>
      </c>
      <c r="AF23" s="792"/>
      <c r="AG23" s="246">
        <f>AG$22/2</f>
        <v>1.6666666666666667</v>
      </c>
      <c r="AH23" s="251" t="s">
        <v>35</v>
      </c>
      <c r="AI23" s="246">
        <f>IF(AH23="Yes",AG23,0)</f>
        <v>1.6666666666666667</v>
      </c>
      <c r="AJ23" s="276"/>
      <c r="AK23" s="248" t="s">
        <v>327</v>
      </c>
      <c r="AL23" s="792"/>
      <c r="AM23" s="246">
        <f>AM$22/2</f>
        <v>1.6666666666666667</v>
      </c>
      <c r="AN23" s="251" t="s">
        <v>35</v>
      </c>
      <c r="AO23" s="246">
        <f>IF(AN23="Yes",AM23,0)</f>
        <v>1.6666666666666667</v>
      </c>
      <c r="AP23" s="276"/>
      <c r="AQ23" s="248" t="s">
        <v>328</v>
      </c>
      <c r="AR23" s="792"/>
      <c r="AS23" s="246">
        <f>AS$22/2</f>
        <v>1.6666666666666667</v>
      </c>
      <c r="AT23" s="251" t="s">
        <v>35</v>
      </c>
      <c r="AU23" s="246">
        <f>IF(AT23="Yes",AS23,0)</f>
        <v>1.6666666666666667</v>
      </c>
      <c r="AV23" s="276"/>
      <c r="AW23" s="251" t="s">
        <v>1096</v>
      </c>
      <c r="AX23" s="792"/>
      <c r="AY23" s="246">
        <f>AY$22/2</f>
        <v>1.6666666666666667</v>
      </c>
      <c r="AZ23" s="248" t="s">
        <v>35</v>
      </c>
      <c r="BA23" s="246">
        <f>IF(AZ23="Yes",AY23,0)</f>
        <v>1.6666666666666667</v>
      </c>
      <c r="BB23" s="276"/>
      <c r="BC23" s="251" t="s">
        <v>1837</v>
      </c>
      <c r="BD23" s="792"/>
      <c r="BE23" s="246">
        <f>BE$22/2</f>
        <v>1.6666666666666667</v>
      </c>
      <c r="BF23" s="251" t="s">
        <v>35</v>
      </c>
      <c r="BG23" s="246">
        <f>IF(BF23="Yes",BE23,0)</f>
        <v>1.6666666666666667</v>
      </c>
      <c r="BH23" s="276"/>
      <c r="BI23" s="251" t="s">
        <v>2136</v>
      </c>
      <c r="BJ23" s="818"/>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DY23" s="819"/>
      <c r="DZ23" s="819"/>
      <c r="EA23" s="819"/>
      <c r="EB23" s="819"/>
      <c r="EC23" s="819"/>
      <c r="ED23" s="819"/>
      <c r="EE23" s="819"/>
      <c r="EF23" s="819"/>
      <c r="EG23" s="819"/>
      <c r="EH23" s="819"/>
      <c r="EI23" s="819"/>
      <c r="EJ23" s="819"/>
      <c r="EK23" s="819"/>
      <c r="EL23" s="819"/>
      <c r="EM23" s="819"/>
      <c r="EN23" s="819"/>
      <c r="EO23" s="819"/>
      <c r="EP23" s="819"/>
      <c r="EQ23" s="819"/>
      <c r="ER23" s="819"/>
      <c r="ES23" s="819"/>
      <c r="ET23" s="819"/>
      <c r="EU23" s="819"/>
      <c r="EV23" s="819"/>
      <c r="EW23" s="819"/>
      <c r="EX23" s="819"/>
      <c r="EY23" s="819"/>
      <c r="EZ23" s="819"/>
      <c r="FA23" s="819"/>
      <c r="FB23" s="819"/>
      <c r="FC23" s="819"/>
      <c r="FD23" s="819"/>
      <c r="FE23" s="819"/>
      <c r="FF23" s="819"/>
      <c r="FG23" s="819"/>
      <c r="FH23" s="819"/>
      <c r="FI23" s="819"/>
      <c r="FJ23" s="819"/>
      <c r="FK23" s="819"/>
      <c r="FL23" s="819"/>
      <c r="FM23" s="819"/>
      <c r="FN23" s="819"/>
      <c r="FO23" s="819"/>
      <c r="FP23" s="819"/>
      <c r="FQ23" s="819"/>
      <c r="FR23" s="819"/>
      <c r="FS23" s="819"/>
      <c r="FT23" s="819"/>
      <c r="FU23" s="819"/>
      <c r="FV23" s="819"/>
      <c r="FW23" s="819"/>
      <c r="FX23" s="819"/>
      <c r="FY23" s="819"/>
      <c r="FZ23" s="819"/>
      <c r="GA23" s="819"/>
      <c r="GB23" s="819"/>
      <c r="GC23" s="819"/>
      <c r="GD23" s="819"/>
      <c r="GE23" s="819"/>
      <c r="GF23" s="819"/>
      <c r="GG23" s="819"/>
      <c r="GH23" s="819"/>
      <c r="GI23" s="819"/>
      <c r="GJ23" s="819"/>
      <c r="GK23" s="819"/>
      <c r="GL23" s="819"/>
      <c r="GM23" s="819"/>
      <c r="GN23" s="819"/>
      <c r="GO23" s="819"/>
      <c r="GP23" s="819"/>
      <c r="GQ23" s="819"/>
      <c r="GR23" s="819"/>
      <c r="GS23" s="819"/>
      <c r="GT23" s="819"/>
      <c r="GU23" s="819"/>
      <c r="GV23" s="819"/>
      <c r="GW23" s="819"/>
      <c r="GX23" s="819"/>
      <c r="GY23" s="819"/>
      <c r="GZ23" s="819"/>
      <c r="HA23" s="819"/>
      <c r="HB23" s="819"/>
      <c r="HC23" s="819"/>
      <c r="HD23" s="819"/>
      <c r="HE23" s="819"/>
      <c r="HF23" s="819"/>
      <c r="HG23" s="819"/>
      <c r="HH23" s="819"/>
      <c r="HI23" s="819"/>
      <c r="HJ23" s="819"/>
      <c r="HK23" s="819"/>
      <c r="HL23" s="819"/>
      <c r="HM23" s="819"/>
      <c r="HN23" s="819"/>
      <c r="HO23" s="819"/>
      <c r="HP23" s="819"/>
      <c r="HQ23" s="819"/>
      <c r="HR23" s="819"/>
      <c r="HS23" s="819"/>
      <c r="HT23" s="819"/>
      <c r="HU23" s="819"/>
      <c r="HV23" s="819"/>
      <c r="HW23" s="819"/>
      <c r="HX23" s="819"/>
      <c r="HY23" s="819"/>
      <c r="HZ23" s="819"/>
      <c r="IA23" s="819"/>
      <c r="IB23" s="819"/>
      <c r="IC23" s="819"/>
      <c r="ID23" s="819"/>
      <c r="IE23" s="819"/>
      <c r="IF23" s="819"/>
      <c r="IG23" s="819"/>
      <c r="IH23" s="819"/>
      <c r="II23" s="819"/>
      <c r="IJ23" s="819"/>
      <c r="IK23" s="819"/>
      <c r="IL23" s="819"/>
      <c r="IM23" s="819"/>
      <c r="IN23" s="819"/>
      <c r="IO23" s="819"/>
      <c r="IP23" s="819"/>
      <c r="IQ23" s="819"/>
      <c r="IR23" s="819"/>
      <c r="IS23" s="819"/>
      <c r="IT23" s="819"/>
      <c r="IU23" s="819"/>
      <c r="IV23" s="819"/>
      <c r="IW23" s="819"/>
      <c r="IX23" s="819"/>
      <c r="IY23" s="819"/>
      <c r="IZ23" s="819"/>
      <c r="JA23" s="819"/>
      <c r="JB23" s="819"/>
      <c r="JC23" s="819"/>
      <c r="JD23" s="819"/>
      <c r="JE23" s="819"/>
      <c r="JF23" s="819"/>
      <c r="JG23" s="819"/>
      <c r="JH23" s="819"/>
      <c r="JI23" s="819"/>
      <c r="JJ23" s="819"/>
      <c r="JK23" s="819"/>
      <c r="JL23" s="819"/>
      <c r="JM23" s="819"/>
      <c r="JN23" s="819"/>
      <c r="JO23" s="819"/>
      <c r="JP23" s="819"/>
      <c r="JQ23" s="819"/>
      <c r="JR23" s="819"/>
      <c r="JS23" s="819"/>
      <c r="JT23" s="819"/>
      <c r="JU23" s="819"/>
      <c r="JV23" s="819"/>
      <c r="JW23" s="819"/>
      <c r="JX23" s="819"/>
      <c r="JY23" s="819"/>
      <c r="JZ23" s="819"/>
      <c r="KA23" s="819"/>
      <c r="KB23" s="819"/>
      <c r="KC23" s="819"/>
      <c r="KD23" s="819"/>
      <c r="KE23" s="819"/>
      <c r="KF23" s="819"/>
      <c r="KG23" s="819"/>
      <c r="KH23" s="819"/>
      <c r="KI23" s="819"/>
      <c r="KJ23" s="819"/>
      <c r="KK23" s="819"/>
      <c r="KL23" s="819"/>
      <c r="KM23" s="819"/>
      <c r="KN23" s="819"/>
      <c r="KO23" s="819"/>
      <c r="KP23" s="819"/>
      <c r="KQ23" s="819"/>
      <c r="KR23" s="819"/>
      <c r="KS23" s="819"/>
      <c r="KT23" s="819"/>
      <c r="KU23" s="819"/>
      <c r="KV23" s="819"/>
      <c r="KW23" s="819"/>
      <c r="KX23" s="819"/>
      <c r="KY23" s="819"/>
      <c r="KZ23" s="819"/>
      <c r="LA23" s="819"/>
      <c r="LB23" s="819"/>
      <c r="LC23" s="819"/>
      <c r="LD23" s="819"/>
      <c r="LE23" s="819"/>
      <c r="LF23" s="819"/>
      <c r="LG23" s="819"/>
      <c r="LH23" s="819"/>
      <c r="LI23" s="819"/>
      <c r="LJ23" s="819"/>
      <c r="LK23" s="819"/>
      <c r="LL23" s="819"/>
      <c r="LM23" s="819"/>
      <c r="LN23" s="819"/>
      <c r="LO23" s="819"/>
      <c r="LP23" s="819"/>
      <c r="LQ23" s="819"/>
      <c r="LR23" s="819"/>
      <c r="LS23" s="819"/>
      <c r="LT23" s="819"/>
      <c r="LU23" s="819"/>
      <c r="LV23" s="819"/>
      <c r="LW23" s="819"/>
      <c r="LX23" s="819"/>
      <c r="LY23" s="819"/>
      <c r="LZ23" s="819"/>
      <c r="MA23" s="819"/>
      <c r="MB23" s="819"/>
      <c r="MC23" s="819"/>
      <c r="MD23" s="819"/>
      <c r="ME23" s="819"/>
      <c r="MF23" s="819"/>
      <c r="MG23" s="819"/>
      <c r="MH23" s="819"/>
      <c r="MI23" s="819"/>
      <c r="MJ23" s="819"/>
      <c r="MK23" s="819"/>
      <c r="ML23" s="819"/>
      <c r="MM23" s="819"/>
      <c r="MN23" s="819"/>
      <c r="MO23" s="819"/>
      <c r="MP23" s="819"/>
      <c r="MQ23" s="819"/>
      <c r="MR23" s="819"/>
      <c r="MS23" s="819"/>
      <c r="MT23" s="819"/>
      <c r="MU23" s="819"/>
      <c r="MV23" s="819"/>
      <c r="MW23" s="819"/>
      <c r="MX23" s="819"/>
      <c r="MY23" s="819"/>
      <c r="MZ23" s="819"/>
      <c r="NA23" s="819"/>
      <c r="NB23" s="819"/>
      <c r="NC23" s="819"/>
      <c r="ND23" s="819"/>
      <c r="NE23" s="819"/>
      <c r="NF23" s="819"/>
      <c r="NG23" s="819"/>
      <c r="NH23" s="819"/>
      <c r="NI23" s="819"/>
      <c r="NJ23" s="819"/>
      <c r="NK23" s="819"/>
      <c r="NL23" s="819"/>
      <c r="NM23" s="819"/>
      <c r="NN23" s="819"/>
      <c r="NO23" s="819"/>
      <c r="NP23" s="819"/>
      <c r="NQ23" s="819"/>
      <c r="NR23" s="819"/>
      <c r="NS23" s="819"/>
      <c r="NT23" s="819"/>
      <c r="NU23" s="819"/>
      <c r="NV23" s="819"/>
      <c r="NW23" s="819"/>
      <c r="NX23" s="819"/>
      <c r="NY23" s="819"/>
      <c r="NZ23" s="819"/>
      <c r="OA23" s="819"/>
      <c r="OB23" s="819"/>
      <c r="OC23" s="819"/>
      <c r="OD23" s="819"/>
      <c r="OE23" s="819"/>
      <c r="OF23" s="819"/>
      <c r="OG23" s="819"/>
      <c r="OH23" s="819"/>
      <c r="OI23" s="819"/>
      <c r="OJ23" s="819"/>
      <c r="OK23" s="819"/>
      <c r="OL23" s="819"/>
      <c r="OM23" s="819"/>
      <c r="ON23" s="819"/>
      <c r="OO23" s="819"/>
      <c r="OP23" s="819"/>
      <c r="OQ23" s="819"/>
      <c r="OR23" s="819"/>
      <c r="OS23" s="819"/>
      <c r="OT23" s="819"/>
      <c r="OU23" s="819"/>
      <c r="OV23" s="819"/>
      <c r="OW23" s="819"/>
      <c r="OX23" s="819"/>
      <c r="OY23" s="819"/>
      <c r="OZ23" s="819"/>
      <c r="PA23" s="819"/>
      <c r="PB23" s="819"/>
      <c r="PC23" s="819"/>
      <c r="PD23" s="819"/>
      <c r="PE23" s="819"/>
      <c r="PF23" s="819"/>
      <c r="PG23" s="819"/>
      <c r="PH23" s="819"/>
      <c r="PI23" s="819"/>
      <c r="PJ23" s="819"/>
      <c r="PK23" s="819"/>
      <c r="PL23" s="819"/>
      <c r="PM23" s="819"/>
      <c r="PN23" s="819"/>
      <c r="PO23" s="819"/>
      <c r="PP23" s="819"/>
      <c r="PQ23" s="819"/>
      <c r="PR23" s="819"/>
      <c r="PS23" s="819"/>
      <c r="PT23" s="819"/>
      <c r="PU23" s="819"/>
      <c r="PV23" s="819"/>
      <c r="PW23" s="819"/>
      <c r="PX23" s="819"/>
      <c r="PY23" s="819"/>
      <c r="PZ23" s="819"/>
      <c r="QA23" s="819"/>
      <c r="QB23" s="819"/>
      <c r="QC23" s="819"/>
      <c r="QD23" s="819"/>
      <c r="QE23" s="819"/>
      <c r="QF23" s="819"/>
      <c r="QG23" s="819"/>
      <c r="QH23" s="819"/>
      <c r="QI23" s="819"/>
      <c r="QJ23" s="819"/>
      <c r="QK23" s="819"/>
      <c r="QL23" s="819"/>
      <c r="QM23" s="819"/>
      <c r="QN23" s="819"/>
    </row>
    <row r="24" spans="1:456" s="131" customFormat="1" ht="25.5">
      <c r="A24" s="247" t="s">
        <v>1021</v>
      </c>
      <c r="B24" s="327" t="s">
        <v>784</v>
      </c>
      <c r="C24" s="861">
        <f>C$22/2</f>
        <v>1.6666666666666667</v>
      </c>
      <c r="D24" s="857" t="s">
        <v>35</v>
      </c>
      <c r="E24" s="246">
        <f>IF(D24="Yes",C24,0)</f>
        <v>1.6666666666666667</v>
      </c>
      <c r="F24" s="276"/>
      <c r="G24" s="251" t="s">
        <v>1826</v>
      </c>
      <c r="H24" s="792"/>
      <c r="I24" s="246">
        <f>I$22/2</f>
        <v>1.6666666666666667</v>
      </c>
      <c r="J24" s="251" t="s">
        <v>38</v>
      </c>
      <c r="K24" s="246">
        <f>IF(J24="Yes",I24,0)</f>
        <v>0</v>
      </c>
      <c r="L24" s="276"/>
      <c r="M24" s="276"/>
      <c r="N24" s="792"/>
      <c r="O24" s="246">
        <f>O$22/2</f>
        <v>1.6666666666666667</v>
      </c>
      <c r="P24" s="248" t="s">
        <v>35</v>
      </c>
      <c r="Q24" s="246">
        <f>IF(P24="Yes",O24,0)</f>
        <v>1.6666666666666667</v>
      </c>
      <c r="R24" s="276"/>
      <c r="S24" s="251" t="s">
        <v>900</v>
      </c>
      <c r="T24" s="792"/>
      <c r="U24" s="246">
        <f>U$22/2</f>
        <v>1.6666666666666667</v>
      </c>
      <c r="V24" s="251" t="s">
        <v>38</v>
      </c>
      <c r="W24" s="246">
        <f>IF(V24="Yes",U24,0)</f>
        <v>0</v>
      </c>
      <c r="X24" s="276"/>
      <c r="Y24" s="276"/>
      <c r="Z24" s="792"/>
      <c r="AA24" s="246">
        <f>AA$22/2</f>
        <v>1.6666666666666667</v>
      </c>
      <c r="AB24" s="251" t="s">
        <v>38</v>
      </c>
      <c r="AC24" s="246">
        <f>IF(AB24="Yes",AA24,0)</f>
        <v>0</v>
      </c>
      <c r="AD24" s="276"/>
      <c r="AE24" s="276"/>
      <c r="AF24" s="792"/>
      <c r="AG24" s="246">
        <f>AG$22/2</f>
        <v>1.6666666666666667</v>
      </c>
      <c r="AH24" s="251" t="s">
        <v>38</v>
      </c>
      <c r="AI24" s="246">
        <f>IF(AH24="Yes",AG24,0)</f>
        <v>0</v>
      </c>
      <c r="AJ24" s="276"/>
      <c r="AK24" s="276"/>
      <c r="AL24" s="792"/>
      <c r="AM24" s="246">
        <f>AM$22/2</f>
        <v>1.6666666666666667</v>
      </c>
      <c r="AN24" s="251" t="s">
        <v>38</v>
      </c>
      <c r="AO24" s="246">
        <f>IF(AN24="Yes",AM24,0)</f>
        <v>0</v>
      </c>
      <c r="AP24" s="276"/>
      <c r="AQ24" s="276"/>
      <c r="AR24" s="792"/>
      <c r="AS24" s="246">
        <f>AS$22/2</f>
        <v>1.6666666666666667</v>
      </c>
      <c r="AT24" s="248" t="s">
        <v>38</v>
      </c>
      <c r="AU24" s="246">
        <f>IF(AT24="Yes",AS24,0)</f>
        <v>0</v>
      </c>
      <c r="AV24" s="276"/>
      <c r="AW24" s="276"/>
      <c r="AX24" s="792"/>
      <c r="AY24" s="246">
        <f>AY$22/2</f>
        <v>1.6666666666666667</v>
      </c>
      <c r="AZ24" s="248" t="s">
        <v>38</v>
      </c>
      <c r="BA24" s="246">
        <f>IF(AZ24="Yes",AY24,0)</f>
        <v>0</v>
      </c>
      <c r="BB24" s="276"/>
      <c r="BC24" s="269"/>
      <c r="BD24" s="792"/>
      <c r="BE24" s="246">
        <f>BE$22/2</f>
        <v>1.6666666666666667</v>
      </c>
      <c r="BF24" s="248" t="s">
        <v>35</v>
      </c>
      <c r="BG24" s="246">
        <f>IF(BF24="Yes",BE24,0)</f>
        <v>1.6666666666666667</v>
      </c>
      <c r="BH24" s="276"/>
      <c r="BI24" s="249" t="s">
        <v>2133</v>
      </c>
      <c r="BJ24" s="818"/>
      <c r="BK24" s="819"/>
      <c r="BL24" s="819"/>
      <c r="BM24" s="819"/>
      <c r="BN24" s="819"/>
      <c r="BO24" s="819"/>
      <c r="BP24" s="819"/>
      <c r="BQ24" s="819"/>
      <c r="BR24" s="819"/>
      <c r="BS24" s="819"/>
      <c r="BT24" s="819"/>
      <c r="BU24" s="819"/>
      <c r="BV24" s="819"/>
      <c r="BW24" s="819"/>
      <c r="BX24" s="819"/>
      <c r="BY24" s="819"/>
      <c r="BZ24" s="819"/>
      <c r="CA24" s="819"/>
      <c r="CB24" s="819"/>
      <c r="CC24" s="819"/>
      <c r="CD24" s="819"/>
      <c r="CE24" s="819"/>
      <c r="CF24" s="819"/>
      <c r="CG24" s="819"/>
      <c r="CH24" s="819"/>
      <c r="CI24" s="819"/>
      <c r="CJ24" s="819"/>
      <c r="CK24" s="819"/>
      <c r="CL24" s="819"/>
      <c r="CM24" s="819"/>
      <c r="CN24" s="819"/>
      <c r="CO24" s="819"/>
      <c r="CP24" s="819"/>
      <c r="CQ24" s="819"/>
      <c r="CR24" s="819"/>
      <c r="CS24" s="819"/>
      <c r="CT24" s="819"/>
      <c r="CU24" s="819"/>
      <c r="CV24" s="819"/>
      <c r="CW24" s="819"/>
      <c r="CX24" s="819"/>
      <c r="CY24" s="819"/>
      <c r="CZ24" s="819"/>
      <c r="DA24" s="819"/>
      <c r="DB24" s="819"/>
      <c r="DC24" s="819"/>
      <c r="DD24" s="819"/>
      <c r="DE24" s="819"/>
      <c r="DF24" s="819"/>
      <c r="DG24" s="819"/>
      <c r="DH24" s="819"/>
      <c r="DI24" s="819"/>
      <c r="DJ24" s="819"/>
      <c r="DK24" s="819"/>
      <c r="DL24" s="819"/>
      <c r="DM24" s="819"/>
      <c r="DN24" s="819"/>
      <c r="DO24" s="819"/>
      <c r="DP24" s="819"/>
      <c r="DQ24" s="819"/>
      <c r="DR24" s="819"/>
      <c r="DS24" s="819"/>
      <c r="DT24" s="819"/>
      <c r="DU24" s="819"/>
      <c r="DV24" s="819"/>
      <c r="DW24" s="819"/>
      <c r="DX24" s="819"/>
      <c r="DY24" s="819"/>
      <c r="DZ24" s="819"/>
      <c r="EA24" s="819"/>
      <c r="EB24" s="819"/>
      <c r="EC24" s="819"/>
      <c r="ED24" s="819"/>
      <c r="EE24" s="819"/>
      <c r="EF24" s="819"/>
      <c r="EG24" s="819"/>
      <c r="EH24" s="819"/>
      <c r="EI24" s="819"/>
      <c r="EJ24" s="819"/>
      <c r="EK24" s="819"/>
      <c r="EL24" s="819"/>
      <c r="EM24" s="819"/>
      <c r="EN24" s="819"/>
      <c r="EO24" s="819"/>
      <c r="EP24" s="819"/>
      <c r="EQ24" s="819"/>
      <c r="ER24" s="819"/>
      <c r="ES24" s="819"/>
      <c r="ET24" s="819"/>
      <c r="EU24" s="819"/>
      <c r="EV24" s="819"/>
      <c r="EW24" s="819"/>
      <c r="EX24" s="819"/>
      <c r="EY24" s="819"/>
      <c r="EZ24" s="819"/>
      <c r="FA24" s="819"/>
      <c r="FB24" s="819"/>
      <c r="FC24" s="819"/>
      <c r="FD24" s="819"/>
      <c r="FE24" s="819"/>
      <c r="FF24" s="819"/>
      <c r="FG24" s="819"/>
      <c r="FH24" s="819"/>
      <c r="FI24" s="819"/>
      <c r="FJ24" s="819"/>
      <c r="FK24" s="819"/>
      <c r="FL24" s="819"/>
      <c r="FM24" s="819"/>
      <c r="FN24" s="819"/>
      <c r="FO24" s="819"/>
      <c r="FP24" s="819"/>
      <c r="FQ24" s="819"/>
      <c r="FR24" s="819"/>
      <c r="FS24" s="819"/>
      <c r="FT24" s="819"/>
      <c r="FU24" s="819"/>
      <c r="FV24" s="819"/>
      <c r="FW24" s="819"/>
      <c r="FX24" s="819"/>
      <c r="FY24" s="819"/>
      <c r="FZ24" s="819"/>
      <c r="GA24" s="819"/>
      <c r="GB24" s="819"/>
      <c r="GC24" s="819"/>
      <c r="GD24" s="819"/>
      <c r="GE24" s="819"/>
      <c r="GF24" s="819"/>
      <c r="GG24" s="819"/>
      <c r="GH24" s="819"/>
      <c r="GI24" s="819"/>
      <c r="GJ24" s="819"/>
      <c r="GK24" s="819"/>
      <c r="GL24" s="819"/>
      <c r="GM24" s="819"/>
      <c r="GN24" s="819"/>
      <c r="GO24" s="819"/>
      <c r="GP24" s="819"/>
      <c r="GQ24" s="819"/>
      <c r="GR24" s="819"/>
      <c r="GS24" s="819"/>
      <c r="GT24" s="819"/>
      <c r="GU24" s="819"/>
      <c r="GV24" s="819"/>
      <c r="GW24" s="819"/>
      <c r="GX24" s="819"/>
      <c r="GY24" s="819"/>
      <c r="GZ24" s="819"/>
      <c r="HA24" s="819"/>
      <c r="HB24" s="819"/>
      <c r="HC24" s="819"/>
      <c r="HD24" s="819"/>
      <c r="HE24" s="819"/>
      <c r="HF24" s="819"/>
      <c r="HG24" s="819"/>
      <c r="HH24" s="819"/>
      <c r="HI24" s="819"/>
      <c r="HJ24" s="819"/>
      <c r="HK24" s="819"/>
      <c r="HL24" s="819"/>
      <c r="HM24" s="819"/>
      <c r="HN24" s="819"/>
      <c r="HO24" s="819"/>
      <c r="HP24" s="819"/>
      <c r="HQ24" s="819"/>
      <c r="HR24" s="819"/>
      <c r="HS24" s="819"/>
      <c r="HT24" s="819"/>
      <c r="HU24" s="819"/>
      <c r="HV24" s="819"/>
      <c r="HW24" s="819"/>
      <c r="HX24" s="819"/>
      <c r="HY24" s="819"/>
      <c r="HZ24" s="819"/>
      <c r="IA24" s="819"/>
      <c r="IB24" s="819"/>
      <c r="IC24" s="819"/>
      <c r="ID24" s="819"/>
      <c r="IE24" s="819"/>
      <c r="IF24" s="819"/>
      <c r="IG24" s="819"/>
      <c r="IH24" s="819"/>
      <c r="II24" s="819"/>
      <c r="IJ24" s="819"/>
      <c r="IK24" s="819"/>
      <c r="IL24" s="819"/>
      <c r="IM24" s="819"/>
      <c r="IN24" s="819"/>
      <c r="IO24" s="819"/>
      <c r="IP24" s="819"/>
      <c r="IQ24" s="819"/>
      <c r="IR24" s="819"/>
      <c r="IS24" s="819"/>
      <c r="IT24" s="819"/>
      <c r="IU24" s="819"/>
      <c r="IV24" s="819"/>
      <c r="IW24" s="819"/>
      <c r="IX24" s="819"/>
      <c r="IY24" s="819"/>
      <c r="IZ24" s="819"/>
      <c r="JA24" s="819"/>
      <c r="JB24" s="819"/>
      <c r="JC24" s="819"/>
      <c r="JD24" s="819"/>
      <c r="JE24" s="819"/>
      <c r="JF24" s="819"/>
      <c r="JG24" s="819"/>
      <c r="JH24" s="819"/>
      <c r="JI24" s="819"/>
      <c r="JJ24" s="819"/>
      <c r="JK24" s="819"/>
      <c r="JL24" s="819"/>
      <c r="JM24" s="819"/>
      <c r="JN24" s="819"/>
      <c r="JO24" s="819"/>
      <c r="JP24" s="819"/>
      <c r="JQ24" s="819"/>
      <c r="JR24" s="819"/>
      <c r="JS24" s="819"/>
      <c r="JT24" s="819"/>
      <c r="JU24" s="819"/>
      <c r="JV24" s="819"/>
      <c r="JW24" s="819"/>
      <c r="JX24" s="819"/>
      <c r="JY24" s="819"/>
      <c r="JZ24" s="819"/>
      <c r="KA24" s="819"/>
      <c r="KB24" s="819"/>
      <c r="KC24" s="819"/>
      <c r="KD24" s="819"/>
      <c r="KE24" s="819"/>
      <c r="KF24" s="819"/>
      <c r="KG24" s="819"/>
      <c r="KH24" s="819"/>
      <c r="KI24" s="819"/>
      <c r="KJ24" s="819"/>
      <c r="KK24" s="819"/>
      <c r="KL24" s="819"/>
      <c r="KM24" s="819"/>
      <c r="KN24" s="819"/>
      <c r="KO24" s="819"/>
      <c r="KP24" s="819"/>
      <c r="KQ24" s="819"/>
      <c r="KR24" s="819"/>
      <c r="KS24" s="819"/>
      <c r="KT24" s="819"/>
      <c r="KU24" s="819"/>
      <c r="KV24" s="819"/>
      <c r="KW24" s="819"/>
      <c r="KX24" s="819"/>
      <c r="KY24" s="819"/>
      <c r="KZ24" s="819"/>
      <c r="LA24" s="819"/>
      <c r="LB24" s="819"/>
      <c r="LC24" s="819"/>
      <c r="LD24" s="819"/>
      <c r="LE24" s="819"/>
      <c r="LF24" s="819"/>
      <c r="LG24" s="819"/>
      <c r="LH24" s="819"/>
      <c r="LI24" s="819"/>
      <c r="LJ24" s="819"/>
      <c r="LK24" s="819"/>
      <c r="LL24" s="819"/>
      <c r="LM24" s="819"/>
      <c r="LN24" s="819"/>
      <c r="LO24" s="819"/>
      <c r="LP24" s="819"/>
      <c r="LQ24" s="819"/>
      <c r="LR24" s="819"/>
      <c r="LS24" s="819"/>
      <c r="LT24" s="819"/>
      <c r="LU24" s="819"/>
      <c r="LV24" s="819"/>
      <c r="LW24" s="819"/>
      <c r="LX24" s="819"/>
      <c r="LY24" s="819"/>
      <c r="LZ24" s="819"/>
      <c r="MA24" s="819"/>
      <c r="MB24" s="819"/>
      <c r="MC24" s="819"/>
      <c r="MD24" s="819"/>
      <c r="ME24" s="819"/>
      <c r="MF24" s="819"/>
      <c r="MG24" s="819"/>
      <c r="MH24" s="819"/>
      <c r="MI24" s="819"/>
      <c r="MJ24" s="819"/>
      <c r="MK24" s="819"/>
      <c r="ML24" s="819"/>
      <c r="MM24" s="819"/>
      <c r="MN24" s="819"/>
      <c r="MO24" s="819"/>
      <c r="MP24" s="819"/>
      <c r="MQ24" s="819"/>
      <c r="MR24" s="819"/>
      <c r="MS24" s="819"/>
      <c r="MT24" s="819"/>
      <c r="MU24" s="819"/>
      <c r="MV24" s="819"/>
      <c r="MW24" s="819"/>
      <c r="MX24" s="819"/>
      <c r="MY24" s="819"/>
      <c r="MZ24" s="819"/>
      <c r="NA24" s="819"/>
      <c r="NB24" s="819"/>
      <c r="NC24" s="819"/>
      <c r="ND24" s="819"/>
      <c r="NE24" s="819"/>
      <c r="NF24" s="819"/>
      <c r="NG24" s="819"/>
      <c r="NH24" s="819"/>
      <c r="NI24" s="819"/>
      <c r="NJ24" s="819"/>
      <c r="NK24" s="819"/>
      <c r="NL24" s="819"/>
      <c r="NM24" s="819"/>
      <c r="NN24" s="819"/>
      <c r="NO24" s="819"/>
      <c r="NP24" s="819"/>
      <c r="NQ24" s="819"/>
      <c r="NR24" s="819"/>
      <c r="NS24" s="819"/>
      <c r="NT24" s="819"/>
      <c r="NU24" s="819"/>
      <c r="NV24" s="819"/>
      <c r="NW24" s="819"/>
      <c r="NX24" s="819"/>
      <c r="NY24" s="819"/>
      <c r="NZ24" s="819"/>
      <c r="OA24" s="819"/>
      <c r="OB24" s="819"/>
      <c r="OC24" s="819"/>
      <c r="OD24" s="819"/>
      <c r="OE24" s="819"/>
      <c r="OF24" s="819"/>
      <c r="OG24" s="819"/>
      <c r="OH24" s="819"/>
      <c r="OI24" s="819"/>
      <c r="OJ24" s="819"/>
      <c r="OK24" s="819"/>
      <c r="OL24" s="819"/>
      <c r="OM24" s="819"/>
      <c r="ON24" s="819"/>
      <c r="OO24" s="819"/>
      <c r="OP24" s="819"/>
      <c r="OQ24" s="819"/>
      <c r="OR24" s="819"/>
      <c r="OS24" s="819"/>
      <c r="OT24" s="819"/>
      <c r="OU24" s="819"/>
      <c r="OV24" s="819"/>
      <c r="OW24" s="819"/>
      <c r="OX24" s="819"/>
      <c r="OY24" s="819"/>
      <c r="OZ24" s="819"/>
      <c r="PA24" s="819"/>
      <c r="PB24" s="819"/>
      <c r="PC24" s="819"/>
      <c r="PD24" s="819"/>
      <c r="PE24" s="819"/>
      <c r="PF24" s="819"/>
      <c r="PG24" s="819"/>
      <c r="PH24" s="819"/>
      <c r="PI24" s="819"/>
      <c r="PJ24" s="819"/>
      <c r="PK24" s="819"/>
      <c r="PL24" s="819"/>
      <c r="PM24" s="819"/>
      <c r="PN24" s="819"/>
      <c r="PO24" s="819"/>
      <c r="PP24" s="819"/>
      <c r="PQ24" s="819"/>
      <c r="PR24" s="819"/>
      <c r="PS24" s="819"/>
      <c r="PT24" s="819"/>
      <c r="PU24" s="819"/>
      <c r="PV24" s="819"/>
      <c r="PW24" s="819"/>
      <c r="PX24" s="819"/>
      <c r="PY24" s="819"/>
      <c r="PZ24" s="819"/>
      <c r="QA24" s="819"/>
      <c r="QB24" s="819"/>
      <c r="QC24" s="819"/>
      <c r="QD24" s="819"/>
      <c r="QE24" s="819"/>
      <c r="QF24" s="819"/>
      <c r="QG24" s="819"/>
      <c r="QH24" s="819"/>
      <c r="QI24" s="819"/>
      <c r="QJ24" s="819"/>
      <c r="QK24" s="819"/>
      <c r="QL24" s="819"/>
      <c r="QM24" s="819"/>
      <c r="QN24" s="819"/>
    </row>
    <row r="25" spans="1:456" s="131" customFormat="1" ht="12.75">
      <c r="A25" s="440"/>
      <c r="B25" s="836"/>
      <c r="C25" s="862"/>
      <c r="D25" s="855"/>
      <c r="E25" s="276"/>
      <c r="F25" s="276"/>
      <c r="G25" s="276"/>
      <c r="H25" s="792"/>
      <c r="I25" s="276"/>
      <c r="J25" s="276"/>
      <c r="K25" s="276"/>
      <c r="L25" s="276"/>
      <c r="M25" s="276"/>
      <c r="N25" s="792"/>
      <c r="O25" s="276"/>
      <c r="P25" s="276"/>
      <c r="Q25" s="276"/>
      <c r="R25" s="276"/>
      <c r="S25" s="276"/>
      <c r="T25" s="792"/>
      <c r="U25" s="276"/>
      <c r="V25" s="276"/>
      <c r="W25" s="276"/>
      <c r="X25" s="276"/>
      <c r="Y25" s="276"/>
      <c r="Z25" s="792"/>
      <c r="AA25" s="276"/>
      <c r="AB25" s="276"/>
      <c r="AC25" s="276"/>
      <c r="AD25" s="276"/>
      <c r="AE25" s="276"/>
      <c r="AF25" s="792"/>
      <c r="AG25" s="276"/>
      <c r="AH25" s="276"/>
      <c r="AI25" s="276"/>
      <c r="AJ25" s="276"/>
      <c r="AK25" s="276"/>
      <c r="AL25" s="792"/>
      <c r="AM25" s="276"/>
      <c r="AN25" s="276"/>
      <c r="AO25" s="276"/>
      <c r="AP25" s="276"/>
      <c r="AQ25" s="276"/>
      <c r="AR25" s="792"/>
      <c r="AS25" s="276"/>
      <c r="AT25" s="276"/>
      <c r="AU25" s="276"/>
      <c r="AV25" s="276"/>
      <c r="AW25" s="276"/>
      <c r="AX25" s="792"/>
      <c r="AY25" s="276"/>
      <c r="AZ25" s="276"/>
      <c r="BA25" s="276"/>
      <c r="BB25" s="276"/>
      <c r="BC25" s="269"/>
      <c r="BD25" s="792"/>
      <c r="BE25" s="276"/>
      <c r="BF25" s="276"/>
      <c r="BG25" s="276"/>
      <c r="BH25" s="276"/>
      <c r="BI25" s="276"/>
      <c r="BJ25" s="818"/>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c r="DO25" s="819"/>
      <c r="DP25" s="819"/>
      <c r="DQ25" s="819"/>
      <c r="DR25" s="819"/>
      <c r="DS25" s="819"/>
      <c r="DT25" s="819"/>
      <c r="DU25" s="819"/>
      <c r="DV25" s="819"/>
      <c r="DW25" s="819"/>
      <c r="DX25" s="819"/>
      <c r="DY25" s="819"/>
      <c r="DZ25" s="819"/>
      <c r="EA25" s="819"/>
      <c r="EB25" s="819"/>
      <c r="EC25" s="819"/>
      <c r="ED25" s="819"/>
      <c r="EE25" s="819"/>
      <c r="EF25" s="819"/>
      <c r="EG25" s="819"/>
      <c r="EH25" s="819"/>
      <c r="EI25" s="819"/>
      <c r="EJ25" s="819"/>
      <c r="EK25" s="819"/>
      <c r="EL25" s="819"/>
      <c r="EM25" s="819"/>
      <c r="EN25" s="819"/>
      <c r="EO25" s="819"/>
      <c r="EP25" s="819"/>
      <c r="EQ25" s="819"/>
      <c r="ER25" s="819"/>
      <c r="ES25" s="819"/>
      <c r="ET25" s="819"/>
      <c r="EU25" s="819"/>
      <c r="EV25" s="819"/>
      <c r="EW25" s="819"/>
      <c r="EX25" s="819"/>
      <c r="EY25" s="819"/>
      <c r="EZ25" s="819"/>
      <c r="FA25" s="819"/>
      <c r="FB25" s="819"/>
      <c r="FC25" s="819"/>
      <c r="FD25" s="819"/>
      <c r="FE25" s="819"/>
      <c r="FF25" s="819"/>
      <c r="FG25" s="819"/>
      <c r="FH25" s="819"/>
      <c r="FI25" s="819"/>
      <c r="FJ25" s="819"/>
      <c r="FK25" s="819"/>
      <c r="FL25" s="819"/>
      <c r="FM25" s="819"/>
      <c r="FN25" s="819"/>
      <c r="FO25" s="819"/>
      <c r="FP25" s="819"/>
      <c r="FQ25" s="819"/>
      <c r="FR25" s="819"/>
      <c r="FS25" s="819"/>
      <c r="FT25" s="819"/>
      <c r="FU25" s="819"/>
      <c r="FV25" s="819"/>
      <c r="FW25" s="819"/>
      <c r="FX25" s="819"/>
      <c r="FY25" s="819"/>
      <c r="FZ25" s="819"/>
      <c r="GA25" s="819"/>
      <c r="GB25" s="819"/>
      <c r="GC25" s="819"/>
      <c r="GD25" s="819"/>
      <c r="GE25" s="819"/>
      <c r="GF25" s="819"/>
      <c r="GG25" s="819"/>
      <c r="GH25" s="819"/>
      <c r="GI25" s="819"/>
      <c r="GJ25" s="819"/>
      <c r="GK25" s="819"/>
      <c r="GL25" s="819"/>
      <c r="GM25" s="819"/>
      <c r="GN25" s="819"/>
      <c r="GO25" s="819"/>
      <c r="GP25" s="819"/>
      <c r="GQ25" s="819"/>
      <c r="GR25" s="819"/>
      <c r="GS25" s="819"/>
      <c r="GT25" s="819"/>
      <c r="GU25" s="819"/>
      <c r="GV25" s="819"/>
      <c r="GW25" s="819"/>
      <c r="GX25" s="819"/>
      <c r="GY25" s="819"/>
      <c r="GZ25" s="819"/>
      <c r="HA25" s="819"/>
      <c r="HB25" s="819"/>
      <c r="HC25" s="819"/>
      <c r="HD25" s="819"/>
      <c r="HE25" s="819"/>
      <c r="HF25" s="819"/>
      <c r="HG25" s="819"/>
      <c r="HH25" s="819"/>
      <c r="HI25" s="819"/>
      <c r="HJ25" s="819"/>
      <c r="HK25" s="819"/>
      <c r="HL25" s="819"/>
      <c r="HM25" s="819"/>
      <c r="HN25" s="819"/>
      <c r="HO25" s="819"/>
      <c r="HP25" s="819"/>
      <c r="HQ25" s="819"/>
      <c r="HR25" s="819"/>
      <c r="HS25" s="819"/>
      <c r="HT25" s="819"/>
      <c r="HU25" s="819"/>
      <c r="HV25" s="819"/>
      <c r="HW25" s="819"/>
      <c r="HX25" s="819"/>
      <c r="HY25" s="819"/>
      <c r="HZ25" s="819"/>
      <c r="IA25" s="819"/>
      <c r="IB25" s="819"/>
      <c r="IC25" s="819"/>
      <c r="ID25" s="819"/>
      <c r="IE25" s="819"/>
      <c r="IF25" s="819"/>
      <c r="IG25" s="819"/>
      <c r="IH25" s="819"/>
      <c r="II25" s="819"/>
      <c r="IJ25" s="819"/>
      <c r="IK25" s="819"/>
      <c r="IL25" s="819"/>
      <c r="IM25" s="819"/>
      <c r="IN25" s="819"/>
      <c r="IO25" s="819"/>
      <c r="IP25" s="819"/>
      <c r="IQ25" s="819"/>
      <c r="IR25" s="819"/>
      <c r="IS25" s="819"/>
      <c r="IT25" s="819"/>
      <c r="IU25" s="819"/>
      <c r="IV25" s="819"/>
      <c r="IW25" s="819"/>
      <c r="IX25" s="819"/>
      <c r="IY25" s="819"/>
      <c r="IZ25" s="819"/>
      <c r="JA25" s="819"/>
      <c r="JB25" s="819"/>
      <c r="JC25" s="819"/>
      <c r="JD25" s="819"/>
      <c r="JE25" s="819"/>
      <c r="JF25" s="819"/>
      <c r="JG25" s="819"/>
      <c r="JH25" s="819"/>
      <c r="JI25" s="819"/>
      <c r="JJ25" s="819"/>
      <c r="JK25" s="819"/>
      <c r="JL25" s="819"/>
      <c r="JM25" s="819"/>
      <c r="JN25" s="819"/>
      <c r="JO25" s="819"/>
      <c r="JP25" s="819"/>
      <c r="JQ25" s="819"/>
      <c r="JR25" s="819"/>
      <c r="JS25" s="819"/>
      <c r="JT25" s="819"/>
      <c r="JU25" s="819"/>
      <c r="JV25" s="819"/>
      <c r="JW25" s="819"/>
      <c r="JX25" s="819"/>
      <c r="JY25" s="819"/>
      <c r="JZ25" s="819"/>
      <c r="KA25" s="819"/>
      <c r="KB25" s="819"/>
      <c r="KC25" s="819"/>
      <c r="KD25" s="819"/>
      <c r="KE25" s="819"/>
      <c r="KF25" s="819"/>
      <c r="KG25" s="819"/>
      <c r="KH25" s="819"/>
      <c r="KI25" s="819"/>
      <c r="KJ25" s="819"/>
      <c r="KK25" s="819"/>
      <c r="KL25" s="819"/>
      <c r="KM25" s="819"/>
      <c r="KN25" s="819"/>
      <c r="KO25" s="819"/>
      <c r="KP25" s="819"/>
      <c r="KQ25" s="819"/>
      <c r="KR25" s="819"/>
      <c r="KS25" s="819"/>
      <c r="KT25" s="819"/>
      <c r="KU25" s="819"/>
      <c r="KV25" s="819"/>
      <c r="KW25" s="819"/>
      <c r="KX25" s="819"/>
      <c r="KY25" s="819"/>
      <c r="KZ25" s="819"/>
      <c r="LA25" s="819"/>
      <c r="LB25" s="819"/>
      <c r="LC25" s="819"/>
      <c r="LD25" s="819"/>
      <c r="LE25" s="819"/>
      <c r="LF25" s="819"/>
      <c r="LG25" s="819"/>
      <c r="LH25" s="819"/>
      <c r="LI25" s="819"/>
      <c r="LJ25" s="819"/>
      <c r="LK25" s="819"/>
      <c r="LL25" s="819"/>
      <c r="LM25" s="819"/>
      <c r="LN25" s="819"/>
      <c r="LO25" s="819"/>
      <c r="LP25" s="819"/>
      <c r="LQ25" s="819"/>
      <c r="LR25" s="819"/>
      <c r="LS25" s="819"/>
      <c r="LT25" s="819"/>
      <c r="LU25" s="819"/>
      <c r="LV25" s="819"/>
      <c r="LW25" s="819"/>
      <c r="LX25" s="819"/>
      <c r="LY25" s="819"/>
      <c r="LZ25" s="819"/>
      <c r="MA25" s="819"/>
      <c r="MB25" s="819"/>
      <c r="MC25" s="819"/>
      <c r="MD25" s="819"/>
      <c r="ME25" s="819"/>
      <c r="MF25" s="819"/>
      <c r="MG25" s="819"/>
      <c r="MH25" s="819"/>
      <c r="MI25" s="819"/>
      <c r="MJ25" s="819"/>
      <c r="MK25" s="819"/>
      <c r="ML25" s="819"/>
      <c r="MM25" s="819"/>
      <c r="MN25" s="819"/>
      <c r="MO25" s="819"/>
      <c r="MP25" s="819"/>
      <c r="MQ25" s="819"/>
      <c r="MR25" s="819"/>
      <c r="MS25" s="819"/>
      <c r="MT25" s="819"/>
      <c r="MU25" s="819"/>
      <c r="MV25" s="819"/>
      <c r="MW25" s="819"/>
      <c r="MX25" s="819"/>
      <c r="MY25" s="819"/>
      <c r="MZ25" s="819"/>
      <c r="NA25" s="819"/>
      <c r="NB25" s="819"/>
      <c r="NC25" s="819"/>
      <c r="ND25" s="819"/>
      <c r="NE25" s="819"/>
      <c r="NF25" s="819"/>
      <c r="NG25" s="819"/>
      <c r="NH25" s="819"/>
      <c r="NI25" s="819"/>
      <c r="NJ25" s="819"/>
      <c r="NK25" s="819"/>
      <c r="NL25" s="819"/>
      <c r="NM25" s="819"/>
      <c r="NN25" s="819"/>
      <c r="NO25" s="819"/>
      <c r="NP25" s="819"/>
      <c r="NQ25" s="819"/>
      <c r="NR25" s="819"/>
      <c r="NS25" s="819"/>
      <c r="NT25" s="819"/>
      <c r="NU25" s="819"/>
      <c r="NV25" s="819"/>
      <c r="NW25" s="819"/>
      <c r="NX25" s="819"/>
      <c r="NY25" s="819"/>
      <c r="NZ25" s="819"/>
      <c r="OA25" s="819"/>
      <c r="OB25" s="819"/>
      <c r="OC25" s="819"/>
      <c r="OD25" s="819"/>
      <c r="OE25" s="819"/>
      <c r="OF25" s="819"/>
      <c r="OG25" s="819"/>
      <c r="OH25" s="819"/>
      <c r="OI25" s="819"/>
      <c r="OJ25" s="819"/>
      <c r="OK25" s="819"/>
      <c r="OL25" s="819"/>
      <c r="OM25" s="819"/>
      <c r="ON25" s="819"/>
      <c r="OO25" s="819"/>
      <c r="OP25" s="819"/>
      <c r="OQ25" s="819"/>
      <c r="OR25" s="819"/>
      <c r="OS25" s="819"/>
      <c r="OT25" s="819"/>
      <c r="OU25" s="819"/>
      <c r="OV25" s="819"/>
      <c r="OW25" s="819"/>
      <c r="OX25" s="819"/>
      <c r="OY25" s="819"/>
      <c r="OZ25" s="819"/>
      <c r="PA25" s="819"/>
      <c r="PB25" s="819"/>
      <c r="PC25" s="819"/>
      <c r="PD25" s="819"/>
      <c r="PE25" s="819"/>
      <c r="PF25" s="819"/>
      <c r="PG25" s="819"/>
      <c r="PH25" s="819"/>
      <c r="PI25" s="819"/>
      <c r="PJ25" s="819"/>
      <c r="PK25" s="819"/>
      <c r="PL25" s="819"/>
      <c r="PM25" s="819"/>
      <c r="PN25" s="819"/>
      <c r="PO25" s="819"/>
      <c r="PP25" s="819"/>
      <c r="PQ25" s="819"/>
      <c r="PR25" s="819"/>
      <c r="PS25" s="819"/>
      <c r="PT25" s="819"/>
      <c r="PU25" s="819"/>
      <c r="PV25" s="819"/>
      <c r="PW25" s="819"/>
      <c r="PX25" s="819"/>
      <c r="PY25" s="819"/>
      <c r="PZ25" s="819"/>
      <c r="QA25" s="819"/>
      <c r="QB25" s="819"/>
      <c r="QC25" s="819"/>
      <c r="QD25" s="819"/>
      <c r="QE25" s="819"/>
      <c r="QF25" s="819"/>
      <c r="QG25" s="819"/>
      <c r="QH25" s="819"/>
      <c r="QI25" s="819"/>
      <c r="QJ25" s="819"/>
      <c r="QK25" s="819"/>
      <c r="QL25" s="819"/>
      <c r="QM25" s="819"/>
      <c r="QN25" s="819"/>
    </row>
    <row r="26" spans="1:456" s="131" customFormat="1" ht="12.75">
      <c r="A26" s="440"/>
      <c r="B26" s="835" t="s">
        <v>834</v>
      </c>
      <c r="C26" s="862"/>
      <c r="D26" s="855"/>
      <c r="E26" s="276"/>
      <c r="F26" s="276"/>
      <c r="G26" s="276"/>
      <c r="H26" s="792"/>
      <c r="I26" s="276"/>
      <c r="J26" s="276"/>
      <c r="K26" s="276"/>
      <c r="L26" s="276"/>
      <c r="M26" s="276"/>
      <c r="N26" s="792"/>
      <c r="O26" s="276"/>
      <c r="P26" s="276"/>
      <c r="Q26" s="276"/>
      <c r="R26" s="276"/>
      <c r="S26" s="276"/>
      <c r="T26" s="792"/>
      <c r="U26" s="276"/>
      <c r="V26" s="276"/>
      <c r="W26" s="276"/>
      <c r="X26" s="276"/>
      <c r="Y26" s="276"/>
      <c r="Z26" s="792"/>
      <c r="AA26" s="276"/>
      <c r="AB26" s="276"/>
      <c r="AC26" s="276"/>
      <c r="AD26" s="276"/>
      <c r="AE26" s="276"/>
      <c r="AF26" s="792"/>
      <c r="AG26" s="276"/>
      <c r="AH26" s="276"/>
      <c r="AI26" s="276"/>
      <c r="AJ26" s="276"/>
      <c r="AK26" s="276"/>
      <c r="AL26" s="792"/>
      <c r="AM26" s="276"/>
      <c r="AN26" s="276"/>
      <c r="AO26" s="276"/>
      <c r="AP26" s="276"/>
      <c r="AQ26" s="276"/>
      <c r="AR26" s="792"/>
      <c r="AS26" s="276"/>
      <c r="AT26" s="276"/>
      <c r="AU26" s="276"/>
      <c r="AV26" s="276"/>
      <c r="AW26" s="276"/>
      <c r="AX26" s="792"/>
      <c r="AY26" s="276"/>
      <c r="AZ26" s="276"/>
      <c r="BA26" s="276"/>
      <c r="BB26" s="276"/>
      <c r="BC26" s="269"/>
      <c r="BD26" s="792"/>
      <c r="BE26" s="276"/>
      <c r="BF26" s="276"/>
      <c r="BG26" s="276"/>
      <c r="BH26" s="276"/>
      <c r="BI26" s="276"/>
      <c r="BJ26" s="818"/>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19"/>
      <c r="CJ26" s="819"/>
      <c r="CK26" s="819"/>
      <c r="CL26" s="819"/>
      <c r="CM26" s="819"/>
      <c r="CN26" s="819"/>
      <c r="CO26" s="819"/>
      <c r="CP26" s="819"/>
      <c r="CQ26" s="819"/>
      <c r="CR26" s="819"/>
      <c r="CS26" s="819"/>
      <c r="CT26" s="819"/>
      <c r="CU26" s="819"/>
      <c r="CV26" s="819"/>
      <c r="CW26" s="819"/>
      <c r="CX26" s="819"/>
      <c r="CY26" s="819"/>
      <c r="CZ26" s="819"/>
      <c r="DA26" s="819"/>
      <c r="DB26" s="819"/>
      <c r="DC26" s="819"/>
      <c r="DD26" s="819"/>
      <c r="DE26" s="819"/>
      <c r="DF26" s="819"/>
      <c r="DG26" s="819"/>
      <c r="DH26" s="819"/>
      <c r="DI26" s="819"/>
      <c r="DJ26" s="819"/>
      <c r="DK26" s="819"/>
      <c r="DL26" s="819"/>
      <c r="DM26" s="819"/>
      <c r="DN26" s="819"/>
      <c r="DO26" s="819"/>
      <c r="DP26" s="819"/>
      <c r="DQ26" s="819"/>
      <c r="DR26" s="819"/>
      <c r="DS26" s="819"/>
      <c r="DT26" s="819"/>
      <c r="DU26" s="819"/>
      <c r="DV26" s="819"/>
      <c r="DW26" s="819"/>
      <c r="DX26" s="819"/>
      <c r="DY26" s="819"/>
      <c r="DZ26" s="819"/>
      <c r="EA26" s="819"/>
      <c r="EB26" s="819"/>
      <c r="EC26" s="819"/>
      <c r="ED26" s="819"/>
      <c r="EE26" s="819"/>
      <c r="EF26" s="819"/>
      <c r="EG26" s="819"/>
      <c r="EH26" s="819"/>
      <c r="EI26" s="819"/>
      <c r="EJ26" s="819"/>
      <c r="EK26" s="819"/>
      <c r="EL26" s="819"/>
      <c r="EM26" s="819"/>
      <c r="EN26" s="819"/>
      <c r="EO26" s="819"/>
      <c r="EP26" s="819"/>
      <c r="EQ26" s="819"/>
      <c r="ER26" s="819"/>
      <c r="ES26" s="819"/>
      <c r="ET26" s="819"/>
      <c r="EU26" s="819"/>
      <c r="EV26" s="819"/>
      <c r="EW26" s="819"/>
      <c r="EX26" s="819"/>
      <c r="EY26" s="819"/>
      <c r="EZ26" s="819"/>
      <c r="FA26" s="819"/>
      <c r="FB26" s="819"/>
      <c r="FC26" s="819"/>
      <c r="FD26" s="819"/>
      <c r="FE26" s="819"/>
      <c r="FF26" s="819"/>
      <c r="FG26" s="819"/>
      <c r="FH26" s="819"/>
      <c r="FI26" s="819"/>
      <c r="FJ26" s="819"/>
      <c r="FK26" s="819"/>
      <c r="FL26" s="819"/>
      <c r="FM26" s="819"/>
      <c r="FN26" s="819"/>
      <c r="FO26" s="819"/>
      <c r="FP26" s="819"/>
      <c r="FQ26" s="819"/>
      <c r="FR26" s="819"/>
      <c r="FS26" s="819"/>
      <c r="FT26" s="819"/>
      <c r="FU26" s="819"/>
      <c r="FV26" s="819"/>
      <c r="FW26" s="819"/>
      <c r="FX26" s="819"/>
      <c r="FY26" s="819"/>
      <c r="FZ26" s="819"/>
      <c r="GA26" s="819"/>
      <c r="GB26" s="819"/>
      <c r="GC26" s="819"/>
      <c r="GD26" s="819"/>
      <c r="GE26" s="819"/>
      <c r="GF26" s="819"/>
      <c r="GG26" s="819"/>
      <c r="GH26" s="819"/>
      <c r="GI26" s="819"/>
      <c r="GJ26" s="819"/>
      <c r="GK26" s="819"/>
      <c r="GL26" s="819"/>
      <c r="GM26" s="819"/>
      <c r="GN26" s="819"/>
      <c r="GO26" s="819"/>
      <c r="GP26" s="819"/>
      <c r="GQ26" s="819"/>
      <c r="GR26" s="819"/>
      <c r="GS26" s="819"/>
      <c r="GT26" s="819"/>
      <c r="GU26" s="819"/>
      <c r="GV26" s="819"/>
      <c r="GW26" s="819"/>
      <c r="GX26" s="819"/>
      <c r="GY26" s="819"/>
      <c r="GZ26" s="819"/>
      <c r="HA26" s="819"/>
      <c r="HB26" s="819"/>
      <c r="HC26" s="819"/>
      <c r="HD26" s="819"/>
      <c r="HE26" s="819"/>
      <c r="HF26" s="819"/>
      <c r="HG26" s="819"/>
      <c r="HH26" s="819"/>
      <c r="HI26" s="819"/>
      <c r="HJ26" s="819"/>
      <c r="HK26" s="819"/>
      <c r="HL26" s="819"/>
      <c r="HM26" s="819"/>
      <c r="HN26" s="819"/>
      <c r="HO26" s="819"/>
      <c r="HP26" s="819"/>
      <c r="HQ26" s="819"/>
      <c r="HR26" s="819"/>
      <c r="HS26" s="819"/>
      <c r="HT26" s="819"/>
      <c r="HU26" s="819"/>
      <c r="HV26" s="819"/>
      <c r="HW26" s="819"/>
      <c r="HX26" s="819"/>
      <c r="HY26" s="819"/>
      <c r="HZ26" s="819"/>
      <c r="IA26" s="819"/>
      <c r="IB26" s="819"/>
      <c r="IC26" s="819"/>
      <c r="ID26" s="819"/>
      <c r="IE26" s="819"/>
      <c r="IF26" s="819"/>
      <c r="IG26" s="819"/>
      <c r="IH26" s="819"/>
      <c r="II26" s="819"/>
      <c r="IJ26" s="819"/>
      <c r="IK26" s="819"/>
      <c r="IL26" s="819"/>
      <c r="IM26" s="819"/>
      <c r="IN26" s="819"/>
      <c r="IO26" s="819"/>
      <c r="IP26" s="819"/>
      <c r="IQ26" s="819"/>
      <c r="IR26" s="819"/>
      <c r="IS26" s="819"/>
      <c r="IT26" s="819"/>
      <c r="IU26" s="819"/>
      <c r="IV26" s="819"/>
      <c r="IW26" s="819"/>
      <c r="IX26" s="819"/>
      <c r="IY26" s="819"/>
      <c r="IZ26" s="819"/>
      <c r="JA26" s="819"/>
      <c r="JB26" s="819"/>
      <c r="JC26" s="819"/>
      <c r="JD26" s="819"/>
      <c r="JE26" s="819"/>
      <c r="JF26" s="819"/>
      <c r="JG26" s="819"/>
      <c r="JH26" s="819"/>
      <c r="JI26" s="819"/>
      <c r="JJ26" s="819"/>
      <c r="JK26" s="819"/>
      <c r="JL26" s="819"/>
      <c r="JM26" s="819"/>
      <c r="JN26" s="819"/>
      <c r="JO26" s="819"/>
      <c r="JP26" s="819"/>
      <c r="JQ26" s="819"/>
      <c r="JR26" s="819"/>
      <c r="JS26" s="819"/>
      <c r="JT26" s="819"/>
      <c r="JU26" s="819"/>
      <c r="JV26" s="819"/>
      <c r="JW26" s="819"/>
      <c r="JX26" s="819"/>
      <c r="JY26" s="819"/>
      <c r="JZ26" s="819"/>
      <c r="KA26" s="819"/>
      <c r="KB26" s="819"/>
      <c r="KC26" s="819"/>
      <c r="KD26" s="819"/>
      <c r="KE26" s="819"/>
      <c r="KF26" s="819"/>
      <c r="KG26" s="819"/>
      <c r="KH26" s="819"/>
      <c r="KI26" s="819"/>
      <c r="KJ26" s="819"/>
      <c r="KK26" s="819"/>
      <c r="KL26" s="819"/>
      <c r="KM26" s="819"/>
      <c r="KN26" s="819"/>
      <c r="KO26" s="819"/>
      <c r="KP26" s="819"/>
      <c r="KQ26" s="819"/>
      <c r="KR26" s="819"/>
      <c r="KS26" s="819"/>
      <c r="KT26" s="819"/>
      <c r="KU26" s="819"/>
      <c r="KV26" s="819"/>
      <c r="KW26" s="819"/>
      <c r="KX26" s="819"/>
      <c r="KY26" s="819"/>
      <c r="KZ26" s="819"/>
      <c r="LA26" s="819"/>
      <c r="LB26" s="819"/>
      <c r="LC26" s="819"/>
      <c r="LD26" s="819"/>
      <c r="LE26" s="819"/>
      <c r="LF26" s="819"/>
      <c r="LG26" s="819"/>
      <c r="LH26" s="819"/>
      <c r="LI26" s="819"/>
      <c r="LJ26" s="819"/>
      <c r="LK26" s="819"/>
      <c r="LL26" s="819"/>
      <c r="LM26" s="819"/>
      <c r="LN26" s="819"/>
      <c r="LO26" s="819"/>
      <c r="LP26" s="819"/>
      <c r="LQ26" s="819"/>
      <c r="LR26" s="819"/>
      <c r="LS26" s="819"/>
      <c r="LT26" s="819"/>
      <c r="LU26" s="819"/>
      <c r="LV26" s="819"/>
      <c r="LW26" s="819"/>
      <c r="LX26" s="819"/>
      <c r="LY26" s="819"/>
      <c r="LZ26" s="819"/>
      <c r="MA26" s="819"/>
      <c r="MB26" s="819"/>
      <c r="MC26" s="819"/>
      <c r="MD26" s="819"/>
      <c r="ME26" s="819"/>
      <c r="MF26" s="819"/>
      <c r="MG26" s="819"/>
      <c r="MH26" s="819"/>
      <c r="MI26" s="819"/>
      <c r="MJ26" s="819"/>
      <c r="MK26" s="819"/>
      <c r="ML26" s="819"/>
      <c r="MM26" s="819"/>
      <c r="MN26" s="819"/>
      <c r="MO26" s="819"/>
      <c r="MP26" s="819"/>
      <c r="MQ26" s="819"/>
      <c r="MR26" s="819"/>
      <c r="MS26" s="819"/>
      <c r="MT26" s="819"/>
      <c r="MU26" s="819"/>
      <c r="MV26" s="819"/>
      <c r="MW26" s="819"/>
      <c r="MX26" s="819"/>
      <c r="MY26" s="819"/>
      <c r="MZ26" s="819"/>
      <c r="NA26" s="819"/>
      <c r="NB26" s="819"/>
      <c r="NC26" s="819"/>
      <c r="ND26" s="819"/>
      <c r="NE26" s="819"/>
      <c r="NF26" s="819"/>
      <c r="NG26" s="819"/>
      <c r="NH26" s="819"/>
      <c r="NI26" s="819"/>
      <c r="NJ26" s="819"/>
      <c r="NK26" s="819"/>
      <c r="NL26" s="819"/>
      <c r="NM26" s="819"/>
      <c r="NN26" s="819"/>
      <c r="NO26" s="819"/>
      <c r="NP26" s="819"/>
      <c r="NQ26" s="819"/>
      <c r="NR26" s="819"/>
      <c r="NS26" s="819"/>
      <c r="NT26" s="819"/>
      <c r="NU26" s="819"/>
      <c r="NV26" s="819"/>
      <c r="NW26" s="819"/>
      <c r="NX26" s="819"/>
      <c r="NY26" s="819"/>
      <c r="NZ26" s="819"/>
      <c r="OA26" s="819"/>
      <c r="OB26" s="819"/>
      <c r="OC26" s="819"/>
      <c r="OD26" s="819"/>
      <c r="OE26" s="819"/>
      <c r="OF26" s="819"/>
      <c r="OG26" s="819"/>
      <c r="OH26" s="819"/>
      <c r="OI26" s="819"/>
      <c r="OJ26" s="819"/>
      <c r="OK26" s="819"/>
      <c r="OL26" s="819"/>
      <c r="OM26" s="819"/>
      <c r="ON26" s="819"/>
      <c r="OO26" s="819"/>
      <c r="OP26" s="819"/>
      <c r="OQ26" s="819"/>
      <c r="OR26" s="819"/>
      <c r="OS26" s="819"/>
      <c r="OT26" s="819"/>
      <c r="OU26" s="819"/>
      <c r="OV26" s="819"/>
      <c r="OW26" s="819"/>
      <c r="OX26" s="819"/>
      <c r="OY26" s="819"/>
      <c r="OZ26" s="819"/>
      <c r="PA26" s="819"/>
      <c r="PB26" s="819"/>
      <c r="PC26" s="819"/>
      <c r="PD26" s="819"/>
      <c r="PE26" s="819"/>
      <c r="PF26" s="819"/>
      <c r="PG26" s="819"/>
      <c r="PH26" s="819"/>
      <c r="PI26" s="819"/>
      <c r="PJ26" s="819"/>
      <c r="PK26" s="819"/>
      <c r="PL26" s="819"/>
      <c r="PM26" s="819"/>
      <c r="PN26" s="819"/>
      <c r="PO26" s="819"/>
      <c r="PP26" s="819"/>
      <c r="PQ26" s="819"/>
      <c r="PR26" s="819"/>
      <c r="PS26" s="819"/>
      <c r="PT26" s="819"/>
      <c r="PU26" s="819"/>
      <c r="PV26" s="819"/>
      <c r="PW26" s="819"/>
      <c r="PX26" s="819"/>
      <c r="PY26" s="819"/>
      <c r="PZ26" s="819"/>
      <c r="QA26" s="819"/>
      <c r="QB26" s="819"/>
      <c r="QC26" s="819"/>
      <c r="QD26" s="819"/>
      <c r="QE26" s="819"/>
      <c r="QF26" s="819"/>
      <c r="QG26" s="819"/>
      <c r="QH26" s="819"/>
      <c r="QI26" s="819"/>
      <c r="QJ26" s="819"/>
      <c r="QK26" s="819"/>
      <c r="QL26" s="819"/>
      <c r="QM26" s="819"/>
      <c r="QN26" s="819"/>
    </row>
    <row r="27" spans="1:456" s="131" customFormat="1" ht="38.25">
      <c r="A27" s="247" t="s">
        <v>349</v>
      </c>
      <c r="B27" s="327" t="s">
        <v>331</v>
      </c>
      <c r="C27" s="861">
        <f t="shared" ref="C27:C30" si="11">C$11/10</f>
        <v>3.3333333333333335</v>
      </c>
      <c r="D27" s="857" t="s">
        <v>38</v>
      </c>
      <c r="E27" s="246">
        <f>IF(D27="Yes",C27,0)</f>
        <v>0</v>
      </c>
      <c r="F27" s="276"/>
      <c r="G27" s="276"/>
      <c r="H27" s="760"/>
      <c r="I27" s="246">
        <f t="shared" ref="I27:I30" si="12">I$11/10</f>
        <v>3.3333333333333335</v>
      </c>
      <c r="J27" s="251" t="s">
        <v>35</v>
      </c>
      <c r="K27" s="246">
        <f>IF(J27="Yes",I27,0)</f>
        <v>3.3333333333333335</v>
      </c>
      <c r="L27" s="276"/>
      <c r="M27" s="251" t="s">
        <v>1838</v>
      </c>
      <c r="N27" s="760"/>
      <c r="O27" s="246">
        <f t="shared" ref="O27:O30" si="13">O$11/10</f>
        <v>3.3333333333333335</v>
      </c>
      <c r="P27" s="251" t="s">
        <v>38</v>
      </c>
      <c r="Q27" s="246">
        <f>IF(P27="Yes",O27,0)</f>
        <v>0</v>
      </c>
      <c r="R27" s="276"/>
      <c r="S27" s="276"/>
      <c r="T27" s="760"/>
      <c r="U27" s="246">
        <f t="shared" ref="U27:U30" si="14">U$11/10</f>
        <v>3.3333333333333335</v>
      </c>
      <c r="V27" s="251" t="s">
        <v>38</v>
      </c>
      <c r="W27" s="246">
        <f>IF(V27="Yes",U27,0)</f>
        <v>0</v>
      </c>
      <c r="X27" s="276"/>
      <c r="Y27" s="634"/>
      <c r="Z27" s="760"/>
      <c r="AA27" s="246">
        <f t="shared" ref="AA27:AA30" si="15">AA$11/10</f>
        <v>3.3333333333333335</v>
      </c>
      <c r="AB27" s="251" t="s">
        <v>38</v>
      </c>
      <c r="AC27" s="246">
        <f>IF(AB27="Yes",AA27,0)</f>
        <v>0</v>
      </c>
      <c r="AD27" s="276"/>
      <c r="AE27" s="276"/>
      <c r="AF27" s="760"/>
      <c r="AG27" s="246">
        <f t="shared" ref="AG27:AG30" si="16">AG$11/10</f>
        <v>3.3333333333333335</v>
      </c>
      <c r="AH27" s="248" t="s">
        <v>35</v>
      </c>
      <c r="AI27" s="246">
        <f>IF(AH27="Yes",AG27,0)</f>
        <v>3.3333333333333335</v>
      </c>
      <c r="AJ27" s="276"/>
      <c r="AK27" s="299" t="s">
        <v>1839</v>
      </c>
      <c r="AL27" s="760"/>
      <c r="AM27" s="246">
        <f t="shared" ref="AM27:AM30" si="17">AM$11/10</f>
        <v>3.3333333333333335</v>
      </c>
      <c r="AN27" s="251" t="s">
        <v>38</v>
      </c>
      <c r="AO27" s="246">
        <f>IF(AN27="Yes",AM27,0)</f>
        <v>0</v>
      </c>
      <c r="AP27" s="276"/>
      <c r="AQ27" s="276"/>
      <c r="AR27" s="760"/>
      <c r="AS27" s="246">
        <f t="shared" ref="AS27:AS30" si="18">AS$11/10</f>
        <v>3.3333333333333335</v>
      </c>
      <c r="AT27" s="251" t="s">
        <v>35</v>
      </c>
      <c r="AU27" s="246">
        <f>IF(AT27="Yes",AS27,0)</f>
        <v>3.3333333333333335</v>
      </c>
      <c r="AV27" s="276"/>
      <c r="AW27" s="251" t="s">
        <v>1097</v>
      </c>
      <c r="AX27" s="760"/>
      <c r="AY27" s="246">
        <f t="shared" ref="AY27:AY30" si="19">AY$11/10</f>
        <v>3.3333333333333335</v>
      </c>
      <c r="AZ27" s="248" t="s">
        <v>38</v>
      </c>
      <c r="BA27" s="246">
        <f>IF(AZ27="Yes",AY27,0)</f>
        <v>0</v>
      </c>
      <c r="BB27" s="276"/>
      <c r="BC27" s="269"/>
      <c r="BD27" s="760"/>
      <c r="BE27" s="246">
        <f t="shared" ref="BE27:BE30" si="20">BE$11/10</f>
        <v>3.3333333333333335</v>
      </c>
      <c r="BF27" s="251" t="s">
        <v>35</v>
      </c>
      <c r="BG27" s="246">
        <f>IF(BF27="Yes",BE27,0)</f>
        <v>3.3333333333333335</v>
      </c>
      <c r="BH27" s="276"/>
      <c r="BI27" s="251" t="s">
        <v>2137</v>
      </c>
      <c r="BJ27" s="820"/>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819"/>
      <c r="EE27" s="819"/>
      <c r="EF27" s="819"/>
      <c r="EG27" s="819"/>
      <c r="EH27" s="819"/>
      <c r="EI27" s="819"/>
      <c r="EJ27" s="819"/>
      <c r="EK27" s="819"/>
      <c r="EL27" s="819"/>
      <c r="EM27" s="819"/>
      <c r="EN27" s="819"/>
      <c r="EO27" s="819"/>
      <c r="EP27" s="819"/>
      <c r="EQ27" s="819"/>
      <c r="ER27" s="819"/>
      <c r="ES27" s="819"/>
      <c r="ET27" s="819"/>
      <c r="EU27" s="819"/>
      <c r="EV27" s="819"/>
      <c r="EW27" s="819"/>
      <c r="EX27" s="819"/>
      <c r="EY27" s="819"/>
      <c r="EZ27" s="819"/>
      <c r="FA27" s="819"/>
      <c r="FB27" s="819"/>
      <c r="FC27" s="819"/>
      <c r="FD27" s="819"/>
      <c r="FE27" s="819"/>
      <c r="FF27" s="819"/>
      <c r="FG27" s="819"/>
      <c r="FH27" s="819"/>
      <c r="FI27" s="819"/>
      <c r="FJ27" s="819"/>
      <c r="FK27" s="819"/>
      <c r="FL27" s="819"/>
      <c r="FM27" s="819"/>
      <c r="FN27" s="819"/>
      <c r="FO27" s="819"/>
      <c r="FP27" s="819"/>
      <c r="FQ27" s="819"/>
      <c r="FR27" s="819"/>
      <c r="FS27" s="819"/>
      <c r="FT27" s="819"/>
      <c r="FU27" s="819"/>
      <c r="FV27" s="819"/>
      <c r="FW27" s="819"/>
      <c r="FX27" s="819"/>
      <c r="FY27" s="819"/>
      <c r="FZ27" s="819"/>
      <c r="GA27" s="819"/>
      <c r="GB27" s="819"/>
      <c r="GC27" s="819"/>
      <c r="GD27" s="819"/>
      <c r="GE27" s="819"/>
      <c r="GF27" s="819"/>
      <c r="GG27" s="819"/>
      <c r="GH27" s="819"/>
      <c r="GI27" s="819"/>
      <c r="GJ27" s="819"/>
      <c r="GK27" s="819"/>
      <c r="GL27" s="819"/>
      <c r="GM27" s="819"/>
      <c r="GN27" s="819"/>
      <c r="GO27" s="819"/>
      <c r="GP27" s="819"/>
      <c r="GQ27" s="819"/>
      <c r="GR27" s="819"/>
      <c r="GS27" s="819"/>
      <c r="GT27" s="819"/>
      <c r="GU27" s="819"/>
      <c r="GV27" s="819"/>
      <c r="GW27" s="819"/>
      <c r="GX27" s="819"/>
      <c r="GY27" s="819"/>
      <c r="GZ27" s="819"/>
      <c r="HA27" s="819"/>
      <c r="HB27" s="819"/>
      <c r="HC27" s="819"/>
      <c r="HD27" s="819"/>
      <c r="HE27" s="819"/>
      <c r="HF27" s="819"/>
      <c r="HG27" s="819"/>
      <c r="HH27" s="819"/>
      <c r="HI27" s="819"/>
      <c r="HJ27" s="819"/>
      <c r="HK27" s="819"/>
      <c r="HL27" s="819"/>
      <c r="HM27" s="819"/>
      <c r="HN27" s="819"/>
      <c r="HO27" s="819"/>
      <c r="HP27" s="819"/>
      <c r="HQ27" s="819"/>
      <c r="HR27" s="819"/>
      <c r="HS27" s="819"/>
      <c r="HT27" s="819"/>
      <c r="HU27" s="819"/>
      <c r="HV27" s="819"/>
      <c r="HW27" s="819"/>
      <c r="HX27" s="819"/>
      <c r="HY27" s="819"/>
      <c r="HZ27" s="819"/>
      <c r="IA27" s="819"/>
      <c r="IB27" s="819"/>
      <c r="IC27" s="819"/>
      <c r="ID27" s="819"/>
      <c r="IE27" s="819"/>
      <c r="IF27" s="819"/>
      <c r="IG27" s="819"/>
      <c r="IH27" s="819"/>
      <c r="II27" s="819"/>
      <c r="IJ27" s="819"/>
      <c r="IK27" s="819"/>
      <c r="IL27" s="819"/>
      <c r="IM27" s="819"/>
      <c r="IN27" s="819"/>
      <c r="IO27" s="819"/>
      <c r="IP27" s="819"/>
      <c r="IQ27" s="819"/>
      <c r="IR27" s="819"/>
      <c r="IS27" s="819"/>
      <c r="IT27" s="819"/>
      <c r="IU27" s="819"/>
      <c r="IV27" s="819"/>
      <c r="IW27" s="819"/>
      <c r="IX27" s="819"/>
      <c r="IY27" s="819"/>
      <c r="IZ27" s="819"/>
      <c r="JA27" s="819"/>
      <c r="JB27" s="819"/>
      <c r="JC27" s="819"/>
      <c r="JD27" s="819"/>
      <c r="JE27" s="819"/>
      <c r="JF27" s="819"/>
      <c r="JG27" s="819"/>
      <c r="JH27" s="819"/>
      <c r="JI27" s="819"/>
      <c r="JJ27" s="819"/>
      <c r="JK27" s="819"/>
      <c r="JL27" s="819"/>
      <c r="JM27" s="819"/>
      <c r="JN27" s="819"/>
      <c r="JO27" s="819"/>
      <c r="JP27" s="819"/>
      <c r="JQ27" s="819"/>
      <c r="JR27" s="819"/>
      <c r="JS27" s="819"/>
      <c r="JT27" s="819"/>
      <c r="JU27" s="819"/>
      <c r="JV27" s="819"/>
      <c r="JW27" s="819"/>
      <c r="JX27" s="819"/>
      <c r="JY27" s="819"/>
      <c r="JZ27" s="819"/>
      <c r="KA27" s="819"/>
      <c r="KB27" s="819"/>
      <c r="KC27" s="819"/>
      <c r="KD27" s="819"/>
      <c r="KE27" s="819"/>
      <c r="KF27" s="819"/>
      <c r="KG27" s="819"/>
      <c r="KH27" s="819"/>
      <c r="KI27" s="819"/>
      <c r="KJ27" s="819"/>
      <c r="KK27" s="819"/>
      <c r="KL27" s="819"/>
      <c r="KM27" s="819"/>
      <c r="KN27" s="819"/>
      <c r="KO27" s="819"/>
      <c r="KP27" s="819"/>
      <c r="KQ27" s="819"/>
      <c r="KR27" s="819"/>
      <c r="KS27" s="819"/>
      <c r="KT27" s="819"/>
      <c r="KU27" s="819"/>
      <c r="KV27" s="819"/>
      <c r="KW27" s="819"/>
      <c r="KX27" s="819"/>
      <c r="KY27" s="819"/>
      <c r="KZ27" s="819"/>
      <c r="LA27" s="819"/>
      <c r="LB27" s="819"/>
      <c r="LC27" s="819"/>
      <c r="LD27" s="819"/>
      <c r="LE27" s="819"/>
      <c r="LF27" s="819"/>
      <c r="LG27" s="819"/>
      <c r="LH27" s="819"/>
      <c r="LI27" s="819"/>
      <c r="LJ27" s="819"/>
      <c r="LK27" s="819"/>
      <c r="LL27" s="819"/>
      <c r="LM27" s="819"/>
      <c r="LN27" s="819"/>
      <c r="LO27" s="819"/>
      <c r="LP27" s="819"/>
      <c r="LQ27" s="819"/>
      <c r="LR27" s="819"/>
      <c r="LS27" s="819"/>
      <c r="LT27" s="819"/>
      <c r="LU27" s="819"/>
      <c r="LV27" s="819"/>
      <c r="LW27" s="819"/>
      <c r="LX27" s="819"/>
      <c r="LY27" s="819"/>
      <c r="LZ27" s="819"/>
      <c r="MA27" s="819"/>
      <c r="MB27" s="819"/>
      <c r="MC27" s="819"/>
      <c r="MD27" s="819"/>
      <c r="ME27" s="819"/>
      <c r="MF27" s="819"/>
      <c r="MG27" s="819"/>
      <c r="MH27" s="819"/>
      <c r="MI27" s="819"/>
      <c r="MJ27" s="819"/>
      <c r="MK27" s="819"/>
      <c r="ML27" s="819"/>
      <c r="MM27" s="819"/>
      <c r="MN27" s="819"/>
      <c r="MO27" s="819"/>
      <c r="MP27" s="819"/>
      <c r="MQ27" s="819"/>
      <c r="MR27" s="819"/>
      <c r="MS27" s="819"/>
      <c r="MT27" s="819"/>
      <c r="MU27" s="819"/>
      <c r="MV27" s="819"/>
      <c r="MW27" s="819"/>
      <c r="MX27" s="819"/>
      <c r="MY27" s="819"/>
      <c r="MZ27" s="819"/>
      <c r="NA27" s="819"/>
      <c r="NB27" s="819"/>
      <c r="NC27" s="819"/>
      <c r="ND27" s="819"/>
      <c r="NE27" s="819"/>
      <c r="NF27" s="819"/>
      <c r="NG27" s="819"/>
      <c r="NH27" s="819"/>
      <c r="NI27" s="819"/>
      <c r="NJ27" s="819"/>
      <c r="NK27" s="819"/>
      <c r="NL27" s="819"/>
      <c r="NM27" s="819"/>
      <c r="NN27" s="819"/>
      <c r="NO27" s="819"/>
      <c r="NP27" s="819"/>
      <c r="NQ27" s="819"/>
      <c r="NR27" s="819"/>
      <c r="NS27" s="819"/>
      <c r="NT27" s="819"/>
      <c r="NU27" s="819"/>
      <c r="NV27" s="819"/>
      <c r="NW27" s="819"/>
      <c r="NX27" s="819"/>
      <c r="NY27" s="819"/>
      <c r="NZ27" s="819"/>
      <c r="OA27" s="819"/>
      <c r="OB27" s="819"/>
      <c r="OC27" s="819"/>
      <c r="OD27" s="819"/>
      <c r="OE27" s="819"/>
      <c r="OF27" s="819"/>
      <c r="OG27" s="819"/>
      <c r="OH27" s="819"/>
      <c r="OI27" s="819"/>
      <c r="OJ27" s="819"/>
      <c r="OK27" s="819"/>
      <c r="OL27" s="819"/>
      <c r="OM27" s="819"/>
      <c r="ON27" s="819"/>
      <c r="OO27" s="819"/>
      <c r="OP27" s="819"/>
      <c r="OQ27" s="819"/>
      <c r="OR27" s="819"/>
      <c r="OS27" s="819"/>
      <c r="OT27" s="819"/>
      <c r="OU27" s="819"/>
      <c r="OV27" s="819"/>
      <c r="OW27" s="819"/>
      <c r="OX27" s="819"/>
      <c r="OY27" s="819"/>
      <c r="OZ27" s="819"/>
      <c r="PA27" s="819"/>
      <c r="PB27" s="819"/>
      <c r="PC27" s="819"/>
      <c r="PD27" s="819"/>
      <c r="PE27" s="819"/>
      <c r="PF27" s="819"/>
      <c r="PG27" s="819"/>
      <c r="PH27" s="819"/>
      <c r="PI27" s="819"/>
      <c r="PJ27" s="819"/>
      <c r="PK27" s="819"/>
      <c r="PL27" s="819"/>
      <c r="PM27" s="819"/>
      <c r="PN27" s="819"/>
      <c r="PO27" s="819"/>
      <c r="PP27" s="819"/>
      <c r="PQ27" s="819"/>
      <c r="PR27" s="819"/>
      <c r="PS27" s="819"/>
      <c r="PT27" s="819"/>
      <c r="PU27" s="819"/>
      <c r="PV27" s="819"/>
      <c r="PW27" s="819"/>
      <c r="PX27" s="819"/>
      <c r="PY27" s="819"/>
      <c r="PZ27" s="819"/>
      <c r="QA27" s="819"/>
      <c r="QB27" s="819"/>
      <c r="QC27" s="819"/>
      <c r="QD27" s="819"/>
      <c r="QE27" s="819"/>
      <c r="QF27" s="819"/>
      <c r="QG27" s="819"/>
      <c r="QH27" s="819"/>
      <c r="QI27" s="819"/>
      <c r="QJ27" s="819"/>
      <c r="QK27" s="819"/>
      <c r="QL27" s="819"/>
      <c r="QM27" s="819"/>
      <c r="QN27" s="819"/>
    </row>
    <row r="28" spans="1:456" s="131" customFormat="1" ht="38.25">
      <c r="A28" s="247" t="s">
        <v>354</v>
      </c>
      <c r="B28" s="327" t="s">
        <v>350</v>
      </c>
      <c r="C28" s="861">
        <f t="shared" si="11"/>
        <v>3.3333333333333335</v>
      </c>
      <c r="D28" s="857" t="s">
        <v>35</v>
      </c>
      <c r="E28" s="246">
        <f>IF(D28="Yes",C28,0)</f>
        <v>3.3333333333333335</v>
      </c>
      <c r="F28" s="276"/>
      <c r="G28" s="251" t="s">
        <v>1826</v>
      </c>
      <c r="H28" s="792"/>
      <c r="I28" s="246">
        <f t="shared" si="12"/>
        <v>3.3333333333333335</v>
      </c>
      <c r="J28" s="251" t="s">
        <v>35</v>
      </c>
      <c r="K28" s="246">
        <f>IF(J28="Yes",I28,0)</f>
        <v>3.3333333333333335</v>
      </c>
      <c r="L28" s="276"/>
      <c r="M28" s="251" t="s">
        <v>351</v>
      </c>
      <c r="N28" s="792"/>
      <c r="O28" s="246">
        <f t="shared" si="13"/>
        <v>3.3333333333333335</v>
      </c>
      <c r="P28" s="251" t="s">
        <v>35</v>
      </c>
      <c r="Q28" s="246">
        <f>IF(P28="Yes",O28,0)</f>
        <v>3.3333333333333335</v>
      </c>
      <c r="R28" s="276"/>
      <c r="S28" s="251" t="s">
        <v>900</v>
      </c>
      <c r="T28" s="792"/>
      <c r="U28" s="246">
        <f t="shared" si="14"/>
        <v>3.3333333333333335</v>
      </c>
      <c r="V28" s="251" t="s">
        <v>35</v>
      </c>
      <c r="W28" s="246">
        <f>IF(V28="Yes",U28,0)</f>
        <v>3.3333333333333335</v>
      </c>
      <c r="X28" s="276"/>
      <c r="Y28" s="251" t="s">
        <v>352</v>
      </c>
      <c r="Z28" s="792"/>
      <c r="AA28" s="246">
        <f t="shared" si="15"/>
        <v>3.3333333333333335</v>
      </c>
      <c r="AB28" s="251" t="s">
        <v>35</v>
      </c>
      <c r="AC28" s="246">
        <f>IF(AB28="Yes",AA28,0)</f>
        <v>3.3333333333333335</v>
      </c>
      <c r="AD28" s="276"/>
      <c r="AE28" s="248" t="s">
        <v>326</v>
      </c>
      <c r="AF28" s="792"/>
      <c r="AG28" s="246">
        <f t="shared" si="16"/>
        <v>3.3333333333333335</v>
      </c>
      <c r="AH28" s="251" t="s">
        <v>35</v>
      </c>
      <c r="AI28" s="246">
        <f>IF(AH28="Yes",AG28,0)</f>
        <v>3.3333333333333335</v>
      </c>
      <c r="AJ28" s="276"/>
      <c r="AK28" s="251" t="s">
        <v>353</v>
      </c>
      <c r="AL28" s="792"/>
      <c r="AM28" s="246">
        <f t="shared" si="17"/>
        <v>3.3333333333333335</v>
      </c>
      <c r="AN28" s="251" t="s">
        <v>35</v>
      </c>
      <c r="AO28" s="246">
        <f>IF(AN28="Yes",AM28,0)</f>
        <v>3.3333333333333335</v>
      </c>
      <c r="AP28" s="276"/>
      <c r="AQ28" s="248" t="s">
        <v>1233</v>
      </c>
      <c r="AR28" s="792"/>
      <c r="AS28" s="246">
        <f t="shared" si="18"/>
        <v>3.3333333333333335</v>
      </c>
      <c r="AT28" s="251" t="s">
        <v>35</v>
      </c>
      <c r="AU28" s="246">
        <f>IF(AT28="Yes",AS28,0)</f>
        <v>3.3333333333333335</v>
      </c>
      <c r="AV28" s="276"/>
      <c r="AW28" s="251" t="s">
        <v>1098</v>
      </c>
      <c r="AX28" s="792"/>
      <c r="AY28" s="246">
        <f t="shared" si="19"/>
        <v>3.3333333333333335</v>
      </c>
      <c r="AZ28" s="248" t="s">
        <v>35</v>
      </c>
      <c r="BA28" s="246">
        <f>IF(AZ28="Yes",AY28,0)</f>
        <v>3.3333333333333335</v>
      </c>
      <c r="BB28" s="276"/>
      <c r="BC28" s="248" t="s">
        <v>1840</v>
      </c>
      <c r="BD28" s="792"/>
      <c r="BE28" s="246">
        <f t="shared" si="20"/>
        <v>3.3333333333333335</v>
      </c>
      <c r="BF28" s="251" t="s">
        <v>35</v>
      </c>
      <c r="BG28" s="246">
        <f>IF(BF28="Yes",BE28,0)</f>
        <v>3.3333333333333335</v>
      </c>
      <c r="BH28" s="276"/>
      <c r="BI28" s="251" t="s">
        <v>340</v>
      </c>
      <c r="BJ28" s="818"/>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19"/>
      <c r="CJ28" s="819"/>
      <c r="CK28" s="819"/>
      <c r="CL28" s="819"/>
      <c r="CM28" s="819"/>
      <c r="CN28" s="819"/>
      <c r="CO28" s="819"/>
      <c r="CP28" s="819"/>
      <c r="CQ28" s="819"/>
      <c r="CR28" s="819"/>
      <c r="CS28" s="819"/>
      <c r="CT28" s="819"/>
      <c r="CU28" s="819"/>
      <c r="CV28" s="819"/>
      <c r="CW28" s="819"/>
      <c r="CX28" s="819"/>
      <c r="CY28" s="819"/>
      <c r="CZ28" s="819"/>
      <c r="DA28" s="819"/>
      <c r="DB28" s="819"/>
      <c r="DC28" s="819"/>
      <c r="DD28" s="819"/>
      <c r="DE28" s="819"/>
      <c r="DF28" s="819"/>
      <c r="DG28" s="819"/>
      <c r="DH28" s="819"/>
      <c r="DI28" s="819"/>
      <c r="DJ28" s="819"/>
      <c r="DK28" s="819"/>
      <c r="DL28" s="819"/>
      <c r="DM28" s="819"/>
      <c r="DN28" s="819"/>
      <c r="DO28" s="819"/>
      <c r="DP28" s="819"/>
      <c r="DQ28" s="819"/>
      <c r="DR28" s="819"/>
      <c r="DS28" s="819"/>
      <c r="DT28" s="819"/>
      <c r="DU28" s="819"/>
      <c r="DV28" s="819"/>
      <c r="DW28" s="819"/>
      <c r="DX28" s="819"/>
      <c r="DY28" s="819"/>
      <c r="DZ28" s="819"/>
      <c r="EA28" s="819"/>
      <c r="EB28" s="819"/>
      <c r="EC28" s="819"/>
      <c r="ED28" s="819"/>
      <c r="EE28" s="819"/>
      <c r="EF28" s="819"/>
      <c r="EG28" s="819"/>
      <c r="EH28" s="819"/>
      <c r="EI28" s="819"/>
      <c r="EJ28" s="819"/>
      <c r="EK28" s="819"/>
      <c r="EL28" s="819"/>
      <c r="EM28" s="819"/>
      <c r="EN28" s="819"/>
      <c r="EO28" s="819"/>
      <c r="EP28" s="819"/>
      <c r="EQ28" s="819"/>
      <c r="ER28" s="819"/>
      <c r="ES28" s="819"/>
      <c r="ET28" s="819"/>
      <c r="EU28" s="819"/>
      <c r="EV28" s="819"/>
      <c r="EW28" s="819"/>
      <c r="EX28" s="819"/>
      <c r="EY28" s="819"/>
      <c r="EZ28" s="819"/>
      <c r="FA28" s="819"/>
      <c r="FB28" s="819"/>
      <c r="FC28" s="819"/>
      <c r="FD28" s="819"/>
      <c r="FE28" s="819"/>
      <c r="FF28" s="819"/>
      <c r="FG28" s="819"/>
      <c r="FH28" s="819"/>
      <c r="FI28" s="819"/>
      <c r="FJ28" s="819"/>
      <c r="FK28" s="819"/>
      <c r="FL28" s="819"/>
      <c r="FM28" s="819"/>
      <c r="FN28" s="819"/>
      <c r="FO28" s="819"/>
      <c r="FP28" s="819"/>
      <c r="FQ28" s="819"/>
      <c r="FR28" s="819"/>
      <c r="FS28" s="819"/>
      <c r="FT28" s="819"/>
      <c r="FU28" s="819"/>
      <c r="FV28" s="819"/>
      <c r="FW28" s="819"/>
      <c r="FX28" s="819"/>
      <c r="FY28" s="819"/>
      <c r="FZ28" s="819"/>
      <c r="GA28" s="819"/>
      <c r="GB28" s="819"/>
      <c r="GC28" s="819"/>
      <c r="GD28" s="819"/>
      <c r="GE28" s="819"/>
      <c r="GF28" s="819"/>
      <c r="GG28" s="819"/>
      <c r="GH28" s="819"/>
      <c r="GI28" s="819"/>
      <c r="GJ28" s="819"/>
      <c r="GK28" s="819"/>
      <c r="GL28" s="819"/>
      <c r="GM28" s="819"/>
      <c r="GN28" s="819"/>
      <c r="GO28" s="819"/>
      <c r="GP28" s="819"/>
      <c r="GQ28" s="819"/>
      <c r="GR28" s="819"/>
      <c r="GS28" s="819"/>
      <c r="GT28" s="819"/>
      <c r="GU28" s="819"/>
      <c r="GV28" s="819"/>
      <c r="GW28" s="819"/>
      <c r="GX28" s="819"/>
      <c r="GY28" s="819"/>
      <c r="GZ28" s="819"/>
      <c r="HA28" s="819"/>
      <c r="HB28" s="819"/>
      <c r="HC28" s="819"/>
      <c r="HD28" s="819"/>
      <c r="HE28" s="819"/>
      <c r="HF28" s="819"/>
      <c r="HG28" s="819"/>
      <c r="HH28" s="819"/>
      <c r="HI28" s="819"/>
      <c r="HJ28" s="819"/>
      <c r="HK28" s="819"/>
      <c r="HL28" s="819"/>
      <c r="HM28" s="819"/>
      <c r="HN28" s="819"/>
      <c r="HO28" s="819"/>
      <c r="HP28" s="819"/>
      <c r="HQ28" s="819"/>
      <c r="HR28" s="819"/>
      <c r="HS28" s="819"/>
      <c r="HT28" s="819"/>
      <c r="HU28" s="819"/>
      <c r="HV28" s="819"/>
      <c r="HW28" s="819"/>
      <c r="HX28" s="819"/>
      <c r="HY28" s="819"/>
      <c r="HZ28" s="819"/>
      <c r="IA28" s="819"/>
      <c r="IB28" s="819"/>
      <c r="IC28" s="819"/>
      <c r="ID28" s="819"/>
      <c r="IE28" s="819"/>
      <c r="IF28" s="819"/>
      <c r="IG28" s="819"/>
      <c r="IH28" s="819"/>
      <c r="II28" s="819"/>
      <c r="IJ28" s="819"/>
      <c r="IK28" s="819"/>
      <c r="IL28" s="819"/>
      <c r="IM28" s="819"/>
      <c r="IN28" s="819"/>
      <c r="IO28" s="819"/>
      <c r="IP28" s="819"/>
      <c r="IQ28" s="819"/>
      <c r="IR28" s="819"/>
      <c r="IS28" s="819"/>
      <c r="IT28" s="819"/>
      <c r="IU28" s="819"/>
      <c r="IV28" s="819"/>
      <c r="IW28" s="819"/>
      <c r="IX28" s="819"/>
      <c r="IY28" s="819"/>
      <c r="IZ28" s="819"/>
      <c r="JA28" s="819"/>
      <c r="JB28" s="819"/>
      <c r="JC28" s="819"/>
      <c r="JD28" s="819"/>
      <c r="JE28" s="819"/>
      <c r="JF28" s="819"/>
      <c r="JG28" s="819"/>
      <c r="JH28" s="819"/>
      <c r="JI28" s="819"/>
      <c r="JJ28" s="819"/>
      <c r="JK28" s="819"/>
      <c r="JL28" s="819"/>
      <c r="JM28" s="819"/>
      <c r="JN28" s="819"/>
      <c r="JO28" s="819"/>
      <c r="JP28" s="819"/>
      <c r="JQ28" s="819"/>
      <c r="JR28" s="819"/>
      <c r="JS28" s="819"/>
      <c r="JT28" s="819"/>
      <c r="JU28" s="819"/>
      <c r="JV28" s="819"/>
      <c r="JW28" s="819"/>
      <c r="JX28" s="819"/>
      <c r="JY28" s="819"/>
      <c r="JZ28" s="819"/>
      <c r="KA28" s="819"/>
      <c r="KB28" s="819"/>
      <c r="KC28" s="819"/>
      <c r="KD28" s="819"/>
      <c r="KE28" s="819"/>
      <c r="KF28" s="819"/>
      <c r="KG28" s="819"/>
      <c r="KH28" s="819"/>
      <c r="KI28" s="819"/>
      <c r="KJ28" s="819"/>
      <c r="KK28" s="819"/>
      <c r="KL28" s="819"/>
      <c r="KM28" s="819"/>
      <c r="KN28" s="819"/>
      <c r="KO28" s="819"/>
      <c r="KP28" s="819"/>
      <c r="KQ28" s="819"/>
      <c r="KR28" s="819"/>
      <c r="KS28" s="819"/>
      <c r="KT28" s="819"/>
      <c r="KU28" s="819"/>
      <c r="KV28" s="819"/>
      <c r="KW28" s="819"/>
      <c r="KX28" s="819"/>
      <c r="KY28" s="819"/>
      <c r="KZ28" s="819"/>
      <c r="LA28" s="819"/>
      <c r="LB28" s="819"/>
      <c r="LC28" s="819"/>
      <c r="LD28" s="819"/>
      <c r="LE28" s="819"/>
      <c r="LF28" s="819"/>
      <c r="LG28" s="819"/>
      <c r="LH28" s="819"/>
      <c r="LI28" s="819"/>
      <c r="LJ28" s="819"/>
      <c r="LK28" s="819"/>
      <c r="LL28" s="819"/>
      <c r="LM28" s="819"/>
      <c r="LN28" s="819"/>
      <c r="LO28" s="819"/>
      <c r="LP28" s="819"/>
      <c r="LQ28" s="819"/>
      <c r="LR28" s="819"/>
      <c r="LS28" s="819"/>
      <c r="LT28" s="819"/>
      <c r="LU28" s="819"/>
      <c r="LV28" s="819"/>
      <c r="LW28" s="819"/>
      <c r="LX28" s="819"/>
      <c r="LY28" s="819"/>
      <c r="LZ28" s="819"/>
      <c r="MA28" s="819"/>
      <c r="MB28" s="819"/>
      <c r="MC28" s="819"/>
      <c r="MD28" s="819"/>
      <c r="ME28" s="819"/>
      <c r="MF28" s="819"/>
      <c r="MG28" s="819"/>
      <c r="MH28" s="819"/>
      <c r="MI28" s="819"/>
      <c r="MJ28" s="819"/>
      <c r="MK28" s="819"/>
      <c r="ML28" s="819"/>
      <c r="MM28" s="819"/>
      <c r="MN28" s="819"/>
      <c r="MO28" s="819"/>
      <c r="MP28" s="819"/>
      <c r="MQ28" s="819"/>
      <c r="MR28" s="819"/>
      <c r="MS28" s="819"/>
      <c r="MT28" s="819"/>
      <c r="MU28" s="819"/>
      <c r="MV28" s="819"/>
      <c r="MW28" s="819"/>
      <c r="MX28" s="819"/>
      <c r="MY28" s="819"/>
      <c r="MZ28" s="819"/>
      <c r="NA28" s="819"/>
      <c r="NB28" s="819"/>
      <c r="NC28" s="819"/>
      <c r="ND28" s="819"/>
      <c r="NE28" s="819"/>
      <c r="NF28" s="819"/>
      <c r="NG28" s="819"/>
      <c r="NH28" s="819"/>
      <c r="NI28" s="819"/>
      <c r="NJ28" s="819"/>
      <c r="NK28" s="819"/>
      <c r="NL28" s="819"/>
      <c r="NM28" s="819"/>
      <c r="NN28" s="819"/>
      <c r="NO28" s="819"/>
      <c r="NP28" s="819"/>
      <c r="NQ28" s="819"/>
      <c r="NR28" s="819"/>
      <c r="NS28" s="819"/>
      <c r="NT28" s="819"/>
      <c r="NU28" s="819"/>
      <c r="NV28" s="819"/>
      <c r="NW28" s="819"/>
      <c r="NX28" s="819"/>
      <c r="NY28" s="819"/>
      <c r="NZ28" s="819"/>
      <c r="OA28" s="819"/>
      <c r="OB28" s="819"/>
      <c r="OC28" s="819"/>
      <c r="OD28" s="819"/>
      <c r="OE28" s="819"/>
      <c r="OF28" s="819"/>
      <c r="OG28" s="819"/>
      <c r="OH28" s="819"/>
      <c r="OI28" s="819"/>
      <c r="OJ28" s="819"/>
      <c r="OK28" s="819"/>
      <c r="OL28" s="819"/>
      <c r="OM28" s="819"/>
      <c r="ON28" s="819"/>
      <c r="OO28" s="819"/>
      <c r="OP28" s="819"/>
      <c r="OQ28" s="819"/>
      <c r="OR28" s="819"/>
      <c r="OS28" s="819"/>
      <c r="OT28" s="819"/>
      <c r="OU28" s="819"/>
      <c r="OV28" s="819"/>
      <c r="OW28" s="819"/>
      <c r="OX28" s="819"/>
      <c r="OY28" s="819"/>
      <c r="OZ28" s="819"/>
      <c r="PA28" s="819"/>
      <c r="PB28" s="819"/>
      <c r="PC28" s="819"/>
      <c r="PD28" s="819"/>
      <c r="PE28" s="819"/>
      <c r="PF28" s="819"/>
      <c r="PG28" s="819"/>
      <c r="PH28" s="819"/>
      <c r="PI28" s="819"/>
      <c r="PJ28" s="819"/>
      <c r="PK28" s="819"/>
      <c r="PL28" s="819"/>
      <c r="PM28" s="819"/>
      <c r="PN28" s="819"/>
      <c r="PO28" s="819"/>
      <c r="PP28" s="819"/>
      <c r="PQ28" s="819"/>
      <c r="PR28" s="819"/>
      <c r="PS28" s="819"/>
      <c r="PT28" s="819"/>
      <c r="PU28" s="819"/>
      <c r="PV28" s="819"/>
      <c r="PW28" s="819"/>
      <c r="PX28" s="819"/>
      <c r="PY28" s="819"/>
      <c r="PZ28" s="819"/>
      <c r="QA28" s="819"/>
      <c r="QB28" s="819"/>
      <c r="QC28" s="819"/>
      <c r="QD28" s="819"/>
      <c r="QE28" s="819"/>
      <c r="QF28" s="819"/>
      <c r="QG28" s="819"/>
      <c r="QH28" s="819"/>
      <c r="QI28" s="819"/>
      <c r="QJ28" s="819"/>
      <c r="QK28" s="819"/>
      <c r="QL28" s="819"/>
      <c r="QM28" s="819"/>
      <c r="QN28" s="819"/>
    </row>
    <row r="29" spans="1:456" s="131" customFormat="1" ht="38.25">
      <c r="A29" s="247" t="s">
        <v>358</v>
      </c>
      <c r="B29" s="327" t="s">
        <v>355</v>
      </c>
      <c r="C29" s="861">
        <f t="shared" si="11"/>
        <v>3.3333333333333335</v>
      </c>
      <c r="D29" s="857" t="s">
        <v>35</v>
      </c>
      <c r="E29" s="246">
        <f>IF(D29="Yes",C29,0)</f>
        <v>3.3333333333333335</v>
      </c>
      <c r="F29" s="276"/>
      <c r="G29" s="251" t="s">
        <v>1826</v>
      </c>
      <c r="H29" s="792"/>
      <c r="I29" s="246">
        <f t="shared" si="12"/>
        <v>3.3333333333333335</v>
      </c>
      <c r="J29" s="251" t="s">
        <v>35</v>
      </c>
      <c r="K29" s="246">
        <f>IF(J29="Yes",I29,0)</f>
        <v>3.3333333333333335</v>
      </c>
      <c r="L29" s="276"/>
      <c r="M29" s="251" t="s">
        <v>1841</v>
      </c>
      <c r="N29" s="792"/>
      <c r="O29" s="246">
        <f t="shared" si="13"/>
        <v>3.3333333333333335</v>
      </c>
      <c r="P29" s="251" t="s">
        <v>35</v>
      </c>
      <c r="Q29" s="246">
        <f>IF(P29="Yes",O29,0)</f>
        <v>3.3333333333333335</v>
      </c>
      <c r="R29" s="276"/>
      <c r="S29" s="251" t="s">
        <v>901</v>
      </c>
      <c r="T29" s="792"/>
      <c r="U29" s="246">
        <f t="shared" si="14"/>
        <v>3.3333333333333335</v>
      </c>
      <c r="V29" s="251" t="s">
        <v>35</v>
      </c>
      <c r="W29" s="246">
        <f>IF(V29="Yes",U29,0)</f>
        <v>3.3333333333333335</v>
      </c>
      <c r="X29" s="276"/>
      <c r="Y29" s="251" t="s">
        <v>2138</v>
      </c>
      <c r="Z29" s="792"/>
      <c r="AA29" s="246">
        <f t="shared" si="15"/>
        <v>3.3333333333333335</v>
      </c>
      <c r="AB29" s="251" t="s">
        <v>35</v>
      </c>
      <c r="AC29" s="246">
        <f>IF(AB29="Yes",AA29,0)</f>
        <v>3.3333333333333335</v>
      </c>
      <c r="AD29" s="276"/>
      <c r="AE29" s="248" t="s">
        <v>326</v>
      </c>
      <c r="AF29" s="792"/>
      <c r="AG29" s="246">
        <f t="shared" si="16"/>
        <v>3.3333333333333335</v>
      </c>
      <c r="AH29" s="251" t="s">
        <v>35</v>
      </c>
      <c r="AI29" s="246">
        <f>IF(AH29="Yes",AG29,0)</f>
        <v>3.3333333333333335</v>
      </c>
      <c r="AJ29" s="276"/>
      <c r="AK29" s="251" t="s">
        <v>357</v>
      </c>
      <c r="AL29" s="792"/>
      <c r="AM29" s="246">
        <f t="shared" si="17"/>
        <v>3.3333333333333335</v>
      </c>
      <c r="AN29" s="251" t="s">
        <v>35</v>
      </c>
      <c r="AO29" s="246">
        <f>IF(AN29="Yes",AM29,0)</f>
        <v>3.3333333333333335</v>
      </c>
      <c r="AP29" s="276"/>
      <c r="AQ29" s="248" t="s">
        <v>1234</v>
      </c>
      <c r="AR29" s="792"/>
      <c r="AS29" s="246">
        <f t="shared" si="18"/>
        <v>3.3333333333333335</v>
      </c>
      <c r="AT29" s="251" t="s">
        <v>35</v>
      </c>
      <c r="AU29" s="246">
        <f>IF(AT29="Yes",AS29,0)</f>
        <v>3.3333333333333335</v>
      </c>
      <c r="AV29" s="276"/>
      <c r="AW29" s="251" t="s">
        <v>1099</v>
      </c>
      <c r="AX29" s="792"/>
      <c r="AY29" s="246">
        <f t="shared" si="19"/>
        <v>3.3333333333333335</v>
      </c>
      <c r="AZ29" s="248" t="s">
        <v>35</v>
      </c>
      <c r="BA29" s="246">
        <f>IF(AZ29="Yes",AY29,0)</f>
        <v>3.3333333333333335</v>
      </c>
      <c r="BB29" s="276"/>
      <c r="BC29" s="248" t="s">
        <v>1840</v>
      </c>
      <c r="BD29" s="792"/>
      <c r="BE29" s="246">
        <f t="shared" si="20"/>
        <v>3.3333333333333335</v>
      </c>
      <c r="BF29" s="251" t="s">
        <v>35</v>
      </c>
      <c r="BG29" s="246">
        <f>IF(BF29="Yes",BE29,0)</f>
        <v>3.3333333333333335</v>
      </c>
      <c r="BH29" s="276"/>
      <c r="BI29" s="251" t="s">
        <v>1237</v>
      </c>
      <c r="BJ29" s="818"/>
      <c r="BK29" s="819"/>
      <c r="BL29" s="819"/>
      <c r="BM29" s="819"/>
      <c r="BN29" s="819"/>
      <c r="BO29" s="819"/>
      <c r="BP29" s="819"/>
      <c r="BQ29" s="819"/>
      <c r="BR29" s="819"/>
      <c r="BS29" s="819"/>
      <c r="BT29" s="819"/>
      <c r="BU29" s="819"/>
      <c r="BV29" s="819"/>
      <c r="BW29" s="819"/>
      <c r="BX29" s="819"/>
      <c r="BY29" s="819"/>
      <c r="BZ29" s="819"/>
      <c r="CA29" s="819"/>
      <c r="CB29" s="819"/>
      <c r="CC29" s="819"/>
      <c r="CD29" s="819"/>
      <c r="CE29" s="819"/>
      <c r="CF29" s="819"/>
      <c r="CG29" s="819"/>
      <c r="CH29" s="819"/>
      <c r="CI29" s="819"/>
      <c r="CJ29" s="819"/>
      <c r="CK29" s="819"/>
      <c r="CL29" s="819"/>
      <c r="CM29" s="819"/>
      <c r="CN29" s="819"/>
      <c r="CO29" s="819"/>
      <c r="CP29" s="819"/>
      <c r="CQ29" s="819"/>
      <c r="CR29" s="819"/>
      <c r="CS29" s="819"/>
      <c r="CT29" s="819"/>
      <c r="CU29" s="819"/>
      <c r="CV29" s="819"/>
      <c r="CW29" s="819"/>
      <c r="CX29" s="819"/>
      <c r="CY29" s="819"/>
      <c r="CZ29" s="819"/>
      <c r="DA29" s="819"/>
      <c r="DB29" s="819"/>
      <c r="DC29" s="819"/>
      <c r="DD29" s="819"/>
      <c r="DE29" s="819"/>
      <c r="DF29" s="819"/>
      <c r="DG29" s="819"/>
      <c r="DH29" s="819"/>
      <c r="DI29" s="819"/>
      <c r="DJ29" s="819"/>
      <c r="DK29" s="819"/>
      <c r="DL29" s="819"/>
      <c r="DM29" s="819"/>
      <c r="DN29" s="819"/>
      <c r="DO29" s="819"/>
      <c r="DP29" s="819"/>
      <c r="DQ29" s="819"/>
      <c r="DR29" s="819"/>
      <c r="DS29" s="819"/>
      <c r="DT29" s="819"/>
      <c r="DU29" s="819"/>
      <c r="DV29" s="819"/>
      <c r="DW29" s="819"/>
      <c r="DX29" s="819"/>
      <c r="DY29" s="819"/>
      <c r="DZ29" s="819"/>
      <c r="EA29" s="819"/>
      <c r="EB29" s="819"/>
      <c r="EC29" s="819"/>
      <c r="ED29" s="819"/>
      <c r="EE29" s="819"/>
      <c r="EF29" s="819"/>
      <c r="EG29" s="819"/>
      <c r="EH29" s="819"/>
      <c r="EI29" s="819"/>
      <c r="EJ29" s="819"/>
      <c r="EK29" s="819"/>
      <c r="EL29" s="819"/>
      <c r="EM29" s="819"/>
      <c r="EN29" s="819"/>
      <c r="EO29" s="819"/>
      <c r="EP29" s="819"/>
      <c r="EQ29" s="819"/>
      <c r="ER29" s="819"/>
      <c r="ES29" s="819"/>
      <c r="ET29" s="819"/>
      <c r="EU29" s="819"/>
      <c r="EV29" s="819"/>
      <c r="EW29" s="819"/>
      <c r="EX29" s="819"/>
      <c r="EY29" s="819"/>
      <c r="EZ29" s="819"/>
      <c r="FA29" s="819"/>
      <c r="FB29" s="819"/>
      <c r="FC29" s="819"/>
      <c r="FD29" s="819"/>
      <c r="FE29" s="819"/>
      <c r="FF29" s="819"/>
      <c r="FG29" s="819"/>
      <c r="FH29" s="819"/>
      <c r="FI29" s="819"/>
      <c r="FJ29" s="819"/>
      <c r="FK29" s="819"/>
      <c r="FL29" s="819"/>
      <c r="FM29" s="819"/>
      <c r="FN29" s="819"/>
      <c r="FO29" s="819"/>
      <c r="FP29" s="819"/>
      <c r="FQ29" s="819"/>
      <c r="FR29" s="819"/>
      <c r="FS29" s="819"/>
      <c r="FT29" s="819"/>
      <c r="FU29" s="819"/>
      <c r="FV29" s="819"/>
      <c r="FW29" s="819"/>
      <c r="FX29" s="819"/>
      <c r="FY29" s="819"/>
      <c r="FZ29" s="819"/>
      <c r="GA29" s="819"/>
      <c r="GB29" s="819"/>
      <c r="GC29" s="819"/>
      <c r="GD29" s="819"/>
      <c r="GE29" s="819"/>
      <c r="GF29" s="819"/>
      <c r="GG29" s="819"/>
      <c r="GH29" s="819"/>
      <c r="GI29" s="819"/>
      <c r="GJ29" s="819"/>
      <c r="GK29" s="819"/>
      <c r="GL29" s="819"/>
      <c r="GM29" s="819"/>
      <c r="GN29" s="819"/>
      <c r="GO29" s="819"/>
      <c r="GP29" s="819"/>
      <c r="GQ29" s="819"/>
      <c r="GR29" s="819"/>
      <c r="GS29" s="819"/>
      <c r="GT29" s="819"/>
      <c r="GU29" s="819"/>
      <c r="GV29" s="819"/>
      <c r="GW29" s="819"/>
      <c r="GX29" s="819"/>
      <c r="GY29" s="819"/>
      <c r="GZ29" s="819"/>
      <c r="HA29" s="819"/>
      <c r="HB29" s="819"/>
      <c r="HC29" s="819"/>
      <c r="HD29" s="819"/>
      <c r="HE29" s="819"/>
      <c r="HF29" s="819"/>
      <c r="HG29" s="819"/>
      <c r="HH29" s="819"/>
      <c r="HI29" s="819"/>
      <c r="HJ29" s="819"/>
      <c r="HK29" s="819"/>
      <c r="HL29" s="819"/>
      <c r="HM29" s="819"/>
      <c r="HN29" s="819"/>
      <c r="HO29" s="819"/>
      <c r="HP29" s="819"/>
      <c r="HQ29" s="819"/>
      <c r="HR29" s="819"/>
      <c r="HS29" s="819"/>
      <c r="HT29" s="819"/>
      <c r="HU29" s="819"/>
      <c r="HV29" s="819"/>
      <c r="HW29" s="819"/>
      <c r="HX29" s="819"/>
      <c r="HY29" s="819"/>
      <c r="HZ29" s="819"/>
      <c r="IA29" s="819"/>
      <c r="IB29" s="819"/>
      <c r="IC29" s="819"/>
      <c r="ID29" s="819"/>
      <c r="IE29" s="819"/>
      <c r="IF29" s="819"/>
      <c r="IG29" s="819"/>
      <c r="IH29" s="819"/>
      <c r="II29" s="819"/>
      <c r="IJ29" s="819"/>
      <c r="IK29" s="819"/>
      <c r="IL29" s="819"/>
      <c r="IM29" s="819"/>
      <c r="IN29" s="819"/>
      <c r="IO29" s="819"/>
      <c r="IP29" s="819"/>
      <c r="IQ29" s="819"/>
      <c r="IR29" s="819"/>
      <c r="IS29" s="819"/>
      <c r="IT29" s="819"/>
      <c r="IU29" s="819"/>
      <c r="IV29" s="819"/>
      <c r="IW29" s="819"/>
      <c r="IX29" s="819"/>
      <c r="IY29" s="819"/>
      <c r="IZ29" s="819"/>
      <c r="JA29" s="819"/>
      <c r="JB29" s="819"/>
      <c r="JC29" s="819"/>
      <c r="JD29" s="819"/>
      <c r="JE29" s="819"/>
      <c r="JF29" s="819"/>
      <c r="JG29" s="819"/>
      <c r="JH29" s="819"/>
      <c r="JI29" s="819"/>
      <c r="JJ29" s="819"/>
      <c r="JK29" s="819"/>
      <c r="JL29" s="819"/>
      <c r="JM29" s="819"/>
      <c r="JN29" s="819"/>
      <c r="JO29" s="819"/>
      <c r="JP29" s="819"/>
      <c r="JQ29" s="819"/>
      <c r="JR29" s="819"/>
      <c r="JS29" s="819"/>
      <c r="JT29" s="819"/>
      <c r="JU29" s="819"/>
      <c r="JV29" s="819"/>
      <c r="JW29" s="819"/>
      <c r="JX29" s="819"/>
      <c r="JY29" s="819"/>
      <c r="JZ29" s="819"/>
      <c r="KA29" s="819"/>
      <c r="KB29" s="819"/>
      <c r="KC29" s="819"/>
      <c r="KD29" s="819"/>
      <c r="KE29" s="819"/>
      <c r="KF29" s="819"/>
      <c r="KG29" s="819"/>
      <c r="KH29" s="819"/>
      <c r="KI29" s="819"/>
      <c r="KJ29" s="819"/>
      <c r="KK29" s="819"/>
      <c r="KL29" s="819"/>
      <c r="KM29" s="819"/>
      <c r="KN29" s="819"/>
      <c r="KO29" s="819"/>
      <c r="KP29" s="819"/>
      <c r="KQ29" s="819"/>
      <c r="KR29" s="819"/>
      <c r="KS29" s="819"/>
      <c r="KT29" s="819"/>
      <c r="KU29" s="819"/>
      <c r="KV29" s="819"/>
      <c r="KW29" s="819"/>
      <c r="KX29" s="819"/>
      <c r="KY29" s="819"/>
      <c r="KZ29" s="819"/>
      <c r="LA29" s="819"/>
      <c r="LB29" s="819"/>
      <c r="LC29" s="819"/>
      <c r="LD29" s="819"/>
      <c r="LE29" s="819"/>
      <c r="LF29" s="819"/>
      <c r="LG29" s="819"/>
      <c r="LH29" s="819"/>
      <c r="LI29" s="819"/>
      <c r="LJ29" s="819"/>
      <c r="LK29" s="819"/>
      <c r="LL29" s="819"/>
      <c r="LM29" s="819"/>
      <c r="LN29" s="819"/>
      <c r="LO29" s="819"/>
      <c r="LP29" s="819"/>
      <c r="LQ29" s="819"/>
      <c r="LR29" s="819"/>
      <c r="LS29" s="819"/>
      <c r="LT29" s="819"/>
      <c r="LU29" s="819"/>
      <c r="LV29" s="819"/>
      <c r="LW29" s="819"/>
      <c r="LX29" s="819"/>
      <c r="LY29" s="819"/>
      <c r="LZ29" s="819"/>
      <c r="MA29" s="819"/>
      <c r="MB29" s="819"/>
      <c r="MC29" s="819"/>
      <c r="MD29" s="819"/>
      <c r="ME29" s="819"/>
      <c r="MF29" s="819"/>
      <c r="MG29" s="819"/>
      <c r="MH29" s="819"/>
      <c r="MI29" s="819"/>
      <c r="MJ29" s="819"/>
      <c r="MK29" s="819"/>
      <c r="ML29" s="819"/>
      <c r="MM29" s="819"/>
      <c r="MN29" s="819"/>
      <c r="MO29" s="819"/>
      <c r="MP29" s="819"/>
      <c r="MQ29" s="819"/>
      <c r="MR29" s="819"/>
      <c r="MS29" s="819"/>
      <c r="MT29" s="819"/>
      <c r="MU29" s="819"/>
      <c r="MV29" s="819"/>
      <c r="MW29" s="819"/>
      <c r="MX29" s="819"/>
      <c r="MY29" s="819"/>
      <c r="MZ29" s="819"/>
      <c r="NA29" s="819"/>
      <c r="NB29" s="819"/>
      <c r="NC29" s="819"/>
      <c r="ND29" s="819"/>
      <c r="NE29" s="819"/>
      <c r="NF29" s="819"/>
      <c r="NG29" s="819"/>
      <c r="NH29" s="819"/>
      <c r="NI29" s="819"/>
      <c r="NJ29" s="819"/>
      <c r="NK29" s="819"/>
      <c r="NL29" s="819"/>
      <c r="NM29" s="819"/>
      <c r="NN29" s="819"/>
      <c r="NO29" s="819"/>
      <c r="NP29" s="819"/>
      <c r="NQ29" s="819"/>
      <c r="NR29" s="819"/>
      <c r="NS29" s="819"/>
      <c r="NT29" s="819"/>
      <c r="NU29" s="819"/>
      <c r="NV29" s="819"/>
      <c r="NW29" s="819"/>
      <c r="NX29" s="819"/>
      <c r="NY29" s="819"/>
      <c r="NZ29" s="819"/>
      <c r="OA29" s="819"/>
      <c r="OB29" s="819"/>
      <c r="OC29" s="819"/>
      <c r="OD29" s="819"/>
      <c r="OE29" s="819"/>
      <c r="OF29" s="819"/>
      <c r="OG29" s="819"/>
      <c r="OH29" s="819"/>
      <c r="OI29" s="819"/>
      <c r="OJ29" s="819"/>
      <c r="OK29" s="819"/>
      <c r="OL29" s="819"/>
      <c r="OM29" s="819"/>
      <c r="ON29" s="819"/>
      <c r="OO29" s="819"/>
      <c r="OP29" s="819"/>
      <c r="OQ29" s="819"/>
      <c r="OR29" s="819"/>
      <c r="OS29" s="819"/>
      <c r="OT29" s="819"/>
      <c r="OU29" s="819"/>
      <c r="OV29" s="819"/>
      <c r="OW29" s="819"/>
      <c r="OX29" s="819"/>
      <c r="OY29" s="819"/>
      <c r="OZ29" s="819"/>
      <c r="PA29" s="819"/>
      <c r="PB29" s="819"/>
      <c r="PC29" s="819"/>
      <c r="PD29" s="819"/>
      <c r="PE29" s="819"/>
      <c r="PF29" s="819"/>
      <c r="PG29" s="819"/>
      <c r="PH29" s="819"/>
      <c r="PI29" s="819"/>
      <c r="PJ29" s="819"/>
      <c r="PK29" s="819"/>
      <c r="PL29" s="819"/>
      <c r="PM29" s="819"/>
      <c r="PN29" s="819"/>
      <c r="PO29" s="819"/>
      <c r="PP29" s="819"/>
      <c r="PQ29" s="819"/>
      <c r="PR29" s="819"/>
      <c r="PS29" s="819"/>
      <c r="PT29" s="819"/>
      <c r="PU29" s="819"/>
      <c r="PV29" s="819"/>
      <c r="PW29" s="819"/>
      <c r="PX29" s="819"/>
      <c r="PY29" s="819"/>
      <c r="PZ29" s="819"/>
      <c r="QA29" s="819"/>
      <c r="QB29" s="819"/>
      <c r="QC29" s="819"/>
      <c r="QD29" s="819"/>
      <c r="QE29" s="819"/>
      <c r="QF29" s="819"/>
      <c r="QG29" s="819"/>
      <c r="QH29" s="819"/>
      <c r="QI29" s="819"/>
      <c r="QJ29" s="819"/>
      <c r="QK29" s="819"/>
      <c r="QL29" s="819"/>
      <c r="QM29" s="819"/>
      <c r="QN29" s="819"/>
    </row>
    <row r="30" spans="1:456" s="131" customFormat="1" ht="29.25" customHeight="1">
      <c r="A30" s="247" t="s">
        <v>334</v>
      </c>
      <c r="B30" s="327" t="s">
        <v>359</v>
      </c>
      <c r="C30" s="861">
        <f t="shared" si="11"/>
        <v>3.3333333333333335</v>
      </c>
      <c r="D30" s="857" t="s">
        <v>35</v>
      </c>
      <c r="E30" s="246">
        <f>IF(D30="Yes",C30,0)</f>
        <v>3.3333333333333335</v>
      </c>
      <c r="F30" s="276"/>
      <c r="G30" s="251" t="s">
        <v>1826</v>
      </c>
      <c r="H30" s="792"/>
      <c r="I30" s="246">
        <f t="shared" si="12"/>
        <v>3.3333333333333335</v>
      </c>
      <c r="J30" s="251" t="s">
        <v>35</v>
      </c>
      <c r="K30" s="246">
        <f>IF(J30="Yes",I30,0)</f>
        <v>3.3333333333333335</v>
      </c>
      <c r="L30" s="276"/>
      <c r="M30" s="251" t="s">
        <v>1087</v>
      </c>
      <c r="N30" s="792"/>
      <c r="O30" s="246">
        <f t="shared" si="13"/>
        <v>3.3333333333333335</v>
      </c>
      <c r="P30" s="251" t="s">
        <v>35</v>
      </c>
      <c r="Q30" s="246">
        <f>IF(P30="Yes",O30,0)</f>
        <v>3.3333333333333335</v>
      </c>
      <c r="R30" s="276"/>
      <c r="S30" s="251" t="s">
        <v>901</v>
      </c>
      <c r="T30" s="792"/>
      <c r="U30" s="246">
        <f t="shared" si="14"/>
        <v>3.3333333333333335</v>
      </c>
      <c r="V30" s="251" t="s">
        <v>35</v>
      </c>
      <c r="W30" s="246">
        <f>IF(V30="Yes",U30,0)</f>
        <v>3.3333333333333335</v>
      </c>
      <c r="X30" s="276"/>
      <c r="Y30" s="251" t="s">
        <v>2139</v>
      </c>
      <c r="Z30" s="792"/>
      <c r="AA30" s="246">
        <f t="shared" si="15"/>
        <v>3.3333333333333335</v>
      </c>
      <c r="AB30" s="251" t="s">
        <v>35</v>
      </c>
      <c r="AC30" s="246">
        <f>IF(AB30="Yes",AA30,0)</f>
        <v>3.3333333333333335</v>
      </c>
      <c r="AD30" s="276"/>
      <c r="AE30" s="248" t="s">
        <v>326</v>
      </c>
      <c r="AF30" s="792"/>
      <c r="AG30" s="246">
        <f t="shared" si="16"/>
        <v>3.3333333333333335</v>
      </c>
      <c r="AH30" s="251" t="s">
        <v>35</v>
      </c>
      <c r="AI30" s="246">
        <f>IF(AH30="Yes",AG30,0)</f>
        <v>3.3333333333333335</v>
      </c>
      <c r="AJ30" s="276"/>
      <c r="AK30" s="251" t="s">
        <v>360</v>
      </c>
      <c r="AL30" s="792"/>
      <c r="AM30" s="246">
        <f t="shared" si="17"/>
        <v>3.3333333333333335</v>
      </c>
      <c r="AN30" s="251" t="s">
        <v>35</v>
      </c>
      <c r="AO30" s="246">
        <f>IF(AN30="Yes",AM30,0)</f>
        <v>3.3333333333333335</v>
      </c>
      <c r="AP30" s="276"/>
      <c r="AQ30" s="248" t="s">
        <v>1235</v>
      </c>
      <c r="AR30" s="792"/>
      <c r="AS30" s="246">
        <f t="shared" si="18"/>
        <v>3.3333333333333335</v>
      </c>
      <c r="AT30" s="251" t="s">
        <v>35</v>
      </c>
      <c r="AU30" s="246">
        <f>IF(AT30="Yes",AS30,0)</f>
        <v>3.3333333333333335</v>
      </c>
      <c r="AV30" s="276"/>
      <c r="AW30" s="251" t="s">
        <v>1100</v>
      </c>
      <c r="AX30" s="792"/>
      <c r="AY30" s="246">
        <f t="shared" si="19"/>
        <v>3.3333333333333335</v>
      </c>
      <c r="AZ30" s="248" t="s">
        <v>35</v>
      </c>
      <c r="BA30" s="246">
        <f>IF(AZ30="Yes",AY30,0)</f>
        <v>3.3333333333333335</v>
      </c>
      <c r="BB30" s="276"/>
      <c r="BC30" s="248" t="s">
        <v>1840</v>
      </c>
      <c r="BD30" s="792"/>
      <c r="BE30" s="246">
        <f t="shared" si="20"/>
        <v>3.3333333333333335</v>
      </c>
      <c r="BF30" s="251" t="s">
        <v>35</v>
      </c>
      <c r="BG30" s="246">
        <f>IF(BF30="Yes",BE30,0)</f>
        <v>3.3333333333333335</v>
      </c>
      <c r="BH30" s="276"/>
      <c r="BI30" s="251" t="s">
        <v>333</v>
      </c>
      <c r="BJ30" s="818"/>
      <c r="BK30" s="819"/>
      <c r="BL30" s="819"/>
      <c r="BM30" s="819"/>
      <c r="BN30" s="819"/>
      <c r="BO30" s="819"/>
      <c r="BP30" s="819"/>
      <c r="BQ30" s="819"/>
      <c r="BR30" s="819"/>
      <c r="BS30" s="819"/>
      <c r="BT30" s="819"/>
      <c r="BU30" s="819"/>
      <c r="BV30" s="819"/>
      <c r="BW30" s="819"/>
      <c r="BX30" s="819"/>
      <c r="BY30" s="819"/>
      <c r="BZ30" s="819"/>
      <c r="CA30" s="819"/>
      <c r="CB30" s="819"/>
      <c r="CC30" s="819"/>
      <c r="CD30" s="819"/>
      <c r="CE30" s="819"/>
      <c r="CF30" s="819"/>
      <c r="CG30" s="819"/>
      <c r="CH30" s="819"/>
      <c r="CI30" s="819"/>
      <c r="CJ30" s="819"/>
      <c r="CK30" s="819"/>
      <c r="CL30" s="819"/>
      <c r="CM30" s="819"/>
      <c r="CN30" s="819"/>
      <c r="CO30" s="819"/>
      <c r="CP30" s="819"/>
      <c r="CQ30" s="819"/>
      <c r="CR30" s="819"/>
      <c r="CS30" s="819"/>
      <c r="CT30" s="819"/>
      <c r="CU30" s="819"/>
      <c r="CV30" s="819"/>
      <c r="CW30" s="819"/>
      <c r="CX30" s="819"/>
      <c r="CY30" s="819"/>
      <c r="CZ30" s="819"/>
      <c r="DA30" s="819"/>
      <c r="DB30" s="819"/>
      <c r="DC30" s="819"/>
      <c r="DD30" s="819"/>
      <c r="DE30" s="819"/>
      <c r="DF30" s="819"/>
      <c r="DG30" s="819"/>
      <c r="DH30" s="819"/>
      <c r="DI30" s="819"/>
      <c r="DJ30" s="819"/>
      <c r="DK30" s="819"/>
      <c r="DL30" s="819"/>
      <c r="DM30" s="819"/>
      <c r="DN30" s="819"/>
      <c r="DO30" s="819"/>
      <c r="DP30" s="819"/>
      <c r="DQ30" s="819"/>
      <c r="DR30" s="819"/>
      <c r="DS30" s="819"/>
      <c r="DT30" s="819"/>
      <c r="DU30" s="819"/>
      <c r="DV30" s="819"/>
      <c r="DW30" s="819"/>
      <c r="DX30" s="819"/>
      <c r="DY30" s="819"/>
      <c r="DZ30" s="819"/>
      <c r="EA30" s="819"/>
      <c r="EB30" s="819"/>
      <c r="EC30" s="819"/>
      <c r="ED30" s="819"/>
      <c r="EE30" s="819"/>
      <c r="EF30" s="819"/>
      <c r="EG30" s="819"/>
      <c r="EH30" s="819"/>
      <c r="EI30" s="819"/>
      <c r="EJ30" s="819"/>
      <c r="EK30" s="819"/>
      <c r="EL30" s="819"/>
      <c r="EM30" s="819"/>
      <c r="EN30" s="819"/>
      <c r="EO30" s="819"/>
      <c r="EP30" s="819"/>
      <c r="EQ30" s="819"/>
      <c r="ER30" s="819"/>
      <c r="ES30" s="819"/>
      <c r="ET30" s="819"/>
      <c r="EU30" s="819"/>
      <c r="EV30" s="819"/>
      <c r="EW30" s="819"/>
      <c r="EX30" s="819"/>
      <c r="EY30" s="819"/>
      <c r="EZ30" s="819"/>
      <c r="FA30" s="819"/>
      <c r="FB30" s="819"/>
      <c r="FC30" s="819"/>
      <c r="FD30" s="819"/>
      <c r="FE30" s="819"/>
      <c r="FF30" s="819"/>
      <c r="FG30" s="819"/>
      <c r="FH30" s="819"/>
      <c r="FI30" s="819"/>
      <c r="FJ30" s="819"/>
      <c r="FK30" s="819"/>
      <c r="FL30" s="819"/>
      <c r="FM30" s="819"/>
      <c r="FN30" s="819"/>
      <c r="FO30" s="819"/>
      <c r="FP30" s="819"/>
      <c r="FQ30" s="819"/>
      <c r="FR30" s="819"/>
      <c r="FS30" s="819"/>
      <c r="FT30" s="819"/>
      <c r="FU30" s="819"/>
      <c r="FV30" s="819"/>
      <c r="FW30" s="819"/>
      <c r="FX30" s="819"/>
      <c r="FY30" s="819"/>
      <c r="FZ30" s="819"/>
      <c r="GA30" s="819"/>
      <c r="GB30" s="819"/>
      <c r="GC30" s="819"/>
      <c r="GD30" s="819"/>
      <c r="GE30" s="819"/>
      <c r="GF30" s="819"/>
      <c r="GG30" s="819"/>
      <c r="GH30" s="819"/>
      <c r="GI30" s="819"/>
      <c r="GJ30" s="819"/>
      <c r="GK30" s="819"/>
      <c r="GL30" s="819"/>
      <c r="GM30" s="819"/>
      <c r="GN30" s="819"/>
      <c r="GO30" s="819"/>
      <c r="GP30" s="819"/>
      <c r="GQ30" s="819"/>
      <c r="GR30" s="819"/>
      <c r="GS30" s="819"/>
      <c r="GT30" s="819"/>
      <c r="GU30" s="819"/>
      <c r="GV30" s="819"/>
      <c r="GW30" s="819"/>
      <c r="GX30" s="819"/>
      <c r="GY30" s="819"/>
      <c r="GZ30" s="819"/>
      <c r="HA30" s="819"/>
      <c r="HB30" s="819"/>
      <c r="HC30" s="819"/>
      <c r="HD30" s="819"/>
      <c r="HE30" s="819"/>
      <c r="HF30" s="819"/>
      <c r="HG30" s="819"/>
      <c r="HH30" s="819"/>
      <c r="HI30" s="819"/>
      <c r="HJ30" s="819"/>
      <c r="HK30" s="819"/>
      <c r="HL30" s="819"/>
      <c r="HM30" s="819"/>
      <c r="HN30" s="819"/>
      <c r="HO30" s="819"/>
      <c r="HP30" s="819"/>
      <c r="HQ30" s="819"/>
      <c r="HR30" s="819"/>
      <c r="HS30" s="819"/>
      <c r="HT30" s="819"/>
      <c r="HU30" s="819"/>
      <c r="HV30" s="819"/>
      <c r="HW30" s="819"/>
      <c r="HX30" s="819"/>
      <c r="HY30" s="819"/>
      <c r="HZ30" s="819"/>
      <c r="IA30" s="819"/>
      <c r="IB30" s="819"/>
      <c r="IC30" s="819"/>
      <c r="ID30" s="819"/>
      <c r="IE30" s="819"/>
      <c r="IF30" s="819"/>
      <c r="IG30" s="819"/>
      <c r="IH30" s="819"/>
      <c r="II30" s="819"/>
      <c r="IJ30" s="819"/>
      <c r="IK30" s="819"/>
      <c r="IL30" s="819"/>
      <c r="IM30" s="819"/>
      <c r="IN30" s="819"/>
      <c r="IO30" s="819"/>
      <c r="IP30" s="819"/>
      <c r="IQ30" s="819"/>
      <c r="IR30" s="819"/>
      <c r="IS30" s="819"/>
      <c r="IT30" s="819"/>
      <c r="IU30" s="819"/>
      <c r="IV30" s="819"/>
      <c r="IW30" s="819"/>
      <c r="IX30" s="819"/>
      <c r="IY30" s="819"/>
      <c r="IZ30" s="819"/>
      <c r="JA30" s="819"/>
      <c r="JB30" s="819"/>
      <c r="JC30" s="819"/>
      <c r="JD30" s="819"/>
      <c r="JE30" s="819"/>
      <c r="JF30" s="819"/>
      <c r="JG30" s="819"/>
      <c r="JH30" s="819"/>
      <c r="JI30" s="819"/>
      <c r="JJ30" s="819"/>
      <c r="JK30" s="819"/>
      <c r="JL30" s="819"/>
      <c r="JM30" s="819"/>
      <c r="JN30" s="819"/>
      <c r="JO30" s="819"/>
      <c r="JP30" s="819"/>
      <c r="JQ30" s="819"/>
      <c r="JR30" s="819"/>
      <c r="JS30" s="819"/>
      <c r="JT30" s="819"/>
      <c r="JU30" s="819"/>
      <c r="JV30" s="819"/>
      <c r="JW30" s="819"/>
      <c r="JX30" s="819"/>
      <c r="JY30" s="819"/>
      <c r="JZ30" s="819"/>
      <c r="KA30" s="819"/>
      <c r="KB30" s="819"/>
      <c r="KC30" s="819"/>
      <c r="KD30" s="819"/>
      <c r="KE30" s="819"/>
      <c r="KF30" s="819"/>
      <c r="KG30" s="819"/>
      <c r="KH30" s="819"/>
      <c r="KI30" s="819"/>
      <c r="KJ30" s="819"/>
      <c r="KK30" s="819"/>
      <c r="KL30" s="819"/>
      <c r="KM30" s="819"/>
      <c r="KN30" s="819"/>
      <c r="KO30" s="819"/>
      <c r="KP30" s="819"/>
      <c r="KQ30" s="819"/>
      <c r="KR30" s="819"/>
      <c r="KS30" s="819"/>
      <c r="KT30" s="819"/>
      <c r="KU30" s="819"/>
      <c r="KV30" s="819"/>
      <c r="KW30" s="819"/>
      <c r="KX30" s="819"/>
      <c r="KY30" s="819"/>
      <c r="KZ30" s="819"/>
      <c r="LA30" s="819"/>
      <c r="LB30" s="819"/>
      <c r="LC30" s="819"/>
      <c r="LD30" s="819"/>
      <c r="LE30" s="819"/>
      <c r="LF30" s="819"/>
      <c r="LG30" s="819"/>
      <c r="LH30" s="819"/>
      <c r="LI30" s="819"/>
      <c r="LJ30" s="819"/>
      <c r="LK30" s="819"/>
      <c r="LL30" s="819"/>
      <c r="LM30" s="819"/>
      <c r="LN30" s="819"/>
      <c r="LO30" s="819"/>
      <c r="LP30" s="819"/>
      <c r="LQ30" s="819"/>
      <c r="LR30" s="819"/>
      <c r="LS30" s="819"/>
      <c r="LT30" s="819"/>
      <c r="LU30" s="819"/>
      <c r="LV30" s="819"/>
      <c r="LW30" s="819"/>
      <c r="LX30" s="819"/>
      <c r="LY30" s="819"/>
      <c r="LZ30" s="819"/>
      <c r="MA30" s="819"/>
      <c r="MB30" s="819"/>
      <c r="MC30" s="819"/>
      <c r="MD30" s="819"/>
      <c r="ME30" s="819"/>
      <c r="MF30" s="819"/>
      <c r="MG30" s="819"/>
      <c r="MH30" s="819"/>
      <c r="MI30" s="819"/>
      <c r="MJ30" s="819"/>
      <c r="MK30" s="819"/>
      <c r="ML30" s="819"/>
      <c r="MM30" s="819"/>
      <c r="MN30" s="819"/>
      <c r="MO30" s="819"/>
      <c r="MP30" s="819"/>
      <c r="MQ30" s="819"/>
      <c r="MR30" s="819"/>
      <c r="MS30" s="819"/>
      <c r="MT30" s="819"/>
      <c r="MU30" s="819"/>
      <c r="MV30" s="819"/>
      <c r="MW30" s="819"/>
      <c r="MX30" s="819"/>
      <c r="MY30" s="819"/>
      <c r="MZ30" s="819"/>
      <c r="NA30" s="819"/>
      <c r="NB30" s="819"/>
      <c r="NC30" s="819"/>
      <c r="ND30" s="819"/>
      <c r="NE30" s="819"/>
      <c r="NF30" s="819"/>
      <c r="NG30" s="819"/>
      <c r="NH30" s="819"/>
      <c r="NI30" s="819"/>
      <c r="NJ30" s="819"/>
      <c r="NK30" s="819"/>
      <c r="NL30" s="819"/>
      <c r="NM30" s="819"/>
      <c r="NN30" s="819"/>
      <c r="NO30" s="819"/>
      <c r="NP30" s="819"/>
      <c r="NQ30" s="819"/>
      <c r="NR30" s="819"/>
      <c r="NS30" s="819"/>
      <c r="NT30" s="819"/>
      <c r="NU30" s="819"/>
      <c r="NV30" s="819"/>
      <c r="NW30" s="819"/>
      <c r="NX30" s="819"/>
      <c r="NY30" s="819"/>
      <c r="NZ30" s="819"/>
      <c r="OA30" s="819"/>
      <c r="OB30" s="819"/>
      <c r="OC30" s="819"/>
      <c r="OD30" s="819"/>
      <c r="OE30" s="819"/>
      <c r="OF30" s="819"/>
      <c r="OG30" s="819"/>
      <c r="OH30" s="819"/>
      <c r="OI30" s="819"/>
      <c r="OJ30" s="819"/>
      <c r="OK30" s="819"/>
      <c r="OL30" s="819"/>
      <c r="OM30" s="819"/>
      <c r="ON30" s="819"/>
      <c r="OO30" s="819"/>
      <c r="OP30" s="819"/>
      <c r="OQ30" s="819"/>
      <c r="OR30" s="819"/>
      <c r="OS30" s="819"/>
      <c r="OT30" s="819"/>
      <c r="OU30" s="819"/>
      <c r="OV30" s="819"/>
      <c r="OW30" s="819"/>
      <c r="OX30" s="819"/>
      <c r="OY30" s="819"/>
      <c r="OZ30" s="819"/>
      <c r="PA30" s="819"/>
      <c r="PB30" s="819"/>
      <c r="PC30" s="819"/>
      <c r="PD30" s="819"/>
      <c r="PE30" s="819"/>
      <c r="PF30" s="819"/>
      <c r="PG30" s="819"/>
      <c r="PH30" s="819"/>
      <c r="PI30" s="819"/>
      <c r="PJ30" s="819"/>
      <c r="PK30" s="819"/>
      <c r="PL30" s="819"/>
      <c r="PM30" s="819"/>
      <c r="PN30" s="819"/>
      <c r="PO30" s="819"/>
      <c r="PP30" s="819"/>
      <c r="PQ30" s="819"/>
      <c r="PR30" s="819"/>
      <c r="PS30" s="819"/>
      <c r="PT30" s="819"/>
      <c r="PU30" s="819"/>
      <c r="PV30" s="819"/>
      <c r="PW30" s="819"/>
      <c r="PX30" s="819"/>
      <c r="PY30" s="819"/>
      <c r="PZ30" s="819"/>
      <c r="QA30" s="819"/>
      <c r="QB30" s="819"/>
      <c r="QC30" s="819"/>
      <c r="QD30" s="819"/>
      <c r="QE30" s="819"/>
      <c r="QF30" s="819"/>
      <c r="QG30" s="819"/>
      <c r="QH30" s="819"/>
      <c r="QI30" s="819"/>
      <c r="QJ30" s="819"/>
      <c r="QK30" s="819"/>
      <c r="QL30" s="819"/>
      <c r="QM30" s="819"/>
      <c r="QN30" s="819"/>
    </row>
    <row r="31" spans="1:456" s="131" customFormat="1" ht="38.25">
      <c r="A31" s="247" t="s">
        <v>1022</v>
      </c>
      <c r="B31" s="327" t="s">
        <v>335</v>
      </c>
      <c r="C31" s="861">
        <f>C$11/10</f>
        <v>3.3333333333333335</v>
      </c>
      <c r="D31" s="857" t="s">
        <v>38</v>
      </c>
      <c r="E31" s="246">
        <f>IF(D31="Yes",C31,0)</f>
        <v>0</v>
      </c>
      <c r="F31" s="276"/>
      <c r="G31" s="276"/>
      <c r="H31" s="792"/>
      <c r="I31" s="246">
        <f>I$11/10</f>
        <v>3.3333333333333335</v>
      </c>
      <c r="J31" s="251" t="s">
        <v>38</v>
      </c>
      <c r="K31" s="246">
        <f>IF(J31="Yes",I31,0)</f>
        <v>0</v>
      </c>
      <c r="L31" s="276"/>
      <c r="M31" s="276"/>
      <c r="N31" s="792"/>
      <c r="O31" s="246">
        <f>O$11/10</f>
        <v>3.3333333333333335</v>
      </c>
      <c r="P31" s="251" t="s">
        <v>38</v>
      </c>
      <c r="Q31" s="246">
        <f>IF(P31="Yes",O31,0)</f>
        <v>0</v>
      </c>
      <c r="R31" s="276"/>
      <c r="S31" s="276"/>
      <c r="T31" s="792"/>
      <c r="U31" s="246">
        <f>U$11/10</f>
        <v>3.3333333333333335</v>
      </c>
      <c r="V31" s="251" t="s">
        <v>38</v>
      </c>
      <c r="W31" s="246">
        <f>IF(V31="Yes",U31,0)</f>
        <v>0</v>
      </c>
      <c r="X31" s="276"/>
      <c r="Y31" s="276"/>
      <c r="Z31" s="792"/>
      <c r="AA31" s="246">
        <f>AA$11/10</f>
        <v>3.3333333333333335</v>
      </c>
      <c r="AB31" s="251" t="s">
        <v>38</v>
      </c>
      <c r="AC31" s="246">
        <f>IF(AB31="Yes",AA31,0)</f>
        <v>0</v>
      </c>
      <c r="AD31" s="276"/>
      <c r="AE31" s="276"/>
      <c r="AF31" s="792"/>
      <c r="AG31" s="246">
        <f>AG$11/10</f>
        <v>3.3333333333333335</v>
      </c>
      <c r="AH31" s="251" t="s">
        <v>38</v>
      </c>
      <c r="AI31" s="246">
        <f>IF(AH31="Yes",AG31,0)</f>
        <v>0</v>
      </c>
      <c r="AJ31" s="276"/>
      <c r="AK31" s="276"/>
      <c r="AL31" s="792"/>
      <c r="AM31" s="246">
        <f>AM$11/10</f>
        <v>3.3333333333333335</v>
      </c>
      <c r="AN31" s="251" t="s">
        <v>38</v>
      </c>
      <c r="AO31" s="246">
        <f>IF(AN31="Yes",AM31,0)</f>
        <v>0</v>
      </c>
      <c r="AP31" s="276"/>
      <c r="AQ31" s="276"/>
      <c r="AR31" s="792"/>
      <c r="AS31" s="246">
        <f>AS$11/10</f>
        <v>3.3333333333333335</v>
      </c>
      <c r="AT31" s="248" t="s">
        <v>38</v>
      </c>
      <c r="AU31" s="246">
        <f>IF(AT31="Yes",AS31,0)</f>
        <v>0</v>
      </c>
      <c r="AV31" s="276"/>
      <c r="AW31" s="276"/>
      <c r="AX31" s="792"/>
      <c r="AY31" s="246">
        <f>AY$11/10</f>
        <v>3.3333333333333335</v>
      </c>
      <c r="AZ31" s="248" t="s">
        <v>38</v>
      </c>
      <c r="BA31" s="246">
        <f>IF(AZ31="Yes",AY31,0)</f>
        <v>0</v>
      </c>
      <c r="BB31" s="276"/>
      <c r="BC31" s="269"/>
      <c r="BD31" s="792"/>
      <c r="BE31" s="246">
        <f>BE$11/10</f>
        <v>3.3333333333333335</v>
      </c>
      <c r="BF31" s="248" t="s">
        <v>35</v>
      </c>
      <c r="BG31" s="246">
        <f>IF(BF31="Yes",BE31,0)</f>
        <v>3.3333333333333335</v>
      </c>
      <c r="BH31" s="276"/>
      <c r="BI31" s="246" t="s">
        <v>2134</v>
      </c>
      <c r="BJ31" s="818"/>
      <c r="BK31" s="819"/>
      <c r="BL31" s="819"/>
      <c r="BM31" s="819"/>
      <c r="BN31" s="819"/>
      <c r="BO31" s="819"/>
      <c r="BP31" s="819"/>
      <c r="BQ31" s="819"/>
      <c r="BR31" s="819"/>
      <c r="BS31" s="819"/>
      <c r="BT31" s="819"/>
      <c r="BU31" s="819"/>
      <c r="BV31" s="819"/>
      <c r="BW31" s="819"/>
      <c r="BX31" s="819"/>
      <c r="BY31" s="819"/>
      <c r="BZ31" s="819"/>
      <c r="CA31" s="819"/>
      <c r="CB31" s="819"/>
      <c r="CC31" s="819"/>
      <c r="CD31" s="819"/>
      <c r="CE31" s="819"/>
      <c r="CF31" s="819"/>
      <c r="CG31" s="819"/>
      <c r="CH31" s="819"/>
      <c r="CI31" s="819"/>
      <c r="CJ31" s="819"/>
      <c r="CK31" s="819"/>
      <c r="CL31" s="819"/>
      <c r="CM31" s="819"/>
      <c r="CN31" s="819"/>
      <c r="CO31" s="819"/>
      <c r="CP31" s="819"/>
      <c r="CQ31" s="819"/>
      <c r="CR31" s="819"/>
      <c r="CS31" s="819"/>
      <c r="CT31" s="819"/>
      <c r="CU31" s="819"/>
      <c r="CV31" s="819"/>
      <c r="CW31" s="819"/>
      <c r="CX31" s="819"/>
      <c r="CY31" s="819"/>
      <c r="CZ31" s="819"/>
      <c r="DA31" s="819"/>
      <c r="DB31" s="819"/>
      <c r="DC31" s="819"/>
      <c r="DD31" s="819"/>
      <c r="DE31" s="819"/>
      <c r="DF31" s="819"/>
      <c r="DG31" s="819"/>
      <c r="DH31" s="819"/>
      <c r="DI31" s="819"/>
      <c r="DJ31" s="819"/>
      <c r="DK31" s="819"/>
      <c r="DL31" s="819"/>
      <c r="DM31" s="819"/>
      <c r="DN31" s="819"/>
      <c r="DO31" s="819"/>
      <c r="DP31" s="819"/>
      <c r="DQ31" s="819"/>
      <c r="DR31" s="819"/>
      <c r="DS31" s="819"/>
      <c r="DT31" s="819"/>
      <c r="DU31" s="819"/>
      <c r="DV31" s="819"/>
      <c r="DW31" s="819"/>
      <c r="DX31" s="819"/>
      <c r="DY31" s="819"/>
      <c r="DZ31" s="819"/>
      <c r="EA31" s="819"/>
      <c r="EB31" s="819"/>
      <c r="EC31" s="819"/>
      <c r="ED31" s="819"/>
      <c r="EE31" s="819"/>
      <c r="EF31" s="819"/>
      <c r="EG31" s="819"/>
      <c r="EH31" s="819"/>
      <c r="EI31" s="819"/>
      <c r="EJ31" s="819"/>
      <c r="EK31" s="819"/>
      <c r="EL31" s="819"/>
      <c r="EM31" s="819"/>
      <c r="EN31" s="819"/>
      <c r="EO31" s="819"/>
      <c r="EP31" s="819"/>
      <c r="EQ31" s="819"/>
      <c r="ER31" s="819"/>
      <c r="ES31" s="819"/>
      <c r="ET31" s="819"/>
      <c r="EU31" s="819"/>
      <c r="EV31" s="819"/>
      <c r="EW31" s="819"/>
      <c r="EX31" s="819"/>
      <c r="EY31" s="819"/>
      <c r="EZ31" s="819"/>
      <c r="FA31" s="819"/>
      <c r="FB31" s="819"/>
      <c r="FC31" s="819"/>
      <c r="FD31" s="819"/>
      <c r="FE31" s="819"/>
      <c r="FF31" s="819"/>
      <c r="FG31" s="819"/>
      <c r="FH31" s="819"/>
      <c r="FI31" s="819"/>
      <c r="FJ31" s="819"/>
      <c r="FK31" s="819"/>
      <c r="FL31" s="819"/>
      <c r="FM31" s="819"/>
      <c r="FN31" s="819"/>
      <c r="FO31" s="819"/>
      <c r="FP31" s="819"/>
      <c r="FQ31" s="819"/>
      <c r="FR31" s="819"/>
      <c r="FS31" s="819"/>
      <c r="FT31" s="819"/>
      <c r="FU31" s="819"/>
      <c r="FV31" s="819"/>
      <c r="FW31" s="819"/>
      <c r="FX31" s="819"/>
      <c r="FY31" s="819"/>
      <c r="FZ31" s="819"/>
      <c r="GA31" s="819"/>
      <c r="GB31" s="819"/>
      <c r="GC31" s="819"/>
      <c r="GD31" s="819"/>
      <c r="GE31" s="819"/>
      <c r="GF31" s="819"/>
      <c r="GG31" s="819"/>
      <c r="GH31" s="819"/>
      <c r="GI31" s="819"/>
      <c r="GJ31" s="819"/>
      <c r="GK31" s="819"/>
      <c r="GL31" s="819"/>
      <c r="GM31" s="819"/>
      <c r="GN31" s="819"/>
      <c r="GO31" s="819"/>
      <c r="GP31" s="819"/>
      <c r="GQ31" s="819"/>
      <c r="GR31" s="819"/>
      <c r="GS31" s="819"/>
      <c r="GT31" s="819"/>
      <c r="GU31" s="819"/>
      <c r="GV31" s="819"/>
      <c r="GW31" s="819"/>
      <c r="GX31" s="819"/>
      <c r="GY31" s="819"/>
      <c r="GZ31" s="819"/>
      <c r="HA31" s="819"/>
      <c r="HB31" s="819"/>
      <c r="HC31" s="819"/>
      <c r="HD31" s="819"/>
      <c r="HE31" s="819"/>
      <c r="HF31" s="819"/>
      <c r="HG31" s="819"/>
      <c r="HH31" s="819"/>
      <c r="HI31" s="819"/>
      <c r="HJ31" s="819"/>
      <c r="HK31" s="819"/>
      <c r="HL31" s="819"/>
      <c r="HM31" s="819"/>
      <c r="HN31" s="819"/>
      <c r="HO31" s="819"/>
      <c r="HP31" s="819"/>
      <c r="HQ31" s="819"/>
      <c r="HR31" s="819"/>
      <c r="HS31" s="819"/>
      <c r="HT31" s="819"/>
      <c r="HU31" s="819"/>
      <c r="HV31" s="819"/>
      <c r="HW31" s="819"/>
      <c r="HX31" s="819"/>
      <c r="HY31" s="819"/>
      <c r="HZ31" s="819"/>
      <c r="IA31" s="819"/>
      <c r="IB31" s="819"/>
      <c r="IC31" s="819"/>
      <c r="ID31" s="819"/>
      <c r="IE31" s="819"/>
      <c r="IF31" s="819"/>
      <c r="IG31" s="819"/>
      <c r="IH31" s="819"/>
      <c r="II31" s="819"/>
      <c r="IJ31" s="819"/>
      <c r="IK31" s="819"/>
      <c r="IL31" s="819"/>
      <c r="IM31" s="819"/>
      <c r="IN31" s="819"/>
      <c r="IO31" s="819"/>
      <c r="IP31" s="819"/>
      <c r="IQ31" s="819"/>
      <c r="IR31" s="819"/>
      <c r="IS31" s="819"/>
      <c r="IT31" s="819"/>
      <c r="IU31" s="819"/>
      <c r="IV31" s="819"/>
      <c r="IW31" s="819"/>
      <c r="IX31" s="819"/>
      <c r="IY31" s="819"/>
      <c r="IZ31" s="819"/>
      <c r="JA31" s="819"/>
      <c r="JB31" s="819"/>
      <c r="JC31" s="819"/>
      <c r="JD31" s="819"/>
      <c r="JE31" s="819"/>
      <c r="JF31" s="819"/>
      <c r="JG31" s="819"/>
      <c r="JH31" s="819"/>
      <c r="JI31" s="819"/>
      <c r="JJ31" s="819"/>
      <c r="JK31" s="819"/>
      <c r="JL31" s="819"/>
      <c r="JM31" s="819"/>
      <c r="JN31" s="819"/>
      <c r="JO31" s="819"/>
      <c r="JP31" s="819"/>
      <c r="JQ31" s="819"/>
      <c r="JR31" s="819"/>
      <c r="JS31" s="819"/>
      <c r="JT31" s="819"/>
      <c r="JU31" s="819"/>
      <c r="JV31" s="819"/>
      <c r="JW31" s="819"/>
      <c r="JX31" s="819"/>
      <c r="JY31" s="819"/>
      <c r="JZ31" s="819"/>
      <c r="KA31" s="819"/>
      <c r="KB31" s="819"/>
      <c r="KC31" s="819"/>
      <c r="KD31" s="819"/>
      <c r="KE31" s="819"/>
      <c r="KF31" s="819"/>
      <c r="KG31" s="819"/>
      <c r="KH31" s="819"/>
      <c r="KI31" s="819"/>
      <c r="KJ31" s="819"/>
      <c r="KK31" s="819"/>
      <c r="KL31" s="819"/>
      <c r="KM31" s="819"/>
      <c r="KN31" s="819"/>
      <c r="KO31" s="819"/>
      <c r="KP31" s="819"/>
      <c r="KQ31" s="819"/>
      <c r="KR31" s="819"/>
      <c r="KS31" s="819"/>
      <c r="KT31" s="819"/>
      <c r="KU31" s="819"/>
      <c r="KV31" s="819"/>
      <c r="KW31" s="819"/>
      <c r="KX31" s="819"/>
      <c r="KY31" s="819"/>
      <c r="KZ31" s="819"/>
      <c r="LA31" s="819"/>
      <c r="LB31" s="819"/>
      <c r="LC31" s="819"/>
      <c r="LD31" s="819"/>
      <c r="LE31" s="819"/>
      <c r="LF31" s="819"/>
      <c r="LG31" s="819"/>
      <c r="LH31" s="819"/>
      <c r="LI31" s="819"/>
      <c r="LJ31" s="819"/>
      <c r="LK31" s="819"/>
      <c r="LL31" s="819"/>
      <c r="LM31" s="819"/>
      <c r="LN31" s="819"/>
      <c r="LO31" s="819"/>
      <c r="LP31" s="819"/>
      <c r="LQ31" s="819"/>
      <c r="LR31" s="819"/>
      <c r="LS31" s="819"/>
      <c r="LT31" s="819"/>
      <c r="LU31" s="819"/>
      <c r="LV31" s="819"/>
      <c r="LW31" s="819"/>
      <c r="LX31" s="819"/>
      <c r="LY31" s="819"/>
      <c r="LZ31" s="819"/>
      <c r="MA31" s="819"/>
      <c r="MB31" s="819"/>
      <c r="MC31" s="819"/>
      <c r="MD31" s="819"/>
      <c r="ME31" s="819"/>
      <c r="MF31" s="819"/>
      <c r="MG31" s="819"/>
      <c r="MH31" s="819"/>
      <c r="MI31" s="819"/>
      <c r="MJ31" s="819"/>
      <c r="MK31" s="819"/>
      <c r="ML31" s="819"/>
      <c r="MM31" s="819"/>
      <c r="MN31" s="819"/>
      <c r="MO31" s="819"/>
      <c r="MP31" s="819"/>
      <c r="MQ31" s="819"/>
      <c r="MR31" s="819"/>
      <c r="MS31" s="819"/>
      <c r="MT31" s="819"/>
      <c r="MU31" s="819"/>
      <c r="MV31" s="819"/>
      <c r="MW31" s="819"/>
      <c r="MX31" s="819"/>
      <c r="MY31" s="819"/>
      <c r="MZ31" s="819"/>
      <c r="NA31" s="819"/>
      <c r="NB31" s="819"/>
      <c r="NC31" s="819"/>
      <c r="ND31" s="819"/>
      <c r="NE31" s="819"/>
      <c r="NF31" s="819"/>
      <c r="NG31" s="819"/>
      <c r="NH31" s="819"/>
      <c r="NI31" s="819"/>
      <c r="NJ31" s="819"/>
      <c r="NK31" s="819"/>
      <c r="NL31" s="819"/>
      <c r="NM31" s="819"/>
      <c r="NN31" s="819"/>
      <c r="NO31" s="819"/>
      <c r="NP31" s="819"/>
      <c r="NQ31" s="819"/>
      <c r="NR31" s="819"/>
      <c r="NS31" s="819"/>
      <c r="NT31" s="819"/>
      <c r="NU31" s="819"/>
      <c r="NV31" s="819"/>
      <c r="NW31" s="819"/>
      <c r="NX31" s="819"/>
      <c r="NY31" s="819"/>
      <c r="NZ31" s="819"/>
      <c r="OA31" s="819"/>
      <c r="OB31" s="819"/>
      <c r="OC31" s="819"/>
      <c r="OD31" s="819"/>
      <c r="OE31" s="819"/>
      <c r="OF31" s="819"/>
      <c r="OG31" s="819"/>
      <c r="OH31" s="819"/>
      <c r="OI31" s="819"/>
      <c r="OJ31" s="819"/>
      <c r="OK31" s="819"/>
      <c r="OL31" s="819"/>
      <c r="OM31" s="819"/>
      <c r="ON31" s="819"/>
      <c r="OO31" s="819"/>
      <c r="OP31" s="819"/>
      <c r="OQ31" s="819"/>
      <c r="OR31" s="819"/>
      <c r="OS31" s="819"/>
      <c r="OT31" s="819"/>
      <c r="OU31" s="819"/>
      <c r="OV31" s="819"/>
      <c r="OW31" s="819"/>
      <c r="OX31" s="819"/>
      <c r="OY31" s="819"/>
      <c r="OZ31" s="819"/>
      <c r="PA31" s="819"/>
      <c r="PB31" s="819"/>
      <c r="PC31" s="819"/>
      <c r="PD31" s="819"/>
      <c r="PE31" s="819"/>
      <c r="PF31" s="819"/>
      <c r="PG31" s="819"/>
      <c r="PH31" s="819"/>
      <c r="PI31" s="819"/>
      <c r="PJ31" s="819"/>
      <c r="PK31" s="819"/>
      <c r="PL31" s="819"/>
      <c r="PM31" s="819"/>
      <c r="PN31" s="819"/>
      <c r="PO31" s="819"/>
      <c r="PP31" s="819"/>
      <c r="PQ31" s="819"/>
      <c r="PR31" s="819"/>
      <c r="PS31" s="819"/>
      <c r="PT31" s="819"/>
      <c r="PU31" s="819"/>
      <c r="PV31" s="819"/>
      <c r="PW31" s="819"/>
      <c r="PX31" s="819"/>
      <c r="PY31" s="819"/>
      <c r="PZ31" s="819"/>
      <c r="QA31" s="819"/>
      <c r="QB31" s="819"/>
      <c r="QC31" s="819"/>
      <c r="QD31" s="819"/>
      <c r="QE31" s="819"/>
      <c r="QF31" s="819"/>
      <c r="QG31" s="819"/>
      <c r="QH31" s="819"/>
      <c r="QI31" s="819"/>
      <c r="QJ31" s="819"/>
      <c r="QK31" s="819"/>
      <c r="QL31" s="819"/>
      <c r="QM31" s="819"/>
      <c r="QN31" s="819"/>
    </row>
    <row r="32" spans="1:456" s="131" customFormat="1" ht="12.75">
      <c r="A32" s="440"/>
      <c r="B32" s="836"/>
      <c r="C32" s="862"/>
      <c r="D32" s="855"/>
      <c r="E32" s="276"/>
      <c r="F32" s="276"/>
      <c r="G32" s="276"/>
      <c r="H32" s="792"/>
      <c r="I32" s="276"/>
      <c r="J32" s="276"/>
      <c r="K32" s="276"/>
      <c r="L32" s="276"/>
      <c r="M32" s="276"/>
      <c r="N32" s="792"/>
      <c r="O32" s="276"/>
      <c r="P32" s="276"/>
      <c r="Q32" s="276"/>
      <c r="R32" s="276"/>
      <c r="S32" s="276"/>
      <c r="T32" s="792"/>
      <c r="U32" s="276"/>
      <c r="V32" s="276"/>
      <c r="W32" s="276"/>
      <c r="X32" s="276"/>
      <c r="Y32" s="276"/>
      <c r="Z32" s="792"/>
      <c r="AA32" s="276"/>
      <c r="AB32" s="276"/>
      <c r="AC32" s="276"/>
      <c r="AD32" s="276"/>
      <c r="AE32" s="276"/>
      <c r="AF32" s="792"/>
      <c r="AG32" s="276"/>
      <c r="AH32" s="276"/>
      <c r="AI32" s="276"/>
      <c r="AJ32" s="276"/>
      <c r="AK32" s="276"/>
      <c r="AL32" s="792"/>
      <c r="AM32" s="276"/>
      <c r="AN32" s="276"/>
      <c r="AO32" s="276"/>
      <c r="AP32" s="276"/>
      <c r="AQ32" s="276"/>
      <c r="AR32" s="792"/>
      <c r="AS32" s="276"/>
      <c r="AT32" s="276"/>
      <c r="AU32" s="276"/>
      <c r="AV32" s="276"/>
      <c r="AW32" s="276"/>
      <c r="AX32" s="792"/>
      <c r="AY32" s="276"/>
      <c r="AZ32" s="276"/>
      <c r="BA32" s="276"/>
      <c r="BB32" s="276"/>
      <c r="BC32" s="269"/>
      <c r="BD32" s="792"/>
      <c r="BE32" s="276"/>
      <c r="BF32" s="276"/>
      <c r="BG32" s="276"/>
      <c r="BH32" s="276"/>
      <c r="BI32" s="276"/>
      <c r="BJ32" s="818"/>
      <c r="BK32" s="819"/>
      <c r="BL32" s="819"/>
      <c r="BM32" s="819"/>
      <c r="BN32" s="819"/>
      <c r="BO32" s="819"/>
      <c r="BP32" s="819"/>
      <c r="BQ32" s="819"/>
      <c r="BR32" s="819"/>
      <c r="BS32" s="819"/>
      <c r="BT32" s="819"/>
      <c r="BU32" s="819"/>
      <c r="BV32" s="819"/>
      <c r="BW32" s="819"/>
      <c r="BX32" s="819"/>
      <c r="BY32" s="819"/>
      <c r="BZ32" s="819"/>
      <c r="CA32" s="819"/>
      <c r="CB32" s="819"/>
      <c r="CC32" s="819"/>
      <c r="CD32" s="819"/>
      <c r="CE32" s="819"/>
      <c r="CF32" s="819"/>
      <c r="CG32" s="819"/>
      <c r="CH32" s="819"/>
      <c r="CI32" s="819"/>
      <c r="CJ32" s="819"/>
      <c r="CK32" s="819"/>
      <c r="CL32" s="819"/>
      <c r="CM32" s="819"/>
      <c r="CN32" s="819"/>
      <c r="CO32" s="819"/>
      <c r="CP32" s="819"/>
      <c r="CQ32" s="819"/>
      <c r="CR32" s="819"/>
      <c r="CS32" s="819"/>
      <c r="CT32" s="819"/>
      <c r="CU32" s="819"/>
      <c r="CV32" s="819"/>
      <c r="CW32" s="819"/>
      <c r="CX32" s="819"/>
      <c r="CY32" s="819"/>
      <c r="CZ32" s="819"/>
      <c r="DA32" s="819"/>
      <c r="DB32" s="819"/>
      <c r="DC32" s="819"/>
      <c r="DD32" s="819"/>
      <c r="DE32" s="819"/>
      <c r="DF32" s="819"/>
      <c r="DG32" s="819"/>
      <c r="DH32" s="819"/>
      <c r="DI32" s="819"/>
      <c r="DJ32" s="819"/>
      <c r="DK32" s="819"/>
      <c r="DL32" s="819"/>
      <c r="DM32" s="819"/>
      <c r="DN32" s="819"/>
      <c r="DO32" s="819"/>
      <c r="DP32" s="819"/>
      <c r="DQ32" s="819"/>
      <c r="DR32" s="819"/>
      <c r="DS32" s="819"/>
      <c r="DT32" s="819"/>
      <c r="DU32" s="819"/>
      <c r="DV32" s="819"/>
      <c r="DW32" s="819"/>
      <c r="DX32" s="819"/>
      <c r="DY32" s="819"/>
      <c r="DZ32" s="819"/>
      <c r="EA32" s="819"/>
      <c r="EB32" s="819"/>
      <c r="EC32" s="819"/>
      <c r="ED32" s="819"/>
      <c r="EE32" s="819"/>
      <c r="EF32" s="819"/>
      <c r="EG32" s="819"/>
      <c r="EH32" s="819"/>
      <c r="EI32" s="819"/>
      <c r="EJ32" s="819"/>
      <c r="EK32" s="819"/>
      <c r="EL32" s="819"/>
      <c r="EM32" s="819"/>
      <c r="EN32" s="819"/>
      <c r="EO32" s="819"/>
      <c r="EP32" s="819"/>
      <c r="EQ32" s="819"/>
      <c r="ER32" s="819"/>
      <c r="ES32" s="819"/>
      <c r="ET32" s="819"/>
      <c r="EU32" s="819"/>
      <c r="EV32" s="819"/>
      <c r="EW32" s="819"/>
      <c r="EX32" s="819"/>
      <c r="EY32" s="819"/>
      <c r="EZ32" s="819"/>
      <c r="FA32" s="819"/>
      <c r="FB32" s="819"/>
      <c r="FC32" s="819"/>
      <c r="FD32" s="819"/>
      <c r="FE32" s="819"/>
      <c r="FF32" s="819"/>
      <c r="FG32" s="819"/>
      <c r="FH32" s="819"/>
      <c r="FI32" s="819"/>
      <c r="FJ32" s="819"/>
      <c r="FK32" s="819"/>
      <c r="FL32" s="819"/>
      <c r="FM32" s="819"/>
      <c r="FN32" s="819"/>
      <c r="FO32" s="819"/>
      <c r="FP32" s="819"/>
      <c r="FQ32" s="819"/>
      <c r="FR32" s="819"/>
      <c r="FS32" s="819"/>
      <c r="FT32" s="819"/>
      <c r="FU32" s="819"/>
      <c r="FV32" s="819"/>
      <c r="FW32" s="819"/>
      <c r="FX32" s="819"/>
      <c r="FY32" s="819"/>
      <c r="FZ32" s="819"/>
      <c r="GA32" s="819"/>
      <c r="GB32" s="819"/>
      <c r="GC32" s="819"/>
      <c r="GD32" s="819"/>
      <c r="GE32" s="819"/>
      <c r="GF32" s="819"/>
      <c r="GG32" s="819"/>
      <c r="GH32" s="819"/>
      <c r="GI32" s="819"/>
      <c r="GJ32" s="819"/>
      <c r="GK32" s="819"/>
      <c r="GL32" s="819"/>
      <c r="GM32" s="819"/>
      <c r="GN32" s="819"/>
      <c r="GO32" s="819"/>
      <c r="GP32" s="819"/>
      <c r="GQ32" s="819"/>
      <c r="GR32" s="819"/>
      <c r="GS32" s="819"/>
      <c r="GT32" s="819"/>
      <c r="GU32" s="819"/>
      <c r="GV32" s="819"/>
      <c r="GW32" s="819"/>
      <c r="GX32" s="819"/>
      <c r="GY32" s="819"/>
      <c r="GZ32" s="819"/>
      <c r="HA32" s="819"/>
      <c r="HB32" s="819"/>
      <c r="HC32" s="819"/>
      <c r="HD32" s="819"/>
      <c r="HE32" s="819"/>
      <c r="HF32" s="819"/>
      <c r="HG32" s="819"/>
      <c r="HH32" s="819"/>
      <c r="HI32" s="819"/>
      <c r="HJ32" s="819"/>
      <c r="HK32" s="819"/>
      <c r="HL32" s="819"/>
      <c r="HM32" s="819"/>
      <c r="HN32" s="819"/>
      <c r="HO32" s="819"/>
      <c r="HP32" s="819"/>
      <c r="HQ32" s="819"/>
      <c r="HR32" s="819"/>
      <c r="HS32" s="819"/>
      <c r="HT32" s="819"/>
      <c r="HU32" s="819"/>
      <c r="HV32" s="819"/>
      <c r="HW32" s="819"/>
      <c r="HX32" s="819"/>
      <c r="HY32" s="819"/>
      <c r="HZ32" s="819"/>
      <c r="IA32" s="819"/>
      <c r="IB32" s="819"/>
      <c r="IC32" s="819"/>
      <c r="ID32" s="819"/>
      <c r="IE32" s="819"/>
      <c r="IF32" s="819"/>
      <c r="IG32" s="819"/>
      <c r="IH32" s="819"/>
      <c r="II32" s="819"/>
      <c r="IJ32" s="819"/>
      <c r="IK32" s="819"/>
      <c r="IL32" s="819"/>
      <c r="IM32" s="819"/>
      <c r="IN32" s="819"/>
      <c r="IO32" s="819"/>
      <c r="IP32" s="819"/>
      <c r="IQ32" s="819"/>
      <c r="IR32" s="819"/>
      <c r="IS32" s="819"/>
      <c r="IT32" s="819"/>
      <c r="IU32" s="819"/>
      <c r="IV32" s="819"/>
      <c r="IW32" s="819"/>
      <c r="IX32" s="819"/>
      <c r="IY32" s="819"/>
      <c r="IZ32" s="819"/>
      <c r="JA32" s="819"/>
      <c r="JB32" s="819"/>
      <c r="JC32" s="819"/>
      <c r="JD32" s="819"/>
      <c r="JE32" s="819"/>
      <c r="JF32" s="819"/>
      <c r="JG32" s="819"/>
      <c r="JH32" s="819"/>
      <c r="JI32" s="819"/>
      <c r="JJ32" s="819"/>
      <c r="JK32" s="819"/>
      <c r="JL32" s="819"/>
      <c r="JM32" s="819"/>
      <c r="JN32" s="819"/>
      <c r="JO32" s="819"/>
      <c r="JP32" s="819"/>
      <c r="JQ32" s="819"/>
      <c r="JR32" s="819"/>
      <c r="JS32" s="819"/>
      <c r="JT32" s="819"/>
      <c r="JU32" s="819"/>
      <c r="JV32" s="819"/>
      <c r="JW32" s="819"/>
      <c r="JX32" s="819"/>
      <c r="JY32" s="819"/>
      <c r="JZ32" s="819"/>
      <c r="KA32" s="819"/>
      <c r="KB32" s="819"/>
      <c r="KC32" s="819"/>
      <c r="KD32" s="819"/>
      <c r="KE32" s="819"/>
      <c r="KF32" s="819"/>
      <c r="KG32" s="819"/>
      <c r="KH32" s="819"/>
      <c r="KI32" s="819"/>
      <c r="KJ32" s="819"/>
      <c r="KK32" s="819"/>
      <c r="KL32" s="819"/>
      <c r="KM32" s="819"/>
      <c r="KN32" s="819"/>
      <c r="KO32" s="819"/>
      <c r="KP32" s="819"/>
      <c r="KQ32" s="819"/>
      <c r="KR32" s="819"/>
      <c r="KS32" s="819"/>
      <c r="KT32" s="819"/>
      <c r="KU32" s="819"/>
      <c r="KV32" s="819"/>
      <c r="KW32" s="819"/>
      <c r="KX32" s="819"/>
      <c r="KY32" s="819"/>
      <c r="KZ32" s="819"/>
      <c r="LA32" s="819"/>
      <c r="LB32" s="819"/>
      <c r="LC32" s="819"/>
      <c r="LD32" s="819"/>
      <c r="LE32" s="819"/>
      <c r="LF32" s="819"/>
      <c r="LG32" s="819"/>
      <c r="LH32" s="819"/>
      <c r="LI32" s="819"/>
      <c r="LJ32" s="819"/>
      <c r="LK32" s="819"/>
      <c r="LL32" s="819"/>
      <c r="LM32" s="819"/>
      <c r="LN32" s="819"/>
      <c r="LO32" s="819"/>
      <c r="LP32" s="819"/>
      <c r="LQ32" s="819"/>
      <c r="LR32" s="819"/>
      <c r="LS32" s="819"/>
      <c r="LT32" s="819"/>
      <c r="LU32" s="819"/>
      <c r="LV32" s="819"/>
      <c r="LW32" s="819"/>
      <c r="LX32" s="819"/>
      <c r="LY32" s="819"/>
      <c r="LZ32" s="819"/>
      <c r="MA32" s="819"/>
      <c r="MB32" s="819"/>
      <c r="MC32" s="819"/>
      <c r="MD32" s="819"/>
      <c r="ME32" s="819"/>
      <c r="MF32" s="819"/>
      <c r="MG32" s="819"/>
      <c r="MH32" s="819"/>
      <c r="MI32" s="819"/>
      <c r="MJ32" s="819"/>
      <c r="MK32" s="819"/>
      <c r="ML32" s="819"/>
      <c r="MM32" s="819"/>
      <c r="MN32" s="819"/>
      <c r="MO32" s="819"/>
      <c r="MP32" s="819"/>
      <c r="MQ32" s="819"/>
      <c r="MR32" s="819"/>
      <c r="MS32" s="819"/>
      <c r="MT32" s="819"/>
      <c r="MU32" s="819"/>
      <c r="MV32" s="819"/>
      <c r="MW32" s="819"/>
      <c r="MX32" s="819"/>
      <c r="MY32" s="819"/>
      <c r="MZ32" s="819"/>
      <c r="NA32" s="819"/>
      <c r="NB32" s="819"/>
      <c r="NC32" s="819"/>
      <c r="ND32" s="819"/>
      <c r="NE32" s="819"/>
      <c r="NF32" s="819"/>
      <c r="NG32" s="819"/>
      <c r="NH32" s="819"/>
      <c r="NI32" s="819"/>
      <c r="NJ32" s="819"/>
      <c r="NK32" s="819"/>
      <c r="NL32" s="819"/>
      <c r="NM32" s="819"/>
      <c r="NN32" s="819"/>
      <c r="NO32" s="819"/>
      <c r="NP32" s="819"/>
      <c r="NQ32" s="819"/>
      <c r="NR32" s="819"/>
      <c r="NS32" s="819"/>
      <c r="NT32" s="819"/>
      <c r="NU32" s="819"/>
      <c r="NV32" s="819"/>
      <c r="NW32" s="819"/>
      <c r="NX32" s="819"/>
      <c r="NY32" s="819"/>
      <c r="NZ32" s="819"/>
      <c r="OA32" s="819"/>
      <c r="OB32" s="819"/>
      <c r="OC32" s="819"/>
      <c r="OD32" s="819"/>
      <c r="OE32" s="819"/>
      <c r="OF32" s="819"/>
      <c r="OG32" s="819"/>
      <c r="OH32" s="819"/>
      <c r="OI32" s="819"/>
      <c r="OJ32" s="819"/>
      <c r="OK32" s="819"/>
      <c r="OL32" s="819"/>
      <c r="OM32" s="819"/>
      <c r="ON32" s="819"/>
      <c r="OO32" s="819"/>
      <c r="OP32" s="819"/>
      <c r="OQ32" s="819"/>
      <c r="OR32" s="819"/>
      <c r="OS32" s="819"/>
      <c r="OT32" s="819"/>
      <c r="OU32" s="819"/>
      <c r="OV32" s="819"/>
      <c r="OW32" s="819"/>
      <c r="OX32" s="819"/>
      <c r="OY32" s="819"/>
      <c r="OZ32" s="819"/>
      <c r="PA32" s="819"/>
      <c r="PB32" s="819"/>
      <c r="PC32" s="819"/>
      <c r="PD32" s="819"/>
      <c r="PE32" s="819"/>
      <c r="PF32" s="819"/>
      <c r="PG32" s="819"/>
      <c r="PH32" s="819"/>
      <c r="PI32" s="819"/>
      <c r="PJ32" s="819"/>
      <c r="PK32" s="819"/>
      <c r="PL32" s="819"/>
      <c r="PM32" s="819"/>
      <c r="PN32" s="819"/>
      <c r="PO32" s="819"/>
      <c r="PP32" s="819"/>
      <c r="PQ32" s="819"/>
      <c r="PR32" s="819"/>
      <c r="PS32" s="819"/>
      <c r="PT32" s="819"/>
      <c r="PU32" s="819"/>
      <c r="PV32" s="819"/>
      <c r="PW32" s="819"/>
      <c r="PX32" s="819"/>
      <c r="PY32" s="819"/>
      <c r="PZ32" s="819"/>
      <c r="QA32" s="819"/>
      <c r="QB32" s="819"/>
      <c r="QC32" s="819"/>
      <c r="QD32" s="819"/>
      <c r="QE32" s="819"/>
      <c r="QF32" s="819"/>
      <c r="QG32" s="819"/>
      <c r="QH32" s="819"/>
      <c r="QI32" s="819"/>
      <c r="QJ32" s="819"/>
      <c r="QK32" s="819"/>
      <c r="QL32" s="819"/>
      <c r="QM32" s="819"/>
      <c r="QN32" s="819"/>
    </row>
    <row r="33" spans="1:456" s="131" customFormat="1" ht="12.75">
      <c r="A33" s="240" t="s">
        <v>640</v>
      </c>
      <c r="B33" s="835" t="s">
        <v>832</v>
      </c>
      <c r="C33" s="860">
        <f t="shared" ref="C33:BE33" si="21">$C$8/3</f>
        <v>33.333333333333336</v>
      </c>
      <c r="D33" s="857" t="s">
        <v>13</v>
      </c>
      <c r="E33" s="279"/>
      <c r="F33" s="242">
        <f>SUM(E34:E36)</f>
        <v>11.111111111111112</v>
      </c>
      <c r="G33" s="276"/>
      <c r="H33" s="760"/>
      <c r="I33" s="242">
        <f t="shared" si="21"/>
        <v>33.333333333333336</v>
      </c>
      <c r="J33" s="251" t="s">
        <v>13</v>
      </c>
      <c r="K33" s="279"/>
      <c r="L33" s="242">
        <f>SUM(K34:K36)</f>
        <v>22.222222222222225</v>
      </c>
      <c r="M33" s="276"/>
      <c r="N33" s="760"/>
      <c r="O33" s="242">
        <f t="shared" si="21"/>
        <v>33.333333333333336</v>
      </c>
      <c r="P33" s="267"/>
      <c r="Q33" s="279"/>
      <c r="R33" s="242">
        <f>SUM(Q34:Q36)</f>
        <v>0</v>
      </c>
      <c r="S33" s="276"/>
      <c r="T33" s="760"/>
      <c r="U33" s="242">
        <f t="shared" si="21"/>
        <v>33.333333333333336</v>
      </c>
      <c r="V33" s="267"/>
      <c r="W33" s="279"/>
      <c r="X33" s="242">
        <f>SUM(W34:W36)</f>
        <v>11.111111111111112</v>
      </c>
      <c r="Y33" s="276"/>
      <c r="Z33" s="760"/>
      <c r="AA33" s="242">
        <f t="shared" si="21"/>
        <v>33.333333333333336</v>
      </c>
      <c r="AB33" s="267"/>
      <c r="AC33" s="279"/>
      <c r="AD33" s="242">
        <f>SUM(AC34:AC36)</f>
        <v>11.111111111111112</v>
      </c>
      <c r="AE33" s="276"/>
      <c r="AF33" s="760"/>
      <c r="AG33" s="242">
        <f t="shared" si="21"/>
        <v>33.333333333333336</v>
      </c>
      <c r="AH33" s="267"/>
      <c r="AI33" s="279"/>
      <c r="AJ33" s="242">
        <f>SUM(AI34:AI36)</f>
        <v>11.111111111111112</v>
      </c>
      <c r="AK33" s="276"/>
      <c r="AL33" s="760"/>
      <c r="AM33" s="242">
        <f t="shared" si="21"/>
        <v>33.333333333333336</v>
      </c>
      <c r="AN33" s="251" t="s">
        <v>13</v>
      </c>
      <c r="AO33" s="279"/>
      <c r="AP33" s="242">
        <f>SUM(AO34:AO36)</f>
        <v>22.222222222222225</v>
      </c>
      <c r="AQ33" s="276"/>
      <c r="AR33" s="760"/>
      <c r="AS33" s="242">
        <f t="shared" si="21"/>
        <v>33.333333333333336</v>
      </c>
      <c r="AT33" s="276"/>
      <c r="AU33" s="279"/>
      <c r="AV33" s="242">
        <f>SUM(AU34:AU36)</f>
        <v>22.222222222222225</v>
      </c>
      <c r="AW33" s="276"/>
      <c r="AX33" s="760"/>
      <c r="AY33" s="242">
        <f t="shared" si="21"/>
        <v>33.333333333333336</v>
      </c>
      <c r="AZ33" s="267"/>
      <c r="BA33" s="279"/>
      <c r="BB33" s="242">
        <f>SUM(BA34:BA36)</f>
        <v>11.111111111111112</v>
      </c>
      <c r="BC33" s="269"/>
      <c r="BD33" s="760"/>
      <c r="BE33" s="242">
        <f t="shared" si="21"/>
        <v>33.333333333333336</v>
      </c>
      <c r="BF33" s="267"/>
      <c r="BG33" s="279"/>
      <c r="BH33" s="242">
        <f>SUM(BG34:BG36)</f>
        <v>33.333333333333336</v>
      </c>
      <c r="BI33" s="276"/>
      <c r="BJ33" s="820"/>
      <c r="BK33" s="819"/>
      <c r="BL33" s="819"/>
      <c r="BM33" s="819"/>
      <c r="BN33" s="819"/>
      <c r="BO33" s="819"/>
      <c r="BP33" s="819"/>
      <c r="BQ33" s="819"/>
      <c r="BR33" s="819"/>
      <c r="BS33" s="819"/>
      <c r="BT33" s="819"/>
      <c r="BU33" s="819"/>
      <c r="BV33" s="819"/>
      <c r="BW33" s="819"/>
      <c r="BX33" s="819"/>
      <c r="BY33" s="819"/>
      <c r="BZ33" s="819"/>
      <c r="CA33" s="819"/>
      <c r="CB33" s="819"/>
      <c r="CC33" s="819"/>
      <c r="CD33" s="819"/>
      <c r="CE33" s="819"/>
      <c r="CF33" s="819"/>
      <c r="CG33" s="819"/>
      <c r="CH33" s="819"/>
      <c r="CI33" s="819"/>
      <c r="CJ33" s="819"/>
      <c r="CK33" s="819"/>
      <c r="CL33" s="819"/>
      <c r="CM33" s="819"/>
      <c r="CN33" s="819"/>
      <c r="CO33" s="819"/>
      <c r="CP33" s="819"/>
      <c r="CQ33" s="819"/>
      <c r="CR33" s="819"/>
      <c r="CS33" s="819"/>
      <c r="CT33" s="819"/>
      <c r="CU33" s="819"/>
      <c r="CV33" s="819"/>
      <c r="CW33" s="819"/>
      <c r="CX33" s="819"/>
      <c r="CY33" s="819"/>
      <c r="CZ33" s="819"/>
      <c r="DA33" s="819"/>
      <c r="DB33" s="819"/>
      <c r="DC33" s="819"/>
      <c r="DD33" s="819"/>
      <c r="DE33" s="819"/>
      <c r="DF33" s="819"/>
      <c r="DG33" s="819"/>
      <c r="DH33" s="819"/>
      <c r="DI33" s="819"/>
      <c r="DJ33" s="819"/>
      <c r="DK33" s="819"/>
      <c r="DL33" s="819"/>
      <c r="DM33" s="819"/>
      <c r="DN33" s="819"/>
      <c r="DO33" s="819"/>
      <c r="DP33" s="819"/>
      <c r="DQ33" s="819"/>
      <c r="DR33" s="819"/>
      <c r="DS33" s="819"/>
      <c r="DT33" s="819"/>
      <c r="DU33" s="819"/>
      <c r="DV33" s="819"/>
      <c r="DW33" s="819"/>
      <c r="DX33" s="819"/>
      <c r="DY33" s="819"/>
      <c r="DZ33" s="819"/>
      <c r="EA33" s="819"/>
      <c r="EB33" s="819"/>
      <c r="EC33" s="819"/>
      <c r="ED33" s="819"/>
      <c r="EE33" s="819"/>
      <c r="EF33" s="819"/>
      <c r="EG33" s="819"/>
      <c r="EH33" s="819"/>
      <c r="EI33" s="819"/>
      <c r="EJ33" s="819"/>
      <c r="EK33" s="819"/>
      <c r="EL33" s="819"/>
      <c r="EM33" s="819"/>
      <c r="EN33" s="819"/>
      <c r="EO33" s="819"/>
      <c r="EP33" s="819"/>
      <c r="EQ33" s="819"/>
      <c r="ER33" s="819"/>
      <c r="ES33" s="819"/>
      <c r="ET33" s="819"/>
      <c r="EU33" s="819"/>
      <c r="EV33" s="819"/>
      <c r="EW33" s="819"/>
      <c r="EX33" s="819"/>
      <c r="EY33" s="819"/>
      <c r="EZ33" s="819"/>
      <c r="FA33" s="819"/>
      <c r="FB33" s="819"/>
      <c r="FC33" s="819"/>
      <c r="FD33" s="819"/>
      <c r="FE33" s="819"/>
      <c r="FF33" s="819"/>
      <c r="FG33" s="819"/>
      <c r="FH33" s="819"/>
      <c r="FI33" s="819"/>
      <c r="FJ33" s="819"/>
      <c r="FK33" s="819"/>
      <c r="FL33" s="819"/>
      <c r="FM33" s="819"/>
      <c r="FN33" s="819"/>
      <c r="FO33" s="819"/>
      <c r="FP33" s="819"/>
      <c r="FQ33" s="819"/>
      <c r="FR33" s="819"/>
      <c r="FS33" s="819"/>
      <c r="FT33" s="819"/>
      <c r="FU33" s="819"/>
      <c r="FV33" s="819"/>
      <c r="FW33" s="819"/>
      <c r="FX33" s="819"/>
      <c r="FY33" s="819"/>
      <c r="FZ33" s="819"/>
      <c r="GA33" s="819"/>
      <c r="GB33" s="819"/>
      <c r="GC33" s="819"/>
      <c r="GD33" s="819"/>
      <c r="GE33" s="819"/>
      <c r="GF33" s="819"/>
      <c r="GG33" s="819"/>
      <c r="GH33" s="819"/>
      <c r="GI33" s="819"/>
      <c r="GJ33" s="819"/>
      <c r="GK33" s="819"/>
      <c r="GL33" s="819"/>
      <c r="GM33" s="819"/>
      <c r="GN33" s="819"/>
      <c r="GO33" s="819"/>
      <c r="GP33" s="819"/>
      <c r="GQ33" s="819"/>
      <c r="GR33" s="819"/>
      <c r="GS33" s="819"/>
      <c r="GT33" s="819"/>
      <c r="GU33" s="819"/>
      <c r="GV33" s="819"/>
      <c r="GW33" s="819"/>
      <c r="GX33" s="819"/>
      <c r="GY33" s="819"/>
      <c r="GZ33" s="819"/>
      <c r="HA33" s="819"/>
      <c r="HB33" s="819"/>
      <c r="HC33" s="819"/>
      <c r="HD33" s="819"/>
      <c r="HE33" s="819"/>
      <c r="HF33" s="819"/>
      <c r="HG33" s="819"/>
      <c r="HH33" s="819"/>
      <c r="HI33" s="819"/>
      <c r="HJ33" s="819"/>
      <c r="HK33" s="819"/>
      <c r="HL33" s="819"/>
      <c r="HM33" s="819"/>
      <c r="HN33" s="819"/>
      <c r="HO33" s="819"/>
      <c r="HP33" s="819"/>
      <c r="HQ33" s="819"/>
      <c r="HR33" s="819"/>
      <c r="HS33" s="819"/>
      <c r="HT33" s="819"/>
      <c r="HU33" s="819"/>
      <c r="HV33" s="819"/>
      <c r="HW33" s="819"/>
      <c r="HX33" s="819"/>
      <c r="HY33" s="819"/>
      <c r="HZ33" s="819"/>
      <c r="IA33" s="819"/>
      <c r="IB33" s="819"/>
      <c r="IC33" s="819"/>
      <c r="ID33" s="819"/>
      <c r="IE33" s="819"/>
      <c r="IF33" s="819"/>
      <c r="IG33" s="819"/>
      <c r="IH33" s="819"/>
      <c r="II33" s="819"/>
      <c r="IJ33" s="819"/>
      <c r="IK33" s="819"/>
      <c r="IL33" s="819"/>
      <c r="IM33" s="819"/>
      <c r="IN33" s="819"/>
      <c r="IO33" s="819"/>
      <c r="IP33" s="819"/>
      <c r="IQ33" s="819"/>
      <c r="IR33" s="819"/>
      <c r="IS33" s="819"/>
      <c r="IT33" s="819"/>
      <c r="IU33" s="819"/>
      <c r="IV33" s="819"/>
      <c r="IW33" s="819"/>
      <c r="IX33" s="819"/>
      <c r="IY33" s="819"/>
      <c r="IZ33" s="819"/>
      <c r="JA33" s="819"/>
      <c r="JB33" s="819"/>
      <c r="JC33" s="819"/>
      <c r="JD33" s="819"/>
      <c r="JE33" s="819"/>
      <c r="JF33" s="819"/>
      <c r="JG33" s="819"/>
      <c r="JH33" s="819"/>
      <c r="JI33" s="819"/>
      <c r="JJ33" s="819"/>
      <c r="JK33" s="819"/>
      <c r="JL33" s="819"/>
      <c r="JM33" s="819"/>
      <c r="JN33" s="819"/>
      <c r="JO33" s="819"/>
      <c r="JP33" s="819"/>
      <c r="JQ33" s="819"/>
      <c r="JR33" s="819"/>
      <c r="JS33" s="819"/>
      <c r="JT33" s="819"/>
      <c r="JU33" s="819"/>
      <c r="JV33" s="819"/>
      <c r="JW33" s="819"/>
      <c r="JX33" s="819"/>
      <c r="JY33" s="819"/>
      <c r="JZ33" s="819"/>
      <c r="KA33" s="819"/>
      <c r="KB33" s="819"/>
      <c r="KC33" s="819"/>
      <c r="KD33" s="819"/>
      <c r="KE33" s="819"/>
      <c r="KF33" s="819"/>
      <c r="KG33" s="819"/>
      <c r="KH33" s="819"/>
      <c r="KI33" s="819"/>
      <c r="KJ33" s="819"/>
      <c r="KK33" s="819"/>
      <c r="KL33" s="819"/>
      <c r="KM33" s="819"/>
      <c r="KN33" s="819"/>
      <c r="KO33" s="819"/>
      <c r="KP33" s="819"/>
      <c r="KQ33" s="819"/>
      <c r="KR33" s="819"/>
      <c r="KS33" s="819"/>
      <c r="KT33" s="819"/>
      <c r="KU33" s="819"/>
      <c r="KV33" s="819"/>
      <c r="KW33" s="819"/>
      <c r="KX33" s="819"/>
      <c r="KY33" s="819"/>
      <c r="KZ33" s="819"/>
      <c r="LA33" s="819"/>
      <c r="LB33" s="819"/>
      <c r="LC33" s="819"/>
      <c r="LD33" s="819"/>
      <c r="LE33" s="819"/>
      <c r="LF33" s="819"/>
      <c r="LG33" s="819"/>
      <c r="LH33" s="819"/>
      <c r="LI33" s="819"/>
      <c r="LJ33" s="819"/>
      <c r="LK33" s="819"/>
      <c r="LL33" s="819"/>
      <c r="LM33" s="819"/>
      <c r="LN33" s="819"/>
      <c r="LO33" s="819"/>
      <c r="LP33" s="819"/>
      <c r="LQ33" s="819"/>
      <c r="LR33" s="819"/>
      <c r="LS33" s="819"/>
      <c r="LT33" s="819"/>
      <c r="LU33" s="819"/>
      <c r="LV33" s="819"/>
      <c r="LW33" s="819"/>
      <c r="LX33" s="819"/>
      <c r="LY33" s="819"/>
      <c r="LZ33" s="819"/>
      <c r="MA33" s="819"/>
      <c r="MB33" s="819"/>
      <c r="MC33" s="819"/>
      <c r="MD33" s="819"/>
      <c r="ME33" s="819"/>
      <c r="MF33" s="819"/>
      <c r="MG33" s="819"/>
      <c r="MH33" s="819"/>
      <c r="MI33" s="819"/>
      <c r="MJ33" s="819"/>
      <c r="MK33" s="819"/>
      <c r="ML33" s="819"/>
      <c r="MM33" s="819"/>
      <c r="MN33" s="819"/>
      <c r="MO33" s="819"/>
      <c r="MP33" s="819"/>
      <c r="MQ33" s="819"/>
      <c r="MR33" s="819"/>
      <c r="MS33" s="819"/>
      <c r="MT33" s="819"/>
      <c r="MU33" s="819"/>
      <c r="MV33" s="819"/>
      <c r="MW33" s="819"/>
      <c r="MX33" s="819"/>
      <c r="MY33" s="819"/>
      <c r="MZ33" s="819"/>
      <c r="NA33" s="819"/>
      <c r="NB33" s="819"/>
      <c r="NC33" s="819"/>
      <c r="ND33" s="819"/>
      <c r="NE33" s="819"/>
      <c r="NF33" s="819"/>
      <c r="NG33" s="819"/>
      <c r="NH33" s="819"/>
      <c r="NI33" s="819"/>
      <c r="NJ33" s="819"/>
      <c r="NK33" s="819"/>
      <c r="NL33" s="819"/>
      <c r="NM33" s="819"/>
      <c r="NN33" s="819"/>
      <c r="NO33" s="819"/>
      <c r="NP33" s="819"/>
      <c r="NQ33" s="819"/>
      <c r="NR33" s="819"/>
      <c r="NS33" s="819"/>
      <c r="NT33" s="819"/>
      <c r="NU33" s="819"/>
      <c r="NV33" s="819"/>
      <c r="NW33" s="819"/>
      <c r="NX33" s="819"/>
      <c r="NY33" s="819"/>
      <c r="NZ33" s="819"/>
      <c r="OA33" s="819"/>
      <c r="OB33" s="819"/>
      <c r="OC33" s="819"/>
      <c r="OD33" s="819"/>
      <c r="OE33" s="819"/>
      <c r="OF33" s="819"/>
      <c r="OG33" s="819"/>
      <c r="OH33" s="819"/>
      <c r="OI33" s="819"/>
      <c r="OJ33" s="819"/>
      <c r="OK33" s="819"/>
      <c r="OL33" s="819"/>
      <c r="OM33" s="819"/>
      <c r="ON33" s="819"/>
      <c r="OO33" s="819"/>
      <c r="OP33" s="819"/>
      <c r="OQ33" s="819"/>
      <c r="OR33" s="819"/>
      <c r="OS33" s="819"/>
      <c r="OT33" s="819"/>
      <c r="OU33" s="819"/>
      <c r="OV33" s="819"/>
      <c r="OW33" s="819"/>
      <c r="OX33" s="819"/>
      <c r="OY33" s="819"/>
      <c r="OZ33" s="819"/>
      <c r="PA33" s="819"/>
      <c r="PB33" s="819"/>
      <c r="PC33" s="819"/>
      <c r="PD33" s="819"/>
      <c r="PE33" s="819"/>
      <c r="PF33" s="819"/>
      <c r="PG33" s="819"/>
      <c r="PH33" s="819"/>
      <c r="PI33" s="819"/>
      <c r="PJ33" s="819"/>
      <c r="PK33" s="819"/>
      <c r="PL33" s="819"/>
      <c r="PM33" s="819"/>
      <c r="PN33" s="819"/>
      <c r="PO33" s="819"/>
      <c r="PP33" s="819"/>
      <c r="PQ33" s="819"/>
      <c r="PR33" s="819"/>
      <c r="PS33" s="819"/>
      <c r="PT33" s="819"/>
      <c r="PU33" s="819"/>
      <c r="PV33" s="819"/>
      <c r="PW33" s="819"/>
      <c r="PX33" s="819"/>
      <c r="PY33" s="819"/>
      <c r="PZ33" s="819"/>
      <c r="QA33" s="819"/>
      <c r="QB33" s="819"/>
      <c r="QC33" s="819"/>
      <c r="QD33" s="819"/>
      <c r="QE33" s="819"/>
      <c r="QF33" s="819"/>
      <c r="QG33" s="819"/>
      <c r="QH33" s="819"/>
      <c r="QI33" s="819"/>
      <c r="QJ33" s="819"/>
      <c r="QK33" s="819"/>
      <c r="QL33" s="819"/>
      <c r="QM33" s="819"/>
      <c r="QN33" s="819"/>
    </row>
    <row r="34" spans="1:456" s="131" customFormat="1" ht="63.75">
      <c r="A34" s="247" t="s">
        <v>641</v>
      </c>
      <c r="B34" s="327" t="s">
        <v>1189</v>
      </c>
      <c r="C34" s="861">
        <f>C$33/3</f>
        <v>11.111111111111112</v>
      </c>
      <c r="D34" s="856" t="s">
        <v>35</v>
      </c>
      <c r="E34" s="246">
        <f>IF(D34="Yes",C34,0)</f>
        <v>11.111111111111112</v>
      </c>
      <c r="F34" s="276"/>
      <c r="G34" s="251" t="s">
        <v>1842</v>
      </c>
      <c r="H34" s="760"/>
      <c r="I34" s="246">
        <f>I$33/3</f>
        <v>11.111111111111112</v>
      </c>
      <c r="J34" s="248" t="s">
        <v>35</v>
      </c>
      <c r="K34" s="246">
        <f>IF(J34="Yes",I34,0)</f>
        <v>11.111111111111112</v>
      </c>
      <c r="L34" s="276"/>
      <c r="M34" s="248" t="s">
        <v>1843</v>
      </c>
      <c r="N34" s="760"/>
      <c r="O34" s="246">
        <f>O$33/3</f>
        <v>11.111111111111112</v>
      </c>
      <c r="P34" s="251" t="s">
        <v>38</v>
      </c>
      <c r="Q34" s="246">
        <f>IF(P34="Yes",O34,0)</f>
        <v>0</v>
      </c>
      <c r="R34" s="276"/>
      <c r="S34" s="436"/>
      <c r="T34" s="760"/>
      <c r="U34" s="276">
        <f>U$33/3</f>
        <v>11.111111111111112</v>
      </c>
      <c r="V34" s="267" t="s">
        <v>35</v>
      </c>
      <c r="W34" s="276">
        <f>IF(V34="Yes",U34,0)</f>
        <v>11.111111111111112</v>
      </c>
      <c r="X34" s="276"/>
      <c r="Y34" s="267" t="s">
        <v>2468</v>
      </c>
      <c r="Z34" s="760"/>
      <c r="AA34" s="246">
        <f>AA$33/3</f>
        <v>11.111111111111112</v>
      </c>
      <c r="AB34" s="251" t="s">
        <v>35</v>
      </c>
      <c r="AC34" s="246">
        <f>IF(AB34="Yes",AA34,0)</f>
        <v>11.111111111111112</v>
      </c>
      <c r="AD34" s="276"/>
      <c r="AE34" s="246" t="s">
        <v>2135</v>
      </c>
      <c r="AF34" s="760"/>
      <c r="AG34" s="246">
        <f>AG$33/3</f>
        <v>11.111111111111112</v>
      </c>
      <c r="AH34" s="248" t="s">
        <v>35</v>
      </c>
      <c r="AI34" s="246">
        <f>IF(AH34="Yes",AG34,0)</f>
        <v>11.111111111111112</v>
      </c>
      <c r="AJ34" s="276"/>
      <c r="AK34" s="251" t="s">
        <v>1844</v>
      </c>
      <c r="AL34" s="760"/>
      <c r="AM34" s="246">
        <f>AM$33/3</f>
        <v>11.111111111111112</v>
      </c>
      <c r="AN34" s="251" t="s">
        <v>35</v>
      </c>
      <c r="AO34" s="246">
        <f>IF(AN34="Yes",AM34,0)</f>
        <v>11.111111111111112</v>
      </c>
      <c r="AP34" s="276"/>
      <c r="AQ34" s="251" t="s">
        <v>1845</v>
      </c>
      <c r="AR34" s="760"/>
      <c r="AS34" s="246">
        <f>AS$33/3</f>
        <v>11.111111111111112</v>
      </c>
      <c r="AT34" s="251" t="s">
        <v>35</v>
      </c>
      <c r="AU34" s="246">
        <f>IF(AT34="Yes",AS34,0)</f>
        <v>11.111111111111112</v>
      </c>
      <c r="AV34" s="276"/>
      <c r="AW34" s="251" t="s">
        <v>1846</v>
      </c>
      <c r="AX34" s="760"/>
      <c r="AY34" s="246">
        <f>AY$33/3</f>
        <v>11.111111111111112</v>
      </c>
      <c r="AZ34" s="248" t="s">
        <v>35</v>
      </c>
      <c r="BA34" s="246">
        <f>IF(AZ34="Yes",AY34,0)</f>
        <v>11.111111111111112</v>
      </c>
      <c r="BB34" s="276"/>
      <c r="BC34" s="248" t="s">
        <v>1847</v>
      </c>
      <c r="BD34" s="760"/>
      <c r="BE34" s="246">
        <f>BE$33/3</f>
        <v>11.111111111111112</v>
      </c>
      <c r="BF34" s="251" t="s">
        <v>35</v>
      </c>
      <c r="BG34" s="246">
        <f>IF(BF34="Yes",BE34,0)</f>
        <v>11.111111111111112</v>
      </c>
      <c r="BH34" s="276"/>
      <c r="BI34" s="248" t="s">
        <v>1238</v>
      </c>
      <c r="BJ34" s="820"/>
      <c r="BK34" s="819"/>
      <c r="BL34" s="819"/>
      <c r="BM34" s="819"/>
      <c r="BN34" s="819"/>
      <c r="BO34" s="819"/>
      <c r="BP34" s="819"/>
      <c r="BQ34" s="819"/>
      <c r="BR34" s="819"/>
      <c r="BS34" s="819"/>
      <c r="BT34" s="819"/>
      <c r="BU34" s="819"/>
      <c r="BV34" s="819"/>
      <c r="BW34" s="819"/>
      <c r="BX34" s="819"/>
      <c r="BY34" s="819"/>
      <c r="BZ34" s="819"/>
      <c r="CA34" s="819"/>
      <c r="CB34" s="819"/>
      <c r="CC34" s="819"/>
      <c r="CD34" s="819"/>
      <c r="CE34" s="819"/>
      <c r="CF34" s="819"/>
      <c r="CG34" s="819"/>
      <c r="CH34" s="819"/>
      <c r="CI34" s="819"/>
      <c r="CJ34" s="819"/>
      <c r="CK34" s="819"/>
      <c r="CL34" s="819"/>
      <c r="CM34" s="819"/>
      <c r="CN34" s="819"/>
      <c r="CO34" s="819"/>
      <c r="CP34" s="819"/>
      <c r="CQ34" s="819"/>
      <c r="CR34" s="819"/>
      <c r="CS34" s="819"/>
      <c r="CT34" s="819"/>
      <c r="CU34" s="819"/>
      <c r="CV34" s="819"/>
      <c r="CW34" s="819"/>
      <c r="CX34" s="819"/>
      <c r="CY34" s="819"/>
      <c r="CZ34" s="819"/>
      <c r="DA34" s="819"/>
      <c r="DB34" s="819"/>
      <c r="DC34" s="819"/>
      <c r="DD34" s="819"/>
      <c r="DE34" s="819"/>
      <c r="DF34" s="819"/>
      <c r="DG34" s="819"/>
      <c r="DH34" s="819"/>
      <c r="DI34" s="819"/>
      <c r="DJ34" s="819"/>
      <c r="DK34" s="819"/>
      <c r="DL34" s="819"/>
      <c r="DM34" s="819"/>
      <c r="DN34" s="819"/>
      <c r="DO34" s="819"/>
      <c r="DP34" s="819"/>
      <c r="DQ34" s="819"/>
      <c r="DR34" s="819"/>
      <c r="DS34" s="819"/>
      <c r="DT34" s="819"/>
      <c r="DU34" s="819"/>
      <c r="DV34" s="819"/>
      <c r="DW34" s="819"/>
      <c r="DX34" s="819"/>
      <c r="DY34" s="819"/>
      <c r="DZ34" s="819"/>
      <c r="EA34" s="819"/>
      <c r="EB34" s="819"/>
      <c r="EC34" s="819"/>
      <c r="ED34" s="819"/>
      <c r="EE34" s="819"/>
      <c r="EF34" s="819"/>
      <c r="EG34" s="819"/>
      <c r="EH34" s="819"/>
      <c r="EI34" s="819"/>
      <c r="EJ34" s="819"/>
      <c r="EK34" s="819"/>
      <c r="EL34" s="819"/>
      <c r="EM34" s="819"/>
      <c r="EN34" s="819"/>
      <c r="EO34" s="819"/>
      <c r="EP34" s="819"/>
      <c r="EQ34" s="819"/>
      <c r="ER34" s="819"/>
      <c r="ES34" s="819"/>
      <c r="ET34" s="819"/>
      <c r="EU34" s="819"/>
      <c r="EV34" s="819"/>
      <c r="EW34" s="819"/>
      <c r="EX34" s="819"/>
      <c r="EY34" s="819"/>
      <c r="EZ34" s="819"/>
      <c r="FA34" s="819"/>
      <c r="FB34" s="819"/>
      <c r="FC34" s="819"/>
      <c r="FD34" s="819"/>
      <c r="FE34" s="819"/>
      <c r="FF34" s="819"/>
      <c r="FG34" s="819"/>
      <c r="FH34" s="819"/>
      <c r="FI34" s="819"/>
      <c r="FJ34" s="819"/>
      <c r="FK34" s="819"/>
      <c r="FL34" s="819"/>
      <c r="FM34" s="819"/>
      <c r="FN34" s="819"/>
      <c r="FO34" s="819"/>
      <c r="FP34" s="819"/>
      <c r="FQ34" s="819"/>
      <c r="FR34" s="819"/>
      <c r="FS34" s="819"/>
      <c r="FT34" s="819"/>
      <c r="FU34" s="819"/>
      <c r="FV34" s="819"/>
      <c r="FW34" s="819"/>
      <c r="FX34" s="819"/>
      <c r="FY34" s="819"/>
      <c r="FZ34" s="819"/>
      <c r="GA34" s="819"/>
      <c r="GB34" s="819"/>
      <c r="GC34" s="819"/>
      <c r="GD34" s="819"/>
      <c r="GE34" s="819"/>
      <c r="GF34" s="819"/>
      <c r="GG34" s="819"/>
      <c r="GH34" s="819"/>
      <c r="GI34" s="819"/>
      <c r="GJ34" s="819"/>
      <c r="GK34" s="819"/>
      <c r="GL34" s="819"/>
      <c r="GM34" s="819"/>
      <c r="GN34" s="819"/>
      <c r="GO34" s="819"/>
      <c r="GP34" s="819"/>
      <c r="GQ34" s="819"/>
      <c r="GR34" s="819"/>
      <c r="GS34" s="819"/>
      <c r="GT34" s="819"/>
      <c r="GU34" s="819"/>
      <c r="GV34" s="819"/>
      <c r="GW34" s="819"/>
      <c r="GX34" s="819"/>
      <c r="GY34" s="819"/>
      <c r="GZ34" s="819"/>
      <c r="HA34" s="819"/>
      <c r="HB34" s="819"/>
      <c r="HC34" s="819"/>
      <c r="HD34" s="819"/>
      <c r="HE34" s="819"/>
      <c r="HF34" s="819"/>
      <c r="HG34" s="819"/>
      <c r="HH34" s="819"/>
      <c r="HI34" s="819"/>
      <c r="HJ34" s="819"/>
      <c r="HK34" s="819"/>
      <c r="HL34" s="819"/>
      <c r="HM34" s="819"/>
      <c r="HN34" s="819"/>
      <c r="HO34" s="819"/>
      <c r="HP34" s="819"/>
      <c r="HQ34" s="819"/>
      <c r="HR34" s="819"/>
      <c r="HS34" s="819"/>
      <c r="HT34" s="819"/>
      <c r="HU34" s="819"/>
      <c r="HV34" s="819"/>
      <c r="HW34" s="819"/>
      <c r="HX34" s="819"/>
      <c r="HY34" s="819"/>
      <c r="HZ34" s="819"/>
      <c r="IA34" s="819"/>
      <c r="IB34" s="819"/>
      <c r="IC34" s="819"/>
      <c r="ID34" s="819"/>
      <c r="IE34" s="819"/>
      <c r="IF34" s="819"/>
      <c r="IG34" s="819"/>
      <c r="IH34" s="819"/>
      <c r="II34" s="819"/>
      <c r="IJ34" s="819"/>
      <c r="IK34" s="819"/>
      <c r="IL34" s="819"/>
      <c r="IM34" s="819"/>
      <c r="IN34" s="819"/>
      <c r="IO34" s="819"/>
      <c r="IP34" s="819"/>
      <c r="IQ34" s="819"/>
      <c r="IR34" s="819"/>
      <c r="IS34" s="819"/>
      <c r="IT34" s="819"/>
      <c r="IU34" s="819"/>
      <c r="IV34" s="819"/>
      <c r="IW34" s="819"/>
      <c r="IX34" s="819"/>
      <c r="IY34" s="819"/>
      <c r="IZ34" s="819"/>
      <c r="JA34" s="819"/>
      <c r="JB34" s="819"/>
      <c r="JC34" s="819"/>
      <c r="JD34" s="819"/>
      <c r="JE34" s="819"/>
      <c r="JF34" s="819"/>
      <c r="JG34" s="819"/>
      <c r="JH34" s="819"/>
      <c r="JI34" s="819"/>
      <c r="JJ34" s="819"/>
      <c r="JK34" s="819"/>
      <c r="JL34" s="819"/>
      <c r="JM34" s="819"/>
      <c r="JN34" s="819"/>
      <c r="JO34" s="819"/>
      <c r="JP34" s="819"/>
      <c r="JQ34" s="819"/>
      <c r="JR34" s="819"/>
      <c r="JS34" s="819"/>
      <c r="JT34" s="819"/>
      <c r="JU34" s="819"/>
      <c r="JV34" s="819"/>
      <c r="JW34" s="819"/>
      <c r="JX34" s="819"/>
      <c r="JY34" s="819"/>
      <c r="JZ34" s="819"/>
      <c r="KA34" s="819"/>
      <c r="KB34" s="819"/>
      <c r="KC34" s="819"/>
      <c r="KD34" s="819"/>
      <c r="KE34" s="819"/>
      <c r="KF34" s="819"/>
      <c r="KG34" s="819"/>
      <c r="KH34" s="819"/>
      <c r="KI34" s="819"/>
      <c r="KJ34" s="819"/>
      <c r="KK34" s="819"/>
      <c r="KL34" s="819"/>
      <c r="KM34" s="819"/>
      <c r="KN34" s="819"/>
      <c r="KO34" s="819"/>
      <c r="KP34" s="819"/>
      <c r="KQ34" s="819"/>
      <c r="KR34" s="819"/>
      <c r="KS34" s="819"/>
      <c r="KT34" s="819"/>
      <c r="KU34" s="819"/>
      <c r="KV34" s="819"/>
      <c r="KW34" s="819"/>
      <c r="KX34" s="819"/>
      <c r="KY34" s="819"/>
      <c r="KZ34" s="819"/>
      <c r="LA34" s="819"/>
      <c r="LB34" s="819"/>
      <c r="LC34" s="819"/>
      <c r="LD34" s="819"/>
      <c r="LE34" s="819"/>
      <c r="LF34" s="819"/>
      <c r="LG34" s="819"/>
      <c r="LH34" s="819"/>
      <c r="LI34" s="819"/>
      <c r="LJ34" s="819"/>
      <c r="LK34" s="819"/>
      <c r="LL34" s="819"/>
      <c r="LM34" s="819"/>
      <c r="LN34" s="819"/>
      <c r="LO34" s="819"/>
      <c r="LP34" s="819"/>
      <c r="LQ34" s="819"/>
      <c r="LR34" s="819"/>
      <c r="LS34" s="819"/>
      <c r="LT34" s="819"/>
      <c r="LU34" s="819"/>
      <c r="LV34" s="819"/>
      <c r="LW34" s="819"/>
      <c r="LX34" s="819"/>
      <c r="LY34" s="819"/>
      <c r="LZ34" s="819"/>
      <c r="MA34" s="819"/>
      <c r="MB34" s="819"/>
      <c r="MC34" s="819"/>
      <c r="MD34" s="819"/>
      <c r="ME34" s="819"/>
      <c r="MF34" s="819"/>
      <c r="MG34" s="819"/>
      <c r="MH34" s="819"/>
      <c r="MI34" s="819"/>
      <c r="MJ34" s="819"/>
      <c r="MK34" s="819"/>
      <c r="ML34" s="819"/>
      <c r="MM34" s="819"/>
      <c r="MN34" s="819"/>
      <c r="MO34" s="819"/>
      <c r="MP34" s="819"/>
      <c r="MQ34" s="819"/>
      <c r="MR34" s="819"/>
      <c r="MS34" s="819"/>
      <c r="MT34" s="819"/>
      <c r="MU34" s="819"/>
      <c r="MV34" s="819"/>
      <c r="MW34" s="819"/>
      <c r="MX34" s="819"/>
      <c r="MY34" s="819"/>
      <c r="MZ34" s="819"/>
      <c r="NA34" s="819"/>
      <c r="NB34" s="819"/>
      <c r="NC34" s="819"/>
      <c r="ND34" s="819"/>
      <c r="NE34" s="819"/>
      <c r="NF34" s="819"/>
      <c r="NG34" s="819"/>
      <c r="NH34" s="819"/>
      <c r="NI34" s="819"/>
      <c r="NJ34" s="819"/>
      <c r="NK34" s="819"/>
      <c r="NL34" s="819"/>
      <c r="NM34" s="819"/>
      <c r="NN34" s="819"/>
      <c r="NO34" s="819"/>
      <c r="NP34" s="819"/>
      <c r="NQ34" s="819"/>
      <c r="NR34" s="819"/>
      <c r="NS34" s="819"/>
      <c r="NT34" s="819"/>
      <c r="NU34" s="819"/>
      <c r="NV34" s="819"/>
      <c r="NW34" s="819"/>
      <c r="NX34" s="819"/>
      <c r="NY34" s="819"/>
      <c r="NZ34" s="819"/>
      <c r="OA34" s="819"/>
      <c r="OB34" s="819"/>
      <c r="OC34" s="819"/>
      <c r="OD34" s="819"/>
      <c r="OE34" s="819"/>
      <c r="OF34" s="819"/>
      <c r="OG34" s="819"/>
      <c r="OH34" s="819"/>
      <c r="OI34" s="819"/>
      <c r="OJ34" s="819"/>
      <c r="OK34" s="819"/>
      <c r="OL34" s="819"/>
      <c r="OM34" s="819"/>
      <c r="ON34" s="819"/>
      <c r="OO34" s="819"/>
      <c r="OP34" s="819"/>
      <c r="OQ34" s="819"/>
      <c r="OR34" s="819"/>
      <c r="OS34" s="819"/>
      <c r="OT34" s="819"/>
      <c r="OU34" s="819"/>
      <c r="OV34" s="819"/>
      <c r="OW34" s="819"/>
      <c r="OX34" s="819"/>
      <c r="OY34" s="819"/>
      <c r="OZ34" s="819"/>
      <c r="PA34" s="819"/>
      <c r="PB34" s="819"/>
      <c r="PC34" s="819"/>
      <c r="PD34" s="819"/>
      <c r="PE34" s="819"/>
      <c r="PF34" s="819"/>
      <c r="PG34" s="819"/>
      <c r="PH34" s="819"/>
      <c r="PI34" s="819"/>
      <c r="PJ34" s="819"/>
      <c r="PK34" s="819"/>
      <c r="PL34" s="819"/>
      <c r="PM34" s="819"/>
      <c r="PN34" s="819"/>
      <c r="PO34" s="819"/>
      <c r="PP34" s="819"/>
      <c r="PQ34" s="819"/>
      <c r="PR34" s="819"/>
      <c r="PS34" s="819"/>
      <c r="PT34" s="819"/>
      <c r="PU34" s="819"/>
      <c r="PV34" s="819"/>
      <c r="PW34" s="819"/>
      <c r="PX34" s="819"/>
      <c r="PY34" s="819"/>
      <c r="PZ34" s="819"/>
      <c r="QA34" s="819"/>
      <c r="QB34" s="819"/>
      <c r="QC34" s="819"/>
      <c r="QD34" s="819"/>
      <c r="QE34" s="819"/>
      <c r="QF34" s="819"/>
      <c r="QG34" s="819"/>
      <c r="QH34" s="819"/>
      <c r="QI34" s="819"/>
      <c r="QJ34" s="819"/>
      <c r="QK34" s="819"/>
      <c r="QL34" s="819"/>
      <c r="QM34" s="819"/>
      <c r="QN34" s="819"/>
    </row>
    <row r="35" spans="1:456" s="131" customFormat="1" ht="12.75">
      <c r="A35" s="247" t="s">
        <v>642</v>
      </c>
      <c r="B35" s="327" t="s">
        <v>1004</v>
      </c>
      <c r="C35" s="861">
        <f>C$33/3</f>
        <v>11.111111111111112</v>
      </c>
      <c r="D35" s="857" t="s">
        <v>38</v>
      </c>
      <c r="E35" s="246">
        <f>IF(D35="Yes",C35,0)</f>
        <v>0</v>
      </c>
      <c r="F35" s="276"/>
      <c r="G35" s="276"/>
      <c r="H35" s="760"/>
      <c r="I35" s="246">
        <f>I$33/3</f>
        <v>11.111111111111112</v>
      </c>
      <c r="J35" s="248" t="s">
        <v>38</v>
      </c>
      <c r="K35" s="246">
        <f>IF(J35="Yes",I35,0)</f>
        <v>0</v>
      </c>
      <c r="L35" s="276"/>
      <c r="M35" s="276"/>
      <c r="N35" s="760"/>
      <c r="O35" s="246">
        <f>O$33/3</f>
        <v>11.111111111111112</v>
      </c>
      <c r="P35" s="251" t="s">
        <v>38</v>
      </c>
      <c r="Q35" s="246">
        <f>IF(P35="Yes",O35,0)</f>
        <v>0</v>
      </c>
      <c r="R35" s="276"/>
      <c r="S35" s="436"/>
      <c r="T35" s="760"/>
      <c r="U35" s="246">
        <f>U$33/3</f>
        <v>11.111111111111112</v>
      </c>
      <c r="V35" s="251" t="s">
        <v>38</v>
      </c>
      <c r="W35" s="246">
        <f>IF(V35="Yes",U35,0)</f>
        <v>0</v>
      </c>
      <c r="X35" s="276"/>
      <c r="Y35" s="276"/>
      <c r="Z35" s="760"/>
      <c r="AA35" s="246">
        <f>AA$33/3</f>
        <v>11.111111111111112</v>
      </c>
      <c r="AB35" s="251" t="s">
        <v>38</v>
      </c>
      <c r="AC35" s="246">
        <f>IF(AB35="Yes",AA35,0)</f>
        <v>0</v>
      </c>
      <c r="AD35" s="276"/>
      <c r="AE35" s="276"/>
      <c r="AF35" s="760"/>
      <c r="AG35" s="246">
        <f>AG$33/3</f>
        <v>11.111111111111112</v>
      </c>
      <c r="AH35" s="248" t="s">
        <v>38</v>
      </c>
      <c r="AI35" s="246">
        <f>IF(AH35="Yes",AG35,0)</f>
        <v>0</v>
      </c>
      <c r="AJ35" s="276"/>
      <c r="AK35" s="276"/>
      <c r="AL35" s="760"/>
      <c r="AM35" s="246">
        <f>AM$33/3</f>
        <v>11.111111111111112</v>
      </c>
      <c r="AN35" s="251" t="s">
        <v>38</v>
      </c>
      <c r="AO35" s="246">
        <f>IF(AN35="Yes",AM35,0)</f>
        <v>0</v>
      </c>
      <c r="AP35" s="276"/>
      <c r="AQ35" s="276"/>
      <c r="AR35" s="760"/>
      <c r="AS35" s="246">
        <f>AS$33/3</f>
        <v>11.111111111111112</v>
      </c>
      <c r="AT35" s="248" t="s">
        <v>38</v>
      </c>
      <c r="AU35" s="246">
        <f>IF(AT35="Yes",AS35,0)</f>
        <v>0</v>
      </c>
      <c r="AV35" s="276"/>
      <c r="AW35" s="276"/>
      <c r="AX35" s="760"/>
      <c r="AY35" s="246">
        <f>AY$33/3</f>
        <v>11.111111111111112</v>
      </c>
      <c r="AZ35" s="248" t="s">
        <v>38</v>
      </c>
      <c r="BA35" s="246">
        <f>IF(AZ35="Yes",AY35,0)</f>
        <v>0</v>
      </c>
      <c r="BB35" s="276"/>
      <c r="BC35" s="269"/>
      <c r="BD35" s="760"/>
      <c r="BE35" s="246">
        <f>BE$33/3</f>
        <v>11.111111111111112</v>
      </c>
      <c r="BF35" s="248" t="s">
        <v>35</v>
      </c>
      <c r="BG35" s="246">
        <f>IF(BF35="Yes",BE35,0)</f>
        <v>11.111111111111112</v>
      </c>
      <c r="BH35" s="276"/>
      <c r="BI35" s="248" t="s">
        <v>1238</v>
      </c>
      <c r="BJ35" s="820"/>
      <c r="BK35" s="819"/>
      <c r="BL35" s="819"/>
      <c r="BM35" s="819"/>
      <c r="BN35" s="819"/>
      <c r="BO35" s="819"/>
      <c r="BP35" s="819"/>
      <c r="BQ35" s="819"/>
      <c r="BR35" s="819"/>
      <c r="BS35" s="819"/>
      <c r="BT35" s="819"/>
      <c r="BU35" s="819"/>
      <c r="BV35" s="819"/>
      <c r="BW35" s="819"/>
      <c r="BX35" s="819"/>
      <c r="BY35" s="819"/>
      <c r="BZ35" s="819"/>
      <c r="CA35" s="819"/>
      <c r="CB35" s="819"/>
      <c r="CC35" s="819"/>
      <c r="CD35" s="819"/>
      <c r="CE35" s="819"/>
      <c r="CF35" s="819"/>
      <c r="CG35" s="819"/>
      <c r="CH35" s="819"/>
      <c r="CI35" s="819"/>
      <c r="CJ35" s="819"/>
      <c r="CK35" s="819"/>
      <c r="CL35" s="819"/>
      <c r="CM35" s="819"/>
      <c r="CN35" s="819"/>
      <c r="CO35" s="819"/>
      <c r="CP35" s="819"/>
      <c r="CQ35" s="819"/>
      <c r="CR35" s="819"/>
      <c r="CS35" s="819"/>
      <c r="CT35" s="819"/>
      <c r="CU35" s="819"/>
      <c r="CV35" s="819"/>
      <c r="CW35" s="819"/>
      <c r="CX35" s="819"/>
      <c r="CY35" s="819"/>
      <c r="CZ35" s="819"/>
      <c r="DA35" s="819"/>
      <c r="DB35" s="819"/>
      <c r="DC35" s="819"/>
      <c r="DD35" s="819"/>
      <c r="DE35" s="819"/>
      <c r="DF35" s="819"/>
      <c r="DG35" s="819"/>
      <c r="DH35" s="819"/>
      <c r="DI35" s="819"/>
      <c r="DJ35" s="819"/>
      <c r="DK35" s="819"/>
      <c r="DL35" s="819"/>
      <c r="DM35" s="819"/>
      <c r="DN35" s="819"/>
      <c r="DO35" s="819"/>
      <c r="DP35" s="819"/>
      <c r="DQ35" s="819"/>
      <c r="DR35" s="819"/>
      <c r="DS35" s="819"/>
      <c r="DT35" s="819"/>
      <c r="DU35" s="819"/>
      <c r="DV35" s="819"/>
      <c r="DW35" s="819"/>
      <c r="DX35" s="819"/>
      <c r="DY35" s="819"/>
      <c r="DZ35" s="819"/>
      <c r="EA35" s="819"/>
      <c r="EB35" s="819"/>
      <c r="EC35" s="819"/>
      <c r="ED35" s="819"/>
      <c r="EE35" s="819"/>
      <c r="EF35" s="819"/>
      <c r="EG35" s="819"/>
      <c r="EH35" s="819"/>
      <c r="EI35" s="819"/>
      <c r="EJ35" s="819"/>
      <c r="EK35" s="819"/>
      <c r="EL35" s="819"/>
      <c r="EM35" s="819"/>
      <c r="EN35" s="819"/>
      <c r="EO35" s="819"/>
      <c r="EP35" s="819"/>
      <c r="EQ35" s="819"/>
      <c r="ER35" s="819"/>
      <c r="ES35" s="819"/>
      <c r="ET35" s="819"/>
      <c r="EU35" s="819"/>
      <c r="EV35" s="819"/>
      <c r="EW35" s="819"/>
      <c r="EX35" s="819"/>
      <c r="EY35" s="819"/>
      <c r="EZ35" s="819"/>
      <c r="FA35" s="819"/>
      <c r="FB35" s="819"/>
      <c r="FC35" s="819"/>
      <c r="FD35" s="819"/>
      <c r="FE35" s="819"/>
      <c r="FF35" s="819"/>
      <c r="FG35" s="819"/>
      <c r="FH35" s="819"/>
      <c r="FI35" s="819"/>
      <c r="FJ35" s="819"/>
      <c r="FK35" s="819"/>
      <c r="FL35" s="819"/>
      <c r="FM35" s="819"/>
      <c r="FN35" s="819"/>
      <c r="FO35" s="819"/>
      <c r="FP35" s="819"/>
      <c r="FQ35" s="819"/>
      <c r="FR35" s="819"/>
      <c r="FS35" s="819"/>
      <c r="FT35" s="819"/>
      <c r="FU35" s="819"/>
      <c r="FV35" s="819"/>
      <c r="FW35" s="819"/>
      <c r="FX35" s="819"/>
      <c r="FY35" s="819"/>
      <c r="FZ35" s="819"/>
      <c r="GA35" s="819"/>
      <c r="GB35" s="819"/>
      <c r="GC35" s="819"/>
      <c r="GD35" s="819"/>
      <c r="GE35" s="819"/>
      <c r="GF35" s="819"/>
      <c r="GG35" s="819"/>
      <c r="GH35" s="819"/>
      <c r="GI35" s="819"/>
      <c r="GJ35" s="819"/>
      <c r="GK35" s="819"/>
      <c r="GL35" s="819"/>
      <c r="GM35" s="819"/>
      <c r="GN35" s="819"/>
      <c r="GO35" s="819"/>
      <c r="GP35" s="819"/>
      <c r="GQ35" s="819"/>
      <c r="GR35" s="819"/>
      <c r="GS35" s="819"/>
      <c r="GT35" s="819"/>
      <c r="GU35" s="819"/>
      <c r="GV35" s="819"/>
      <c r="GW35" s="819"/>
      <c r="GX35" s="819"/>
      <c r="GY35" s="819"/>
      <c r="GZ35" s="819"/>
      <c r="HA35" s="819"/>
      <c r="HB35" s="819"/>
      <c r="HC35" s="819"/>
      <c r="HD35" s="819"/>
      <c r="HE35" s="819"/>
      <c r="HF35" s="819"/>
      <c r="HG35" s="819"/>
      <c r="HH35" s="819"/>
      <c r="HI35" s="819"/>
      <c r="HJ35" s="819"/>
      <c r="HK35" s="819"/>
      <c r="HL35" s="819"/>
      <c r="HM35" s="819"/>
      <c r="HN35" s="819"/>
      <c r="HO35" s="819"/>
      <c r="HP35" s="819"/>
      <c r="HQ35" s="819"/>
      <c r="HR35" s="819"/>
      <c r="HS35" s="819"/>
      <c r="HT35" s="819"/>
      <c r="HU35" s="819"/>
      <c r="HV35" s="819"/>
      <c r="HW35" s="819"/>
      <c r="HX35" s="819"/>
      <c r="HY35" s="819"/>
      <c r="HZ35" s="819"/>
      <c r="IA35" s="819"/>
      <c r="IB35" s="819"/>
      <c r="IC35" s="819"/>
      <c r="ID35" s="819"/>
      <c r="IE35" s="819"/>
      <c r="IF35" s="819"/>
      <c r="IG35" s="819"/>
      <c r="IH35" s="819"/>
      <c r="II35" s="819"/>
      <c r="IJ35" s="819"/>
      <c r="IK35" s="819"/>
      <c r="IL35" s="819"/>
      <c r="IM35" s="819"/>
      <c r="IN35" s="819"/>
      <c r="IO35" s="819"/>
      <c r="IP35" s="819"/>
      <c r="IQ35" s="819"/>
      <c r="IR35" s="819"/>
      <c r="IS35" s="819"/>
      <c r="IT35" s="819"/>
      <c r="IU35" s="819"/>
      <c r="IV35" s="819"/>
      <c r="IW35" s="819"/>
      <c r="IX35" s="819"/>
      <c r="IY35" s="819"/>
      <c r="IZ35" s="819"/>
      <c r="JA35" s="819"/>
      <c r="JB35" s="819"/>
      <c r="JC35" s="819"/>
      <c r="JD35" s="819"/>
      <c r="JE35" s="819"/>
      <c r="JF35" s="819"/>
      <c r="JG35" s="819"/>
      <c r="JH35" s="819"/>
      <c r="JI35" s="819"/>
      <c r="JJ35" s="819"/>
      <c r="JK35" s="819"/>
      <c r="JL35" s="819"/>
      <c r="JM35" s="819"/>
      <c r="JN35" s="819"/>
      <c r="JO35" s="819"/>
      <c r="JP35" s="819"/>
      <c r="JQ35" s="819"/>
      <c r="JR35" s="819"/>
      <c r="JS35" s="819"/>
      <c r="JT35" s="819"/>
      <c r="JU35" s="819"/>
      <c r="JV35" s="819"/>
      <c r="JW35" s="819"/>
      <c r="JX35" s="819"/>
      <c r="JY35" s="819"/>
      <c r="JZ35" s="819"/>
      <c r="KA35" s="819"/>
      <c r="KB35" s="819"/>
      <c r="KC35" s="819"/>
      <c r="KD35" s="819"/>
      <c r="KE35" s="819"/>
      <c r="KF35" s="819"/>
      <c r="KG35" s="819"/>
      <c r="KH35" s="819"/>
      <c r="KI35" s="819"/>
      <c r="KJ35" s="819"/>
      <c r="KK35" s="819"/>
      <c r="KL35" s="819"/>
      <c r="KM35" s="819"/>
      <c r="KN35" s="819"/>
      <c r="KO35" s="819"/>
      <c r="KP35" s="819"/>
      <c r="KQ35" s="819"/>
      <c r="KR35" s="819"/>
      <c r="KS35" s="819"/>
      <c r="KT35" s="819"/>
      <c r="KU35" s="819"/>
      <c r="KV35" s="819"/>
      <c r="KW35" s="819"/>
      <c r="KX35" s="819"/>
      <c r="KY35" s="819"/>
      <c r="KZ35" s="819"/>
      <c r="LA35" s="819"/>
      <c r="LB35" s="819"/>
      <c r="LC35" s="819"/>
      <c r="LD35" s="819"/>
      <c r="LE35" s="819"/>
      <c r="LF35" s="819"/>
      <c r="LG35" s="819"/>
      <c r="LH35" s="819"/>
      <c r="LI35" s="819"/>
      <c r="LJ35" s="819"/>
      <c r="LK35" s="819"/>
      <c r="LL35" s="819"/>
      <c r="LM35" s="819"/>
      <c r="LN35" s="819"/>
      <c r="LO35" s="819"/>
      <c r="LP35" s="819"/>
      <c r="LQ35" s="819"/>
      <c r="LR35" s="819"/>
      <c r="LS35" s="819"/>
      <c r="LT35" s="819"/>
      <c r="LU35" s="819"/>
      <c r="LV35" s="819"/>
      <c r="LW35" s="819"/>
      <c r="LX35" s="819"/>
      <c r="LY35" s="819"/>
      <c r="LZ35" s="819"/>
      <c r="MA35" s="819"/>
      <c r="MB35" s="819"/>
      <c r="MC35" s="819"/>
      <c r="MD35" s="819"/>
      <c r="ME35" s="819"/>
      <c r="MF35" s="819"/>
      <c r="MG35" s="819"/>
      <c r="MH35" s="819"/>
      <c r="MI35" s="819"/>
      <c r="MJ35" s="819"/>
      <c r="MK35" s="819"/>
      <c r="ML35" s="819"/>
      <c r="MM35" s="819"/>
      <c r="MN35" s="819"/>
      <c r="MO35" s="819"/>
      <c r="MP35" s="819"/>
      <c r="MQ35" s="819"/>
      <c r="MR35" s="819"/>
      <c r="MS35" s="819"/>
      <c r="MT35" s="819"/>
      <c r="MU35" s="819"/>
      <c r="MV35" s="819"/>
      <c r="MW35" s="819"/>
      <c r="MX35" s="819"/>
      <c r="MY35" s="819"/>
      <c r="MZ35" s="819"/>
      <c r="NA35" s="819"/>
      <c r="NB35" s="819"/>
      <c r="NC35" s="819"/>
      <c r="ND35" s="819"/>
      <c r="NE35" s="819"/>
      <c r="NF35" s="819"/>
      <c r="NG35" s="819"/>
      <c r="NH35" s="819"/>
      <c r="NI35" s="819"/>
      <c r="NJ35" s="819"/>
      <c r="NK35" s="819"/>
      <c r="NL35" s="819"/>
      <c r="NM35" s="819"/>
      <c r="NN35" s="819"/>
      <c r="NO35" s="819"/>
      <c r="NP35" s="819"/>
      <c r="NQ35" s="819"/>
      <c r="NR35" s="819"/>
      <c r="NS35" s="819"/>
      <c r="NT35" s="819"/>
      <c r="NU35" s="819"/>
      <c r="NV35" s="819"/>
      <c r="NW35" s="819"/>
      <c r="NX35" s="819"/>
      <c r="NY35" s="819"/>
      <c r="NZ35" s="819"/>
      <c r="OA35" s="819"/>
      <c r="OB35" s="819"/>
      <c r="OC35" s="819"/>
      <c r="OD35" s="819"/>
      <c r="OE35" s="819"/>
      <c r="OF35" s="819"/>
      <c r="OG35" s="819"/>
      <c r="OH35" s="819"/>
      <c r="OI35" s="819"/>
      <c r="OJ35" s="819"/>
      <c r="OK35" s="819"/>
      <c r="OL35" s="819"/>
      <c r="OM35" s="819"/>
      <c r="ON35" s="819"/>
      <c r="OO35" s="819"/>
      <c r="OP35" s="819"/>
      <c r="OQ35" s="819"/>
      <c r="OR35" s="819"/>
      <c r="OS35" s="819"/>
      <c r="OT35" s="819"/>
      <c r="OU35" s="819"/>
      <c r="OV35" s="819"/>
      <c r="OW35" s="819"/>
      <c r="OX35" s="819"/>
      <c r="OY35" s="819"/>
      <c r="OZ35" s="819"/>
      <c r="PA35" s="819"/>
      <c r="PB35" s="819"/>
      <c r="PC35" s="819"/>
      <c r="PD35" s="819"/>
      <c r="PE35" s="819"/>
      <c r="PF35" s="819"/>
      <c r="PG35" s="819"/>
      <c r="PH35" s="819"/>
      <c r="PI35" s="819"/>
      <c r="PJ35" s="819"/>
      <c r="PK35" s="819"/>
      <c r="PL35" s="819"/>
      <c r="PM35" s="819"/>
      <c r="PN35" s="819"/>
      <c r="PO35" s="819"/>
      <c r="PP35" s="819"/>
      <c r="PQ35" s="819"/>
      <c r="PR35" s="819"/>
      <c r="PS35" s="819"/>
      <c r="PT35" s="819"/>
      <c r="PU35" s="819"/>
      <c r="PV35" s="819"/>
      <c r="PW35" s="819"/>
      <c r="PX35" s="819"/>
      <c r="PY35" s="819"/>
      <c r="PZ35" s="819"/>
      <c r="QA35" s="819"/>
      <c r="QB35" s="819"/>
      <c r="QC35" s="819"/>
      <c r="QD35" s="819"/>
      <c r="QE35" s="819"/>
      <c r="QF35" s="819"/>
      <c r="QG35" s="819"/>
      <c r="QH35" s="819"/>
      <c r="QI35" s="819"/>
      <c r="QJ35" s="819"/>
      <c r="QK35" s="819"/>
      <c r="QL35" s="819"/>
      <c r="QM35" s="819"/>
      <c r="QN35" s="819"/>
    </row>
    <row r="36" spans="1:456" s="131" customFormat="1" ht="38.25">
      <c r="A36" s="247" t="s">
        <v>643</v>
      </c>
      <c r="B36" s="327" t="s">
        <v>1163</v>
      </c>
      <c r="C36" s="861">
        <f>C$33/3</f>
        <v>11.111111111111112</v>
      </c>
      <c r="D36" s="857" t="s">
        <v>38</v>
      </c>
      <c r="E36" s="246">
        <f>IF(D36="Yes",C36,0)</f>
        <v>0</v>
      </c>
      <c r="F36" s="276"/>
      <c r="G36" s="276"/>
      <c r="H36" s="760"/>
      <c r="I36" s="246">
        <f>I$33/3</f>
        <v>11.111111111111112</v>
      </c>
      <c r="J36" s="248" t="s">
        <v>35</v>
      </c>
      <c r="K36" s="246">
        <f>IF(J36="Yes",I36,0)</f>
        <v>11.111111111111112</v>
      </c>
      <c r="L36" s="276"/>
      <c r="M36" s="248" t="s">
        <v>1848</v>
      </c>
      <c r="N36" s="760"/>
      <c r="O36" s="246">
        <f>O$33/3</f>
        <v>11.111111111111112</v>
      </c>
      <c r="P36" s="251" t="s">
        <v>38</v>
      </c>
      <c r="Q36" s="246">
        <f>IF(P36="Yes",O36,0)</f>
        <v>0</v>
      </c>
      <c r="R36" s="276"/>
      <c r="S36" s="436"/>
      <c r="T36" s="760"/>
      <c r="U36" s="246">
        <f>U$33/3</f>
        <v>11.111111111111112</v>
      </c>
      <c r="V36" s="251" t="s">
        <v>38</v>
      </c>
      <c r="W36" s="246">
        <f>IF(V36="Yes",U36,0)</f>
        <v>0</v>
      </c>
      <c r="X36" s="276"/>
      <c r="Y36" s="276"/>
      <c r="Z36" s="760"/>
      <c r="AA36" s="246">
        <f>AA$33/3</f>
        <v>11.111111111111112</v>
      </c>
      <c r="AB36" s="251" t="s">
        <v>38</v>
      </c>
      <c r="AC36" s="246">
        <f>IF(AB36="Yes",AA36,0)</f>
        <v>0</v>
      </c>
      <c r="AD36" s="276"/>
      <c r="AE36" s="276"/>
      <c r="AF36" s="760"/>
      <c r="AG36" s="246">
        <f>AG$33/3</f>
        <v>11.111111111111112</v>
      </c>
      <c r="AH36" s="251" t="s">
        <v>38</v>
      </c>
      <c r="AI36" s="246">
        <f>IF(AH36="Yes",AG36,0)</f>
        <v>0</v>
      </c>
      <c r="AJ36" s="276"/>
      <c r="AK36" s="276"/>
      <c r="AL36" s="760"/>
      <c r="AM36" s="246">
        <f>AM$33/3</f>
        <v>11.111111111111112</v>
      </c>
      <c r="AN36" s="248" t="s">
        <v>35</v>
      </c>
      <c r="AO36" s="246">
        <f>IF(AN36="Yes",AM36,0)</f>
        <v>11.111111111111112</v>
      </c>
      <c r="AP36" s="276"/>
      <c r="AQ36" s="248" t="s">
        <v>1849</v>
      </c>
      <c r="AR36" s="760"/>
      <c r="AS36" s="246">
        <f>AS$33/3</f>
        <v>11.111111111111112</v>
      </c>
      <c r="AT36" s="248" t="s">
        <v>35</v>
      </c>
      <c r="AU36" s="246">
        <f>IF(AT36="Yes",AS36,0)</f>
        <v>11.111111111111112</v>
      </c>
      <c r="AV36" s="276"/>
      <c r="AW36" s="248" t="s">
        <v>1128</v>
      </c>
      <c r="AX36" s="760"/>
      <c r="AY36" s="246">
        <f>AY$33/3</f>
        <v>11.111111111111112</v>
      </c>
      <c r="AZ36" s="248" t="s">
        <v>38</v>
      </c>
      <c r="BA36" s="246">
        <f>IF(AZ36="Yes",AY36,0)</f>
        <v>0</v>
      </c>
      <c r="BB36" s="276"/>
      <c r="BC36" s="269"/>
      <c r="BD36" s="760"/>
      <c r="BE36" s="246">
        <f>BE$33/3</f>
        <v>11.111111111111112</v>
      </c>
      <c r="BF36" s="248" t="s">
        <v>35</v>
      </c>
      <c r="BG36" s="246">
        <f>IF(BF36="Yes",BE36,0)</f>
        <v>11.111111111111112</v>
      </c>
      <c r="BH36" s="276"/>
      <c r="BI36" s="248" t="s">
        <v>1850</v>
      </c>
      <c r="BJ36" s="820"/>
      <c r="BK36" s="819"/>
      <c r="BL36" s="819"/>
      <c r="BM36" s="819"/>
      <c r="BN36" s="819"/>
      <c r="BO36" s="819"/>
      <c r="BP36" s="819"/>
      <c r="BQ36" s="819"/>
      <c r="BR36" s="819"/>
      <c r="BS36" s="819"/>
      <c r="BT36" s="819"/>
      <c r="BU36" s="819"/>
      <c r="BV36" s="819"/>
      <c r="BW36" s="819"/>
      <c r="BX36" s="819"/>
      <c r="BY36" s="819"/>
      <c r="BZ36" s="819"/>
      <c r="CA36" s="819"/>
      <c r="CB36" s="819"/>
      <c r="CC36" s="819"/>
      <c r="CD36" s="819"/>
      <c r="CE36" s="819"/>
      <c r="CF36" s="819"/>
      <c r="CG36" s="819"/>
      <c r="CH36" s="819"/>
      <c r="CI36" s="819"/>
      <c r="CJ36" s="819"/>
      <c r="CK36" s="819"/>
      <c r="CL36" s="819"/>
      <c r="CM36" s="819"/>
      <c r="CN36" s="819"/>
      <c r="CO36" s="819"/>
      <c r="CP36" s="819"/>
      <c r="CQ36" s="819"/>
      <c r="CR36" s="819"/>
      <c r="CS36" s="819"/>
      <c r="CT36" s="819"/>
      <c r="CU36" s="819"/>
      <c r="CV36" s="819"/>
      <c r="CW36" s="819"/>
      <c r="CX36" s="819"/>
      <c r="CY36" s="819"/>
      <c r="CZ36" s="819"/>
      <c r="DA36" s="819"/>
      <c r="DB36" s="819"/>
      <c r="DC36" s="819"/>
      <c r="DD36" s="819"/>
      <c r="DE36" s="819"/>
      <c r="DF36" s="819"/>
      <c r="DG36" s="819"/>
      <c r="DH36" s="819"/>
      <c r="DI36" s="819"/>
      <c r="DJ36" s="819"/>
      <c r="DK36" s="819"/>
      <c r="DL36" s="819"/>
      <c r="DM36" s="819"/>
      <c r="DN36" s="819"/>
      <c r="DO36" s="819"/>
      <c r="DP36" s="819"/>
      <c r="DQ36" s="819"/>
      <c r="DR36" s="819"/>
      <c r="DS36" s="819"/>
      <c r="DT36" s="819"/>
      <c r="DU36" s="819"/>
      <c r="DV36" s="819"/>
      <c r="DW36" s="819"/>
      <c r="DX36" s="819"/>
      <c r="DY36" s="819"/>
      <c r="DZ36" s="819"/>
      <c r="EA36" s="819"/>
      <c r="EB36" s="819"/>
      <c r="EC36" s="819"/>
      <c r="ED36" s="819"/>
      <c r="EE36" s="819"/>
      <c r="EF36" s="819"/>
      <c r="EG36" s="819"/>
      <c r="EH36" s="819"/>
      <c r="EI36" s="819"/>
      <c r="EJ36" s="819"/>
      <c r="EK36" s="819"/>
      <c r="EL36" s="819"/>
      <c r="EM36" s="819"/>
      <c r="EN36" s="819"/>
      <c r="EO36" s="819"/>
      <c r="EP36" s="819"/>
      <c r="EQ36" s="819"/>
      <c r="ER36" s="819"/>
      <c r="ES36" s="819"/>
      <c r="ET36" s="819"/>
      <c r="EU36" s="819"/>
      <c r="EV36" s="819"/>
      <c r="EW36" s="819"/>
      <c r="EX36" s="819"/>
      <c r="EY36" s="819"/>
      <c r="EZ36" s="819"/>
      <c r="FA36" s="819"/>
      <c r="FB36" s="819"/>
      <c r="FC36" s="819"/>
      <c r="FD36" s="819"/>
      <c r="FE36" s="819"/>
      <c r="FF36" s="819"/>
      <c r="FG36" s="819"/>
      <c r="FH36" s="819"/>
      <c r="FI36" s="819"/>
      <c r="FJ36" s="819"/>
      <c r="FK36" s="819"/>
      <c r="FL36" s="819"/>
      <c r="FM36" s="819"/>
      <c r="FN36" s="819"/>
      <c r="FO36" s="819"/>
      <c r="FP36" s="819"/>
      <c r="FQ36" s="819"/>
      <c r="FR36" s="819"/>
      <c r="FS36" s="819"/>
      <c r="FT36" s="819"/>
      <c r="FU36" s="819"/>
      <c r="FV36" s="819"/>
      <c r="FW36" s="819"/>
      <c r="FX36" s="819"/>
      <c r="FY36" s="819"/>
      <c r="FZ36" s="819"/>
      <c r="GA36" s="819"/>
      <c r="GB36" s="819"/>
      <c r="GC36" s="819"/>
      <c r="GD36" s="819"/>
      <c r="GE36" s="819"/>
      <c r="GF36" s="819"/>
      <c r="GG36" s="819"/>
      <c r="GH36" s="819"/>
      <c r="GI36" s="819"/>
      <c r="GJ36" s="819"/>
      <c r="GK36" s="819"/>
      <c r="GL36" s="819"/>
      <c r="GM36" s="819"/>
      <c r="GN36" s="819"/>
      <c r="GO36" s="819"/>
      <c r="GP36" s="819"/>
      <c r="GQ36" s="819"/>
      <c r="GR36" s="819"/>
      <c r="GS36" s="819"/>
      <c r="GT36" s="819"/>
      <c r="GU36" s="819"/>
      <c r="GV36" s="819"/>
      <c r="GW36" s="819"/>
      <c r="GX36" s="819"/>
      <c r="GY36" s="819"/>
      <c r="GZ36" s="819"/>
      <c r="HA36" s="819"/>
      <c r="HB36" s="819"/>
      <c r="HC36" s="819"/>
      <c r="HD36" s="819"/>
      <c r="HE36" s="819"/>
      <c r="HF36" s="819"/>
      <c r="HG36" s="819"/>
      <c r="HH36" s="819"/>
      <c r="HI36" s="819"/>
      <c r="HJ36" s="819"/>
      <c r="HK36" s="819"/>
      <c r="HL36" s="819"/>
      <c r="HM36" s="819"/>
      <c r="HN36" s="819"/>
      <c r="HO36" s="819"/>
      <c r="HP36" s="819"/>
      <c r="HQ36" s="819"/>
      <c r="HR36" s="819"/>
      <c r="HS36" s="819"/>
      <c r="HT36" s="819"/>
      <c r="HU36" s="819"/>
      <c r="HV36" s="819"/>
      <c r="HW36" s="819"/>
      <c r="HX36" s="819"/>
      <c r="HY36" s="819"/>
      <c r="HZ36" s="819"/>
      <c r="IA36" s="819"/>
      <c r="IB36" s="819"/>
      <c r="IC36" s="819"/>
      <c r="ID36" s="819"/>
      <c r="IE36" s="819"/>
      <c r="IF36" s="819"/>
      <c r="IG36" s="819"/>
      <c r="IH36" s="819"/>
      <c r="II36" s="819"/>
      <c r="IJ36" s="819"/>
      <c r="IK36" s="819"/>
      <c r="IL36" s="819"/>
      <c r="IM36" s="819"/>
      <c r="IN36" s="819"/>
      <c r="IO36" s="819"/>
      <c r="IP36" s="819"/>
      <c r="IQ36" s="819"/>
      <c r="IR36" s="819"/>
      <c r="IS36" s="819"/>
      <c r="IT36" s="819"/>
      <c r="IU36" s="819"/>
      <c r="IV36" s="819"/>
      <c r="IW36" s="819"/>
      <c r="IX36" s="819"/>
      <c r="IY36" s="819"/>
      <c r="IZ36" s="819"/>
      <c r="JA36" s="819"/>
      <c r="JB36" s="819"/>
      <c r="JC36" s="819"/>
      <c r="JD36" s="819"/>
      <c r="JE36" s="819"/>
      <c r="JF36" s="819"/>
      <c r="JG36" s="819"/>
      <c r="JH36" s="819"/>
      <c r="JI36" s="819"/>
      <c r="JJ36" s="819"/>
      <c r="JK36" s="819"/>
      <c r="JL36" s="819"/>
      <c r="JM36" s="819"/>
      <c r="JN36" s="819"/>
      <c r="JO36" s="819"/>
      <c r="JP36" s="819"/>
      <c r="JQ36" s="819"/>
      <c r="JR36" s="819"/>
      <c r="JS36" s="819"/>
      <c r="JT36" s="819"/>
      <c r="JU36" s="819"/>
      <c r="JV36" s="819"/>
      <c r="JW36" s="819"/>
      <c r="JX36" s="819"/>
      <c r="JY36" s="819"/>
      <c r="JZ36" s="819"/>
      <c r="KA36" s="819"/>
      <c r="KB36" s="819"/>
      <c r="KC36" s="819"/>
      <c r="KD36" s="819"/>
      <c r="KE36" s="819"/>
      <c r="KF36" s="819"/>
      <c r="KG36" s="819"/>
      <c r="KH36" s="819"/>
      <c r="KI36" s="819"/>
      <c r="KJ36" s="819"/>
      <c r="KK36" s="819"/>
      <c r="KL36" s="819"/>
      <c r="KM36" s="819"/>
      <c r="KN36" s="819"/>
      <c r="KO36" s="819"/>
      <c r="KP36" s="819"/>
      <c r="KQ36" s="819"/>
      <c r="KR36" s="819"/>
      <c r="KS36" s="819"/>
      <c r="KT36" s="819"/>
      <c r="KU36" s="819"/>
      <c r="KV36" s="819"/>
      <c r="KW36" s="819"/>
      <c r="KX36" s="819"/>
      <c r="KY36" s="819"/>
      <c r="KZ36" s="819"/>
      <c r="LA36" s="819"/>
      <c r="LB36" s="819"/>
      <c r="LC36" s="819"/>
      <c r="LD36" s="819"/>
      <c r="LE36" s="819"/>
      <c r="LF36" s="819"/>
      <c r="LG36" s="819"/>
      <c r="LH36" s="819"/>
      <c r="LI36" s="819"/>
      <c r="LJ36" s="819"/>
      <c r="LK36" s="819"/>
      <c r="LL36" s="819"/>
      <c r="LM36" s="819"/>
      <c r="LN36" s="819"/>
      <c r="LO36" s="819"/>
      <c r="LP36" s="819"/>
      <c r="LQ36" s="819"/>
      <c r="LR36" s="819"/>
      <c r="LS36" s="819"/>
      <c r="LT36" s="819"/>
      <c r="LU36" s="819"/>
      <c r="LV36" s="819"/>
      <c r="LW36" s="819"/>
      <c r="LX36" s="819"/>
      <c r="LY36" s="819"/>
      <c r="LZ36" s="819"/>
      <c r="MA36" s="819"/>
      <c r="MB36" s="819"/>
      <c r="MC36" s="819"/>
      <c r="MD36" s="819"/>
      <c r="ME36" s="819"/>
      <c r="MF36" s="819"/>
      <c r="MG36" s="819"/>
      <c r="MH36" s="819"/>
      <c r="MI36" s="819"/>
      <c r="MJ36" s="819"/>
      <c r="MK36" s="819"/>
      <c r="ML36" s="819"/>
      <c r="MM36" s="819"/>
      <c r="MN36" s="819"/>
      <c r="MO36" s="819"/>
      <c r="MP36" s="819"/>
      <c r="MQ36" s="819"/>
      <c r="MR36" s="819"/>
      <c r="MS36" s="819"/>
      <c r="MT36" s="819"/>
      <c r="MU36" s="819"/>
      <c r="MV36" s="819"/>
      <c r="MW36" s="819"/>
      <c r="MX36" s="819"/>
      <c r="MY36" s="819"/>
      <c r="MZ36" s="819"/>
      <c r="NA36" s="819"/>
      <c r="NB36" s="819"/>
      <c r="NC36" s="819"/>
      <c r="ND36" s="819"/>
      <c r="NE36" s="819"/>
      <c r="NF36" s="819"/>
      <c r="NG36" s="819"/>
      <c r="NH36" s="819"/>
      <c r="NI36" s="819"/>
      <c r="NJ36" s="819"/>
      <c r="NK36" s="819"/>
      <c r="NL36" s="819"/>
      <c r="NM36" s="819"/>
      <c r="NN36" s="819"/>
      <c r="NO36" s="819"/>
      <c r="NP36" s="819"/>
      <c r="NQ36" s="819"/>
      <c r="NR36" s="819"/>
      <c r="NS36" s="819"/>
      <c r="NT36" s="819"/>
      <c r="NU36" s="819"/>
      <c r="NV36" s="819"/>
      <c r="NW36" s="819"/>
      <c r="NX36" s="819"/>
      <c r="NY36" s="819"/>
      <c r="NZ36" s="819"/>
      <c r="OA36" s="819"/>
      <c r="OB36" s="819"/>
      <c r="OC36" s="819"/>
      <c r="OD36" s="819"/>
      <c r="OE36" s="819"/>
      <c r="OF36" s="819"/>
      <c r="OG36" s="819"/>
      <c r="OH36" s="819"/>
      <c r="OI36" s="819"/>
      <c r="OJ36" s="819"/>
      <c r="OK36" s="819"/>
      <c r="OL36" s="819"/>
      <c r="OM36" s="819"/>
      <c r="ON36" s="819"/>
      <c r="OO36" s="819"/>
      <c r="OP36" s="819"/>
      <c r="OQ36" s="819"/>
      <c r="OR36" s="819"/>
      <c r="OS36" s="819"/>
      <c r="OT36" s="819"/>
      <c r="OU36" s="819"/>
      <c r="OV36" s="819"/>
      <c r="OW36" s="819"/>
      <c r="OX36" s="819"/>
      <c r="OY36" s="819"/>
      <c r="OZ36" s="819"/>
      <c r="PA36" s="819"/>
      <c r="PB36" s="819"/>
      <c r="PC36" s="819"/>
      <c r="PD36" s="819"/>
      <c r="PE36" s="819"/>
      <c r="PF36" s="819"/>
      <c r="PG36" s="819"/>
      <c r="PH36" s="819"/>
      <c r="PI36" s="819"/>
      <c r="PJ36" s="819"/>
      <c r="PK36" s="819"/>
      <c r="PL36" s="819"/>
      <c r="PM36" s="819"/>
      <c r="PN36" s="819"/>
      <c r="PO36" s="819"/>
      <c r="PP36" s="819"/>
      <c r="PQ36" s="819"/>
      <c r="PR36" s="819"/>
      <c r="PS36" s="819"/>
      <c r="PT36" s="819"/>
      <c r="PU36" s="819"/>
      <c r="PV36" s="819"/>
      <c r="PW36" s="819"/>
      <c r="PX36" s="819"/>
      <c r="PY36" s="819"/>
      <c r="PZ36" s="819"/>
      <c r="QA36" s="819"/>
      <c r="QB36" s="819"/>
      <c r="QC36" s="819"/>
      <c r="QD36" s="819"/>
      <c r="QE36" s="819"/>
      <c r="QF36" s="819"/>
      <c r="QG36" s="819"/>
      <c r="QH36" s="819"/>
      <c r="QI36" s="819"/>
      <c r="QJ36" s="819"/>
      <c r="QK36" s="819"/>
      <c r="QL36" s="819"/>
      <c r="QM36" s="819"/>
      <c r="QN36" s="819"/>
    </row>
    <row r="37" spans="1:456" s="131" customFormat="1" ht="12.75">
      <c r="A37" s="635"/>
      <c r="B37" s="836"/>
      <c r="C37" s="850"/>
      <c r="D37" s="340"/>
      <c r="E37" s="276"/>
      <c r="F37" s="276"/>
      <c r="G37" s="276"/>
      <c r="H37" s="760"/>
      <c r="I37" s="636"/>
      <c r="J37" s="276"/>
      <c r="K37" s="276"/>
      <c r="L37" s="276"/>
      <c r="M37" s="276"/>
      <c r="N37" s="760"/>
      <c r="O37" s="636"/>
      <c r="P37" s="276"/>
      <c r="Q37" s="276"/>
      <c r="R37" s="276"/>
      <c r="S37" s="276"/>
      <c r="T37" s="760"/>
      <c r="U37" s="636"/>
      <c r="V37" s="276"/>
      <c r="W37" s="276"/>
      <c r="X37" s="276"/>
      <c r="Y37" s="276"/>
      <c r="Z37" s="760"/>
      <c r="AA37" s="636"/>
      <c r="AB37" s="276"/>
      <c r="AC37" s="276"/>
      <c r="AD37" s="276"/>
      <c r="AE37" s="276"/>
      <c r="AF37" s="760"/>
      <c r="AG37" s="636"/>
      <c r="AH37" s="276"/>
      <c r="AI37" s="276"/>
      <c r="AJ37" s="276"/>
      <c r="AK37" s="276"/>
      <c r="AL37" s="760"/>
      <c r="AM37" s="636"/>
      <c r="AN37" s="276"/>
      <c r="AO37" s="276"/>
      <c r="AP37" s="276"/>
      <c r="AQ37" s="276"/>
      <c r="AR37" s="760"/>
      <c r="AS37" s="636"/>
      <c r="AT37" s="276"/>
      <c r="AU37" s="276"/>
      <c r="AV37" s="276"/>
      <c r="AW37" s="276"/>
      <c r="AX37" s="760"/>
      <c r="AY37" s="636"/>
      <c r="AZ37" s="276"/>
      <c r="BA37" s="276"/>
      <c r="BB37" s="276"/>
      <c r="BC37" s="514"/>
      <c r="BD37" s="760"/>
      <c r="BE37" s="636"/>
      <c r="BF37" s="276"/>
      <c r="BG37" s="276"/>
      <c r="BH37" s="276"/>
      <c r="BI37" s="276"/>
      <c r="BJ37" s="820"/>
      <c r="BK37" s="819"/>
      <c r="BL37" s="819"/>
      <c r="BM37" s="819"/>
      <c r="BN37" s="819"/>
      <c r="BO37" s="819"/>
      <c r="BP37" s="819"/>
      <c r="BQ37" s="819"/>
      <c r="BR37" s="819"/>
      <c r="BS37" s="819"/>
      <c r="BT37" s="819"/>
      <c r="BU37" s="819"/>
      <c r="BV37" s="819"/>
      <c r="BW37" s="819"/>
      <c r="BX37" s="819"/>
      <c r="BY37" s="819"/>
      <c r="BZ37" s="819"/>
      <c r="CA37" s="819"/>
      <c r="CB37" s="819"/>
      <c r="CC37" s="819"/>
      <c r="CD37" s="819"/>
      <c r="CE37" s="819"/>
      <c r="CF37" s="819"/>
      <c r="CG37" s="819"/>
      <c r="CH37" s="819"/>
      <c r="CI37" s="819"/>
      <c r="CJ37" s="819"/>
      <c r="CK37" s="819"/>
      <c r="CL37" s="819"/>
      <c r="CM37" s="819"/>
      <c r="CN37" s="819"/>
      <c r="CO37" s="819"/>
      <c r="CP37" s="819"/>
      <c r="CQ37" s="819"/>
      <c r="CR37" s="819"/>
      <c r="CS37" s="819"/>
      <c r="CT37" s="819"/>
      <c r="CU37" s="819"/>
      <c r="CV37" s="819"/>
      <c r="CW37" s="819"/>
      <c r="CX37" s="819"/>
      <c r="CY37" s="819"/>
      <c r="CZ37" s="819"/>
      <c r="DA37" s="819"/>
      <c r="DB37" s="819"/>
      <c r="DC37" s="819"/>
      <c r="DD37" s="819"/>
      <c r="DE37" s="819"/>
      <c r="DF37" s="819"/>
      <c r="DG37" s="819"/>
      <c r="DH37" s="819"/>
      <c r="DI37" s="819"/>
      <c r="DJ37" s="819"/>
      <c r="DK37" s="819"/>
      <c r="DL37" s="819"/>
      <c r="DM37" s="819"/>
      <c r="DN37" s="819"/>
      <c r="DO37" s="819"/>
      <c r="DP37" s="819"/>
      <c r="DQ37" s="819"/>
      <c r="DR37" s="819"/>
      <c r="DS37" s="819"/>
      <c r="DT37" s="819"/>
      <c r="DU37" s="819"/>
      <c r="DV37" s="819"/>
      <c r="DW37" s="819"/>
      <c r="DX37" s="819"/>
      <c r="DY37" s="819"/>
      <c r="DZ37" s="819"/>
      <c r="EA37" s="819"/>
      <c r="EB37" s="819"/>
      <c r="EC37" s="819"/>
      <c r="ED37" s="819"/>
      <c r="EE37" s="819"/>
      <c r="EF37" s="819"/>
      <c r="EG37" s="819"/>
      <c r="EH37" s="819"/>
      <c r="EI37" s="819"/>
      <c r="EJ37" s="819"/>
      <c r="EK37" s="819"/>
      <c r="EL37" s="819"/>
      <c r="EM37" s="819"/>
      <c r="EN37" s="819"/>
      <c r="EO37" s="819"/>
      <c r="EP37" s="819"/>
      <c r="EQ37" s="819"/>
      <c r="ER37" s="819"/>
      <c r="ES37" s="819"/>
      <c r="ET37" s="819"/>
      <c r="EU37" s="819"/>
      <c r="EV37" s="819"/>
      <c r="EW37" s="819"/>
      <c r="EX37" s="819"/>
      <c r="EY37" s="819"/>
      <c r="EZ37" s="819"/>
      <c r="FA37" s="819"/>
      <c r="FB37" s="819"/>
      <c r="FC37" s="819"/>
      <c r="FD37" s="819"/>
      <c r="FE37" s="819"/>
      <c r="FF37" s="819"/>
      <c r="FG37" s="819"/>
      <c r="FH37" s="819"/>
      <c r="FI37" s="819"/>
      <c r="FJ37" s="819"/>
      <c r="FK37" s="819"/>
      <c r="FL37" s="819"/>
      <c r="FM37" s="819"/>
      <c r="FN37" s="819"/>
      <c r="FO37" s="819"/>
      <c r="FP37" s="819"/>
      <c r="FQ37" s="819"/>
      <c r="FR37" s="819"/>
      <c r="FS37" s="819"/>
      <c r="FT37" s="819"/>
      <c r="FU37" s="819"/>
      <c r="FV37" s="819"/>
      <c r="FW37" s="819"/>
      <c r="FX37" s="819"/>
      <c r="FY37" s="819"/>
      <c r="FZ37" s="819"/>
      <c r="GA37" s="819"/>
      <c r="GB37" s="819"/>
      <c r="GC37" s="819"/>
      <c r="GD37" s="819"/>
      <c r="GE37" s="819"/>
      <c r="GF37" s="819"/>
      <c r="GG37" s="819"/>
      <c r="GH37" s="819"/>
      <c r="GI37" s="819"/>
      <c r="GJ37" s="819"/>
      <c r="GK37" s="819"/>
      <c r="GL37" s="819"/>
      <c r="GM37" s="819"/>
      <c r="GN37" s="819"/>
      <c r="GO37" s="819"/>
      <c r="GP37" s="819"/>
      <c r="GQ37" s="819"/>
      <c r="GR37" s="819"/>
      <c r="GS37" s="819"/>
      <c r="GT37" s="819"/>
      <c r="GU37" s="819"/>
      <c r="GV37" s="819"/>
      <c r="GW37" s="819"/>
      <c r="GX37" s="819"/>
      <c r="GY37" s="819"/>
      <c r="GZ37" s="819"/>
      <c r="HA37" s="819"/>
      <c r="HB37" s="819"/>
      <c r="HC37" s="819"/>
      <c r="HD37" s="819"/>
      <c r="HE37" s="819"/>
      <c r="HF37" s="819"/>
      <c r="HG37" s="819"/>
      <c r="HH37" s="819"/>
      <c r="HI37" s="819"/>
      <c r="HJ37" s="819"/>
      <c r="HK37" s="819"/>
      <c r="HL37" s="819"/>
      <c r="HM37" s="819"/>
      <c r="HN37" s="819"/>
      <c r="HO37" s="819"/>
      <c r="HP37" s="819"/>
      <c r="HQ37" s="819"/>
      <c r="HR37" s="819"/>
      <c r="HS37" s="819"/>
      <c r="HT37" s="819"/>
      <c r="HU37" s="819"/>
      <c r="HV37" s="819"/>
      <c r="HW37" s="819"/>
      <c r="HX37" s="819"/>
      <c r="HY37" s="819"/>
      <c r="HZ37" s="819"/>
      <c r="IA37" s="819"/>
      <c r="IB37" s="819"/>
      <c r="IC37" s="819"/>
      <c r="ID37" s="819"/>
      <c r="IE37" s="819"/>
      <c r="IF37" s="819"/>
      <c r="IG37" s="819"/>
      <c r="IH37" s="819"/>
      <c r="II37" s="819"/>
      <c r="IJ37" s="819"/>
      <c r="IK37" s="819"/>
      <c r="IL37" s="819"/>
      <c r="IM37" s="819"/>
      <c r="IN37" s="819"/>
      <c r="IO37" s="819"/>
      <c r="IP37" s="819"/>
      <c r="IQ37" s="819"/>
      <c r="IR37" s="819"/>
      <c r="IS37" s="819"/>
      <c r="IT37" s="819"/>
      <c r="IU37" s="819"/>
      <c r="IV37" s="819"/>
      <c r="IW37" s="819"/>
      <c r="IX37" s="819"/>
      <c r="IY37" s="819"/>
      <c r="IZ37" s="819"/>
      <c r="JA37" s="819"/>
      <c r="JB37" s="819"/>
      <c r="JC37" s="819"/>
      <c r="JD37" s="819"/>
      <c r="JE37" s="819"/>
      <c r="JF37" s="819"/>
      <c r="JG37" s="819"/>
      <c r="JH37" s="819"/>
      <c r="JI37" s="819"/>
      <c r="JJ37" s="819"/>
      <c r="JK37" s="819"/>
      <c r="JL37" s="819"/>
      <c r="JM37" s="819"/>
      <c r="JN37" s="819"/>
      <c r="JO37" s="819"/>
      <c r="JP37" s="819"/>
      <c r="JQ37" s="819"/>
      <c r="JR37" s="819"/>
      <c r="JS37" s="819"/>
      <c r="JT37" s="819"/>
      <c r="JU37" s="819"/>
      <c r="JV37" s="819"/>
      <c r="JW37" s="819"/>
      <c r="JX37" s="819"/>
      <c r="JY37" s="819"/>
      <c r="JZ37" s="819"/>
      <c r="KA37" s="819"/>
      <c r="KB37" s="819"/>
      <c r="KC37" s="819"/>
      <c r="KD37" s="819"/>
      <c r="KE37" s="819"/>
      <c r="KF37" s="819"/>
      <c r="KG37" s="819"/>
      <c r="KH37" s="819"/>
      <c r="KI37" s="819"/>
      <c r="KJ37" s="819"/>
      <c r="KK37" s="819"/>
      <c r="KL37" s="819"/>
      <c r="KM37" s="819"/>
      <c r="KN37" s="819"/>
      <c r="KO37" s="819"/>
      <c r="KP37" s="819"/>
      <c r="KQ37" s="819"/>
      <c r="KR37" s="819"/>
      <c r="KS37" s="819"/>
      <c r="KT37" s="819"/>
      <c r="KU37" s="819"/>
      <c r="KV37" s="819"/>
      <c r="KW37" s="819"/>
      <c r="KX37" s="819"/>
      <c r="KY37" s="819"/>
      <c r="KZ37" s="819"/>
      <c r="LA37" s="819"/>
      <c r="LB37" s="819"/>
      <c r="LC37" s="819"/>
      <c r="LD37" s="819"/>
      <c r="LE37" s="819"/>
      <c r="LF37" s="819"/>
      <c r="LG37" s="819"/>
      <c r="LH37" s="819"/>
      <c r="LI37" s="819"/>
      <c r="LJ37" s="819"/>
      <c r="LK37" s="819"/>
      <c r="LL37" s="819"/>
      <c r="LM37" s="819"/>
      <c r="LN37" s="819"/>
      <c r="LO37" s="819"/>
      <c r="LP37" s="819"/>
      <c r="LQ37" s="819"/>
      <c r="LR37" s="819"/>
      <c r="LS37" s="819"/>
      <c r="LT37" s="819"/>
      <c r="LU37" s="819"/>
      <c r="LV37" s="819"/>
      <c r="LW37" s="819"/>
      <c r="LX37" s="819"/>
      <c r="LY37" s="819"/>
      <c r="LZ37" s="819"/>
      <c r="MA37" s="819"/>
      <c r="MB37" s="819"/>
      <c r="MC37" s="819"/>
      <c r="MD37" s="819"/>
      <c r="ME37" s="819"/>
      <c r="MF37" s="819"/>
      <c r="MG37" s="819"/>
      <c r="MH37" s="819"/>
      <c r="MI37" s="819"/>
      <c r="MJ37" s="819"/>
      <c r="MK37" s="819"/>
      <c r="ML37" s="819"/>
      <c r="MM37" s="819"/>
      <c r="MN37" s="819"/>
      <c r="MO37" s="819"/>
      <c r="MP37" s="819"/>
      <c r="MQ37" s="819"/>
      <c r="MR37" s="819"/>
      <c r="MS37" s="819"/>
      <c r="MT37" s="819"/>
      <c r="MU37" s="819"/>
      <c r="MV37" s="819"/>
      <c r="MW37" s="819"/>
      <c r="MX37" s="819"/>
      <c r="MY37" s="819"/>
      <c r="MZ37" s="819"/>
      <c r="NA37" s="819"/>
      <c r="NB37" s="819"/>
      <c r="NC37" s="819"/>
      <c r="ND37" s="819"/>
      <c r="NE37" s="819"/>
      <c r="NF37" s="819"/>
      <c r="NG37" s="819"/>
      <c r="NH37" s="819"/>
      <c r="NI37" s="819"/>
      <c r="NJ37" s="819"/>
      <c r="NK37" s="819"/>
      <c r="NL37" s="819"/>
      <c r="NM37" s="819"/>
      <c r="NN37" s="819"/>
      <c r="NO37" s="819"/>
      <c r="NP37" s="819"/>
      <c r="NQ37" s="819"/>
      <c r="NR37" s="819"/>
      <c r="NS37" s="819"/>
      <c r="NT37" s="819"/>
      <c r="NU37" s="819"/>
      <c r="NV37" s="819"/>
      <c r="NW37" s="819"/>
      <c r="NX37" s="819"/>
      <c r="NY37" s="819"/>
      <c r="NZ37" s="819"/>
      <c r="OA37" s="819"/>
      <c r="OB37" s="819"/>
      <c r="OC37" s="819"/>
      <c r="OD37" s="819"/>
      <c r="OE37" s="819"/>
      <c r="OF37" s="819"/>
      <c r="OG37" s="819"/>
      <c r="OH37" s="819"/>
      <c r="OI37" s="819"/>
      <c r="OJ37" s="819"/>
      <c r="OK37" s="819"/>
      <c r="OL37" s="819"/>
      <c r="OM37" s="819"/>
      <c r="ON37" s="819"/>
      <c r="OO37" s="819"/>
      <c r="OP37" s="819"/>
      <c r="OQ37" s="819"/>
      <c r="OR37" s="819"/>
      <c r="OS37" s="819"/>
      <c r="OT37" s="819"/>
      <c r="OU37" s="819"/>
      <c r="OV37" s="819"/>
      <c r="OW37" s="819"/>
      <c r="OX37" s="819"/>
      <c r="OY37" s="819"/>
      <c r="OZ37" s="819"/>
      <c r="PA37" s="819"/>
      <c r="PB37" s="819"/>
      <c r="PC37" s="819"/>
      <c r="PD37" s="819"/>
      <c r="PE37" s="819"/>
      <c r="PF37" s="819"/>
      <c r="PG37" s="819"/>
      <c r="PH37" s="819"/>
      <c r="PI37" s="819"/>
      <c r="PJ37" s="819"/>
      <c r="PK37" s="819"/>
      <c r="PL37" s="819"/>
      <c r="PM37" s="819"/>
      <c r="PN37" s="819"/>
      <c r="PO37" s="819"/>
      <c r="PP37" s="819"/>
      <c r="PQ37" s="819"/>
      <c r="PR37" s="819"/>
      <c r="PS37" s="819"/>
      <c r="PT37" s="819"/>
      <c r="PU37" s="819"/>
      <c r="PV37" s="819"/>
      <c r="PW37" s="819"/>
      <c r="PX37" s="819"/>
      <c r="PY37" s="819"/>
      <c r="PZ37" s="819"/>
      <c r="QA37" s="819"/>
      <c r="QB37" s="819"/>
      <c r="QC37" s="819"/>
      <c r="QD37" s="819"/>
      <c r="QE37" s="819"/>
      <c r="QF37" s="819"/>
      <c r="QG37" s="819"/>
      <c r="QH37" s="819"/>
      <c r="QI37" s="819"/>
      <c r="QJ37" s="819"/>
      <c r="QK37" s="819"/>
      <c r="QL37" s="819"/>
      <c r="QM37" s="819"/>
      <c r="QN37" s="819"/>
    </row>
    <row r="38" spans="1:456" s="205" customFormat="1" ht="33.75" customHeight="1">
      <c r="A38" s="853" t="s">
        <v>336</v>
      </c>
      <c r="B38" s="853" t="s">
        <v>367</v>
      </c>
      <c r="C38" s="853">
        <v>100</v>
      </c>
      <c r="D38" s="853"/>
      <c r="E38" s="853"/>
      <c r="F38" s="853">
        <f>SUM(F39:F67)</f>
        <v>26.884920634920636</v>
      </c>
      <c r="G38" s="853"/>
      <c r="H38" s="791"/>
      <c r="I38" s="853">
        <v>100</v>
      </c>
      <c r="J38" s="853"/>
      <c r="K38" s="853"/>
      <c r="L38" s="853">
        <f>SUM(L39:L67)</f>
        <v>51.587301587301596</v>
      </c>
      <c r="M38" s="853"/>
      <c r="N38" s="791"/>
      <c r="O38" s="853">
        <v>100</v>
      </c>
      <c r="P38" s="853"/>
      <c r="Q38" s="853"/>
      <c r="R38" s="853">
        <f>SUM(R39:R67)</f>
        <v>0</v>
      </c>
      <c r="S38" s="853"/>
      <c r="T38" s="791"/>
      <c r="U38" s="853">
        <v>100</v>
      </c>
      <c r="V38" s="853"/>
      <c r="W38" s="853"/>
      <c r="X38" s="853">
        <f>SUM(X39:X67)</f>
        <v>9.5238095238095237</v>
      </c>
      <c r="Y38" s="853"/>
      <c r="Z38" s="791"/>
      <c r="AA38" s="853">
        <v>100</v>
      </c>
      <c r="AB38" s="853"/>
      <c r="AC38" s="853"/>
      <c r="AD38" s="853">
        <f>SUM(AD39:AD67)</f>
        <v>16.666666666666668</v>
      </c>
      <c r="AE38" s="853"/>
      <c r="AF38" s="791"/>
      <c r="AG38" s="853">
        <v>100</v>
      </c>
      <c r="AH38" s="853"/>
      <c r="AI38" s="853"/>
      <c r="AJ38" s="853">
        <f>SUM(AJ39:AJ67)</f>
        <v>18.650793650793652</v>
      </c>
      <c r="AK38" s="853"/>
      <c r="AL38" s="791"/>
      <c r="AM38" s="853">
        <v>100</v>
      </c>
      <c r="AN38" s="853"/>
      <c r="AO38" s="853"/>
      <c r="AP38" s="853">
        <f>SUM(AP39:AP67)</f>
        <v>31.746031746031747</v>
      </c>
      <c r="AQ38" s="853"/>
      <c r="AR38" s="791"/>
      <c r="AS38" s="853">
        <v>100</v>
      </c>
      <c r="AT38" s="853"/>
      <c r="AU38" s="853"/>
      <c r="AV38" s="853">
        <f>SUM(AV39:AV67)</f>
        <v>56.349206349206355</v>
      </c>
      <c r="AW38" s="853"/>
      <c r="AX38" s="791"/>
      <c r="AY38" s="853">
        <v>100</v>
      </c>
      <c r="AZ38" s="853"/>
      <c r="BA38" s="853"/>
      <c r="BB38" s="853">
        <f>SUM(BB39:BB67)</f>
        <v>16.666666666666668</v>
      </c>
      <c r="BC38" s="853"/>
      <c r="BD38" s="791"/>
      <c r="BE38" s="853">
        <v>100</v>
      </c>
      <c r="BF38" s="853"/>
      <c r="BG38" s="853"/>
      <c r="BH38" s="853">
        <f>SUM(BH39:BH55)</f>
        <v>46.82539682539683</v>
      </c>
      <c r="BI38" s="853"/>
      <c r="BJ38" s="817"/>
      <c r="BK38" s="819"/>
      <c r="BL38" s="819"/>
      <c r="BM38" s="819"/>
      <c r="BN38" s="819"/>
      <c r="BO38" s="819"/>
      <c r="BP38" s="819"/>
      <c r="BQ38" s="819"/>
      <c r="BR38" s="819"/>
      <c r="BS38" s="819"/>
      <c r="BT38" s="819"/>
      <c r="BU38" s="819"/>
      <c r="BV38" s="819"/>
      <c r="BW38" s="819"/>
      <c r="BX38" s="819"/>
      <c r="BY38" s="819"/>
      <c r="BZ38" s="819"/>
      <c r="CA38" s="819"/>
      <c r="CB38" s="819"/>
      <c r="CC38" s="819"/>
      <c r="CD38" s="819"/>
      <c r="CE38" s="819"/>
      <c r="CF38" s="819"/>
      <c r="CG38" s="819"/>
      <c r="CH38" s="819"/>
      <c r="CI38" s="819"/>
      <c r="CJ38" s="819"/>
      <c r="CK38" s="819"/>
      <c r="CL38" s="819"/>
      <c r="CM38" s="819"/>
      <c r="CN38" s="819"/>
      <c r="CO38" s="819"/>
      <c r="CP38" s="819"/>
      <c r="CQ38" s="819"/>
      <c r="CR38" s="819"/>
      <c r="CS38" s="819"/>
      <c r="CT38" s="819"/>
      <c r="CU38" s="819"/>
      <c r="CV38" s="819"/>
      <c r="CW38" s="819"/>
      <c r="CX38" s="819"/>
      <c r="CY38" s="819"/>
      <c r="CZ38" s="819"/>
      <c r="DA38" s="819"/>
      <c r="DB38" s="819"/>
      <c r="DC38" s="819"/>
      <c r="DD38" s="819"/>
      <c r="DE38" s="819"/>
      <c r="DF38" s="819"/>
      <c r="DG38" s="819"/>
      <c r="DH38" s="819"/>
      <c r="DI38" s="819"/>
      <c r="DJ38" s="819"/>
      <c r="DK38" s="819"/>
      <c r="DL38" s="819"/>
      <c r="DM38" s="819"/>
      <c r="DN38" s="819"/>
      <c r="DO38" s="819"/>
      <c r="DP38" s="819"/>
      <c r="DQ38" s="819"/>
      <c r="DR38" s="819"/>
      <c r="DS38" s="819"/>
      <c r="DT38" s="819"/>
      <c r="DU38" s="819"/>
      <c r="DV38" s="819"/>
      <c r="DW38" s="819"/>
      <c r="DX38" s="819"/>
      <c r="DY38" s="819"/>
      <c r="DZ38" s="819"/>
      <c r="EA38" s="819"/>
      <c r="EB38" s="819"/>
      <c r="EC38" s="819"/>
      <c r="ED38" s="819"/>
      <c r="EE38" s="819"/>
      <c r="EF38" s="819"/>
      <c r="EG38" s="819"/>
      <c r="EH38" s="819"/>
      <c r="EI38" s="819"/>
      <c r="EJ38" s="819"/>
      <c r="EK38" s="819"/>
      <c r="EL38" s="819"/>
      <c r="EM38" s="819"/>
      <c r="EN38" s="819"/>
      <c r="EO38" s="819"/>
      <c r="EP38" s="819"/>
      <c r="EQ38" s="819"/>
      <c r="ER38" s="819"/>
      <c r="ES38" s="819"/>
      <c r="ET38" s="819"/>
      <c r="EU38" s="819"/>
      <c r="EV38" s="819"/>
      <c r="EW38" s="819"/>
      <c r="EX38" s="819"/>
      <c r="EY38" s="819"/>
      <c r="EZ38" s="819"/>
      <c r="FA38" s="819"/>
      <c r="FB38" s="819"/>
      <c r="FC38" s="819"/>
      <c r="FD38" s="819"/>
      <c r="FE38" s="819"/>
      <c r="FF38" s="819"/>
      <c r="FG38" s="819"/>
      <c r="FH38" s="819"/>
      <c r="FI38" s="819"/>
      <c r="FJ38" s="819"/>
      <c r="FK38" s="819"/>
      <c r="FL38" s="819"/>
      <c r="FM38" s="819"/>
      <c r="FN38" s="819"/>
      <c r="FO38" s="819"/>
      <c r="FP38" s="819"/>
      <c r="FQ38" s="819"/>
      <c r="FR38" s="819"/>
      <c r="FS38" s="819"/>
      <c r="FT38" s="819"/>
      <c r="FU38" s="819"/>
      <c r="FV38" s="819"/>
      <c r="FW38" s="819"/>
      <c r="FX38" s="819"/>
      <c r="FY38" s="819"/>
      <c r="FZ38" s="819"/>
      <c r="GA38" s="819"/>
      <c r="GB38" s="819"/>
      <c r="GC38" s="819"/>
      <c r="GD38" s="819"/>
      <c r="GE38" s="819"/>
      <c r="GF38" s="819"/>
      <c r="GG38" s="819"/>
      <c r="GH38" s="819"/>
      <c r="GI38" s="819"/>
      <c r="GJ38" s="819"/>
      <c r="GK38" s="819"/>
      <c r="GL38" s="819"/>
      <c r="GM38" s="819"/>
      <c r="GN38" s="819"/>
      <c r="GO38" s="819"/>
      <c r="GP38" s="819"/>
      <c r="GQ38" s="819"/>
      <c r="GR38" s="819"/>
      <c r="GS38" s="819"/>
      <c r="GT38" s="819"/>
      <c r="GU38" s="819"/>
      <c r="GV38" s="819"/>
      <c r="GW38" s="819"/>
      <c r="GX38" s="819"/>
      <c r="GY38" s="819"/>
      <c r="GZ38" s="819"/>
      <c r="HA38" s="819"/>
      <c r="HB38" s="819"/>
      <c r="HC38" s="819"/>
      <c r="HD38" s="819"/>
      <c r="HE38" s="819"/>
      <c r="HF38" s="819"/>
      <c r="HG38" s="819"/>
      <c r="HH38" s="819"/>
      <c r="HI38" s="819"/>
      <c r="HJ38" s="819"/>
      <c r="HK38" s="819"/>
      <c r="HL38" s="819"/>
      <c r="HM38" s="819"/>
      <c r="HN38" s="819"/>
      <c r="HO38" s="819"/>
      <c r="HP38" s="819"/>
      <c r="HQ38" s="819"/>
      <c r="HR38" s="819"/>
      <c r="HS38" s="819"/>
      <c r="HT38" s="819"/>
      <c r="HU38" s="819"/>
      <c r="HV38" s="819"/>
      <c r="HW38" s="819"/>
      <c r="HX38" s="819"/>
      <c r="HY38" s="819"/>
      <c r="HZ38" s="819"/>
      <c r="IA38" s="819"/>
      <c r="IB38" s="819"/>
      <c r="IC38" s="819"/>
      <c r="ID38" s="819"/>
      <c r="IE38" s="819"/>
      <c r="IF38" s="819"/>
      <c r="IG38" s="819"/>
      <c r="IH38" s="819"/>
      <c r="II38" s="819"/>
      <c r="IJ38" s="819"/>
      <c r="IK38" s="819"/>
      <c r="IL38" s="819"/>
      <c r="IM38" s="819"/>
      <c r="IN38" s="819"/>
      <c r="IO38" s="819"/>
      <c r="IP38" s="819"/>
      <c r="IQ38" s="819"/>
      <c r="IR38" s="819"/>
      <c r="IS38" s="819"/>
      <c r="IT38" s="819"/>
      <c r="IU38" s="819"/>
      <c r="IV38" s="819"/>
      <c r="IW38" s="819"/>
      <c r="IX38" s="819"/>
      <c r="IY38" s="819"/>
      <c r="IZ38" s="819"/>
      <c r="JA38" s="819"/>
      <c r="JB38" s="819"/>
      <c r="JC38" s="819"/>
      <c r="JD38" s="819"/>
      <c r="JE38" s="819"/>
      <c r="JF38" s="819"/>
      <c r="JG38" s="819"/>
      <c r="JH38" s="819"/>
      <c r="JI38" s="819"/>
      <c r="JJ38" s="819"/>
      <c r="JK38" s="819"/>
      <c r="JL38" s="819"/>
      <c r="JM38" s="819"/>
      <c r="JN38" s="819"/>
      <c r="JO38" s="819"/>
      <c r="JP38" s="819"/>
      <c r="JQ38" s="819"/>
      <c r="JR38" s="819"/>
      <c r="JS38" s="819"/>
      <c r="JT38" s="819"/>
      <c r="JU38" s="819"/>
      <c r="JV38" s="819"/>
      <c r="JW38" s="819"/>
      <c r="JX38" s="819"/>
      <c r="JY38" s="819"/>
      <c r="JZ38" s="819"/>
      <c r="KA38" s="819"/>
      <c r="KB38" s="819"/>
      <c r="KC38" s="819"/>
      <c r="KD38" s="819"/>
      <c r="KE38" s="819"/>
      <c r="KF38" s="819"/>
      <c r="KG38" s="819"/>
      <c r="KH38" s="819"/>
      <c r="KI38" s="819"/>
      <c r="KJ38" s="819"/>
      <c r="KK38" s="819"/>
      <c r="KL38" s="819"/>
      <c r="KM38" s="819"/>
      <c r="KN38" s="819"/>
      <c r="KO38" s="819"/>
      <c r="KP38" s="819"/>
      <c r="KQ38" s="819"/>
      <c r="KR38" s="819"/>
      <c r="KS38" s="819"/>
      <c r="KT38" s="819"/>
      <c r="KU38" s="819"/>
      <c r="KV38" s="819"/>
      <c r="KW38" s="819"/>
      <c r="KX38" s="819"/>
      <c r="KY38" s="819"/>
      <c r="KZ38" s="819"/>
      <c r="LA38" s="819"/>
      <c r="LB38" s="819"/>
      <c r="LC38" s="819"/>
      <c r="LD38" s="819"/>
      <c r="LE38" s="819"/>
      <c r="LF38" s="819"/>
      <c r="LG38" s="819"/>
      <c r="LH38" s="819"/>
      <c r="LI38" s="819"/>
      <c r="LJ38" s="819"/>
      <c r="LK38" s="819"/>
      <c r="LL38" s="819"/>
      <c r="LM38" s="819"/>
      <c r="LN38" s="819"/>
      <c r="LO38" s="819"/>
      <c r="LP38" s="819"/>
      <c r="LQ38" s="819"/>
      <c r="LR38" s="819"/>
      <c r="LS38" s="819"/>
      <c r="LT38" s="819"/>
      <c r="LU38" s="819"/>
      <c r="LV38" s="819"/>
      <c r="LW38" s="819"/>
      <c r="LX38" s="819"/>
      <c r="LY38" s="819"/>
      <c r="LZ38" s="819"/>
      <c r="MA38" s="819"/>
      <c r="MB38" s="819"/>
      <c r="MC38" s="819"/>
      <c r="MD38" s="819"/>
      <c r="ME38" s="819"/>
      <c r="MF38" s="819"/>
      <c r="MG38" s="819"/>
      <c r="MH38" s="819"/>
      <c r="MI38" s="819"/>
      <c r="MJ38" s="819"/>
      <c r="MK38" s="819"/>
      <c r="ML38" s="819"/>
      <c r="MM38" s="819"/>
      <c r="MN38" s="819"/>
      <c r="MO38" s="819"/>
      <c r="MP38" s="819"/>
      <c r="MQ38" s="819"/>
      <c r="MR38" s="819"/>
      <c r="MS38" s="819"/>
      <c r="MT38" s="819"/>
      <c r="MU38" s="819"/>
      <c r="MV38" s="819"/>
      <c r="MW38" s="819"/>
      <c r="MX38" s="819"/>
      <c r="MY38" s="819"/>
      <c r="MZ38" s="819"/>
      <c r="NA38" s="819"/>
      <c r="NB38" s="819"/>
      <c r="NC38" s="819"/>
      <c r="ND38" s="819"/>
      <c r="NE38" s="819"/>
      <c r="NF38" s="819"/>
      <c r="NG38" s="819"/>
      <c r="NH38" s="819"/>
      <c r="NI38" s="819"/>
      <c r="NJ38" s="819"/>
      <c r="NK38" s="819"/>
      <c r="NL38" s="819"/>
      <c r="NM38" s="819"/>
      <c r="NN38" s="819"/>
      <c r="NO38" s="819"/>
      <c r="NP38" s="819"/>
      <c r="NQ38" s="819"/>
      <c r="NR38" s="819"/>
      <c r="NS38" s="819"/>
      <c r="NT38" s="819"/>
      <c r="NU38" s="819"/>
      <c r="NV38" s="819"/>
      <c r="NW38" s="819"/>
      <c r="NX38" s="819"/>
      <c r="NY38" s="819"/>
      <c r="NZ38" s="819"/>
      <c r="OA38" s="819"/>
      <c r="OB38" s="819"/>
      <c r="OC38" s="819"/>
      <c r="OD38" s="819"/>
      <c r="OE38" s="819"/>
      <c r="OF38" s="819"/>
      <c r="OG38" s="819"/>
      <c r="OH38" s="819"/>
      <c r="OI38" s="819"/>
      <c r="OJ38" s="819"/>
      <c r="OK38" s="819"/>
      <c r="OL38" s="819"/>
      <c r="OM38" s="819"/>
      <c r="ON38" s="819"/>
      <c r="OO38" s="819"/>
      <c r="OP38" s="819"/>
      <c r="OQ38" s="819"/>
      <c r="OR38" s="819"/>
      <c r="OS38" s="819"/>
      <c r="OT38" s="819"/>
      <c r="OU38" s="819"/>
      <c r="OV38" s="819"/>
      <c r="OW38" s="819"/>
      <c r="OX38" s="819"/>
      <c r="OY38" s="819"/>
      <c r="OZ38" s="819"/>
      <c r="PA38" s="819"/>
      <c r="PB38" s="819"/>
      <c r="PC38" s="819"/>
      <c r="PD38" s="819"/>
      <c r="PE38" s="819"/>
      <c r="PF38" s="819"/>
      <c r="PG38" s="819"/>
      <c r="PH38" s="819"/>
      <c r="PI38" s="819"/>
      <c r="PJ38" s="819"/>
      <c r="PK38" s="819"/>
      <c r="PL38" s="819"/>
      <c r="PM38" s="819"/>
      <c r="PN38" s="819"/>
      <c r="PO38" s="819"/>
      <c r="PP38" s="819"/>
      <c r="PQ38" s="819"/>
      <c r="PR38" s="819"/>
      <c r="PS38" s="819"/>
      <c r="PT38" s="819"/>
      <c r="PU38" s="819"/>
      <c r="PV38" s="819"/>
      <c r="PW38" s="819"/>
      <c r="PX38" s="819"/>
      <c r="PY38" s="819"/>
      <c r="PZ38" s="819"/>
      <c r="QA38" s="819"/>
      <c r="QB38" s="819"/>
      <c r="QC38" s="819"/>
      <c r="QD38" s="819"/>
      <c r="QE38" s="819"/>
      <c r="QF38" s="819"/>
      <c r="QG38" s="819"/>
      <c r="QH38" s="819"/>
      <c r="QI38" s="819"/>
      <c r="QJ38" s="819"/>
      <c r="QK38" s="819"/>
      <c r="QL38" s="819"/>
      <c r="QM38" s="819"/>
      <c r="QN38" s="819"/>
    </row>
    <row r="39" spans="1:456" s="132" customFormat="1" ht="12.75">
      <c r="A39" s="435" t="s">
        <v>368</v>
      </c>
      <c r="B39" s="421" t="s">
        <v>785</v>
      </c>
      <c r="C39" s="848">
        <f t="shared" ref="C39:BE39" si="22">100/3</f>
        <v>33.333333333333336</v>
      </c>
      <c r="D39" s="511" t="s">
        <v>13</v>
      </c>
      <c r="E39" s="276"/>
      <c r="F39" s="276">
        <f>SUM(E40:E43)</f>
        <v>6.25</v>
      </c>
      <c r="G39" s="267"/>
      <c r="H39" s="760"/>
      <c r="I39" s="279">
        <f t="shared" si="22"/>
        <v>33.333333333333336</v>
      </c>
      <c r="J39" s="267" t="s">
        <v>13</v>
      </c>
      <c r="K39" s="276"/>
      <c r="L39" s="276">
        <f>SUM(K40:K43)</f>
        <v>0</v>
      </c>
      <c r="M39" s="267"/>
      <c r="N39" s="760"/>
      <c r="O39" s="279">
        <f t="shared" si="22"/>
        <v>33.333333333333336</v>
      </c>
      <c r="P39" s="267"/>
      <c r="Q39" s="276"/>
      <c r="R39" s="276">
        <f>SUM(Q40:Q43)</f>
        <v>0</v>
      </c>
      <c r="S39" s="436"/>
      <c r="T39" s="760"/>
      <c r="U39" s="279">
        <f t="shared" si="22"/>
        <v>33.333333333333336</v>
      </c>
      <c r="V39" s="267" t="s">
        <v>13</v>
      </c>
      <c r="W39" s="276"/>
      <c r="X39" s="276">
        <f>SUM(W40:W43)</f>
        <v>0</v>
      </c>
      <c r="Y39" s="276"/>
      <c r="Z39" s="760"/>
      <c r="AA39" s="279">
        <f t="shared" si="22"/>
        <v>33.333333333333336</v>
      </c>
      <c r="AB39" s="267" t="s">
        <v>13</v>
      </c>
      <c r="AC39" s="276"/>
      <c r="AD39" s="276">
        <f>SUM(AC40:AC43)</f>
        <v>0</v>
      </c>
      <c r="AE39" s="276"/>
      <c r="AF39" s="760"/>
      <c r="AG39" s="279">
        <f t="shared" si="22"/>
        <v>33.333333333333336</v>
      </c>
      <c r="AH39" s="267"/>
      <c r="AI39" s="276"/>
      <c r="AJ39" s="276">
        <f>SUM(AI40:AI43)</f>
        <v>0</v>
      </c>
      <c r="AK39" s="267"/>
      <c r="AL39" s="760"/>
      <c r="AM39" s="279">
        <f t="shared" si="22"/>
        <v>33.333333333333336</v>
      </c>
      <c r="AN39" s="267"/>
      <c r="AO39" s="276"/>
      <c r="AP39" s="276">
        <f>SUM(AO40:AO43)</f>
        <v>0</v>
      </c>
      <c r="AQ39" s="267"/>
      <c r="AR39" s="760"/>
      <c r="AS39" s="279">
        <f t="shared" si="22"/>
        <v>33.333333333333336</v>
      </c>
      <c r="AT39" s="267"/>
      <c r="AU39" s="276"/>
      <c r="AV39" s="276">
        <f>SUM(AU40:AU43)</f>
        <v>0</v>
      </c>
      <c r="AW39" s="267"/>
      <c r="AX39" s="760"/>
      <c r="AY39" s="279">
        <f t="shared" si="22"/>
        <v>33.333333333333336</v>
      </c>
      <c r="AZ39" s="267" t="s">
        <v>13</v>
      </c>
      <c r="BA39" s="276"/>
      <c r="BB39" s="276">
        <f>SUM(BA40:BA43)</f>
        <v>0</v>
      </c>
      <c r="BC39" s="267"/>
      <c r="BD39" s="760"/>
      <c r="BE39" s="279">
        <f t="shared" si="22"/>
        <v>33.333333333333336</v>
      </c>
      <c r="BF39" s="267"/>
      <c r="BG39" s="276"/>
      <c r="BH39" s="276">
        <f>SUM(BG40:BG43)</f>
        <v>0</v>
      </c>
      <c r="BI39" s="437"/>
      <c r="BJ39" s="820"/>
      <c r="BK39" s="819"/>
      <c r="BL39" s="819"/>
      <c r="BM39" s="819"/>
      <c r="BN39" s="819"/>
      <c r="BO39" s="819"/>
      <c r="BP39" s="819"/>
      <c r="BQ39" s="819"/>
      <c r="BR39" s="819"/>
      <c r="BS39" s="819"/>
      <c r="BT39" s="819"/>
      <c r="BU39" s="819"/>
      <c r="BV39" s="819"/>
      <c r="BW39" s="819"/>
      <c r="BX39" s="819"/>
      <c r="BY39" s="819"/>
      <c r="BZ39" s="819"/>
      <c r="CA39" s="819"/>
      <c r="CB39" s="819"/>
      <c r="CC39" s="819"/>
      <c r="CD39" s="819"/>
      <c r="CE39" s="819"/>
      <c r="CF39" s="819"/>
      <c r="CG39" s="819"/>
      <c r="CH39" s="819"/>
      <c r="CI39" s="819"/>
      <c r="CJ39" s="819"/>
      <c r="CK39" s="819"/>
      <c r="CL39" s="819"/>
      <c r="CM39" s="819"/>
      <c r="CN39" s="819"/>
      <c r="CO39" s="819"/>
      <c r="CP39" s="819"/>
      <c r="CQ39" s="819"/>
      <c r="CR39" s="819"/>
      <c r="CS39" s="819"/>
      <c r="CT39" s="819"/>
      <c r="CU39" s="819"/>
      <c r="CV39" s="819"/>
      <c r="CW39" s="819"/>
      <c r="CX39" s="819"/>
      <c r="CY39" s="819"/>
      <c r="CZ39" s="819"/>
      <c r="DA39" s="819"/>
      <c r="DB39" s="819"/>
      <c r="DC39" s="819"/>
      <c r="DD39" s="819"/>
      <c r="DE39" s="819"/>
      <c r="DF39" s="819"/>
      <c r="DG39" s="819"/>
      <c r="DH39" s="819"/>
      <c r="DI39" s="819"/>
      <c r="DJ39" s="819"/>
      <c r="DK39" s="819"/>
      <c r="DL39" s="819"/>
      <c r="DM39" s="819"/>
      <c r="DN39" s="819"/>
      <c r="DO39" s="819"/>
      <c r="DP39" s="819"/>
      <c r="DQ39" s="819"/>
      <c r="DR39" s="819"/>
      <c r="DS39" s="819"/>
      <c r="DT39" s="819"/>
      <c r="DU39" s="819"/>
      <c r="DV39" s="819"/>
      <c r="DW39" s="819"/>
      <c r="DX39" s="819"/>
      <c r="DY39" s="819"/>
      <c r="DZ39" s="819"/>
      <c r="EA39" s="819"/>
      <c r="EB39" s="819"/>
      <c r="EC39" s="819"/>
      <c r="ED39" s="819"/>
      <c r="EE39" s="819"/>
      <c r="EF39" s="819"/>
      <c r="EG39" s="819"/>
      <c r="EH39" s="819"/>
      <c r="EI39" s="819"/>
      <c r="EJ39" s="819"/>
      <c r="EK39" s="819"/>
      <c r="EL39" s="819"/>
      <c r="EM39" s="819"/>
      <c r="EN39" s="819"/>
      <c r="EO39" s="819"/>
      <c r="EP39" s="819"/>
      <c r="EQ39" s="819"/>
      <c r="ER39" s="819"/>
      <c r="ES39" s="819"/>
      <c r="ET39" s="819"/>
      <c r="EU39" s="819"/>
      <c r="EV39" s="819"/>
      <c r="EW39" s="819"/>
      <c r="EX39" s="819"/>
      <c r="EY39" s="819"/>
      <c r="EZ39" s="819"/>
      <c r="FA39" s="819"/>
      <c r="FB39" s="819"/>
      <c r="FC39" s="819"/>
      <c r="FD39" s="819"/>
      <c r="FE39" s="819"/>
      <c r="FF39" s="819"/>
      <c r="FG39" s="819"/>
      <c r="FH39" s="819"/>
      <c r="FI39" s="819"/>
      <c r="FJ39" s="819"/>
      <c r="FK39" s="819"/>
      <c r="FL39" s="819"/>
      <c r="FM39" s="819"/>
      <c r="FN39" s="819"/>
      <c r="FO39" s="819"/>
      <c r="FP39" s="819"/>
      <c r="FQ39" s="819"/>
      <c r="FR39" s="819"/>
      <c r="FS39" s="819"/>
      <c r="FT39" s="819"/>
      <c r="FU39" s="819"/>
      <c r="FV39" s="819"/>
      <c r="FW39" s="819"/>
      <c r="FX39" s="819"/>
      <c r="FY39" s="819"/>
      <c r="FZ39" s="819"/>
      <c r="GA39" s="819"/>
      <c r="GB39" s="819"/>
      <c r="GC39" s="819"/>
      <c r="GD39" s="819"/>
      <c r="GE39" s="819"/>
      <c r="GF39" s="819"/>
      <c r="GG39" s="819"/>
      <c r="GH39" s="819"/>
      <c r="GI39" s="819"/>
      <c r="GJ39" s="819"/>
      <c r="GK39" s="819"/>
      <c r="GL39" s="819"/>
      <c r="GM39" s="819"/>
      <c r="GN39" s="819"/>
      <c r="GO39" s="819"/>
      <c r="GP39" s="819"/>
      <c r="GQ39" s="819"/>
      <c r="GR39" s="819"/>
      <c r="GS39" s="819"/>
      <c r="GT39" s="819"/>
      <c r="GU39" s="819"/>
      <c r="GV39" s="819"/>
      <c r="GW39" s="819"/>
      <c r="GX39" s="819"/>
      <c r="GY39" s="819"/>
      <c r="GZ39" s="819"/>
      <c r="HA39" s="819"/>
      <c r="HB39" s="819"/>
      <c r="HC39" s="819"/>
      <c r="HD39" s="819"/>
      <c r="HE39" s="819"/>
      <c r="HF39" s="819"/>
      <c r="HG39" s="819"/>
      <c r="HH39" s="819"/>
      <c r="HI39" s="819"/>
      <c r="HJ39" s="819"/>
      <c r="HK39" s="819"/>
      <c r="HL39" s="819"/>
      <c r="HM39" s="819"/>
      <c r="HN39" s="819"/>
      <c r="HO39" s="819"/>
      <c r="HP39" s="819"/>
      <c r="HQ39" s="819"/>
      <c r="HR39" s="819"/>
      <c r="HS39" s="819"/>
      <c r="HT39" s="819"/>
      <c r="HU39" s="819"/>
      <c r="HV39" s="819"/>
      <c r="HW39" s="819"/>
      <c r="HX39" s="819"/>
      <c r="HY39" s="819"/>
      <c r="HZ39" s="819"/>
      <c r="IA39" s="819"/>
      <c r="IB39" s="819"/>
      <c r="IC39" s="819"/>
      <c r="ID39" s="819"/>
      <c r="IE39" s="819"/>
      <c r="IF39" s="819"/>
      <c r="IG39" s="819"/>
      <c r="IH39" s="819"/>
      <c r="II39" s="819"/>
      <c r="IJ39" s="819"/>
      <c r="IK39" s="819"/>
      <c r="IL39" s="819"/>
      <c r="IM39" s="819"/>
      <c r="IN39" s="819"/>
      <c r="IO39" s="819"/>
      <c r="IP39" s="819"/>
      <c r="IQ39" s="819"/>
      <c r="IR39" s="819"/>
      <c r="IS39" s="819"/>
      <c r="IT39" s="819"/>
      <c r="IU39" s="819"/>
      <c r="IV39" s="819"/>
      <c r="IW39" s="819"/>
      <c r="IX39" s="819"/>
      <c r="IY39" s="819"/>
      <c r="IZ39" s="819"/>
      <c r="JA39" s="819"/>
      <c r="JB39" s="819"/>
      <c r="JC39" s="819"/>
      <c r="JD39" s="819"/>
      <c r="JE39" s="819"/>
      <c r="JF39" s="819"/>
      <c r="JG39" s="819"/>
      <c r="JH39" s="819"/>
      <c r="JI39" s="819"/>
      <c r="JJ39" s="819"/>
      <c r="JK39" s="819"/>
      <c r="JL39" s="819"/>
      <c r="JM39" s="819"/>
      <c r="JN39" s="819"/>
      <c r="JO39" s="819"/>
      <c r="JP39" s="819"/>
      <c r="JQ39" s="819"/>
      <c r="JR39" s="819"/>
      <c r="JS39" s="819"/>
      <c r="JT39" s="819"/>
      <c r="JU39" s="819"/>
      <c r="JV39" s="819"/>
      <c r="JW39" s="819"/>
      <c r="JX39" s="819"/>
      <c r="JY39" s="819"/>
      <c r="JZ39" s="819"/>
      <c r="KA39" s="819"/>
      <c r="KB39" s="819"/>
      <c r="KC39" s="819"/>
      <c r="KD39" s="819"/>
      <c r="KE39" s="819"/>
      <c r="KF39" s="819"/>
      <c r="KG39" s="819"/>
      <c r="KH39" s="819"/>
      <c r="KI39" s="819"/>
      <c r="KJ39" s="819"/>
      <c r="KK39" s="819"/>
      <c r="KL39" s="819"/>
      <c r="KM39" s="819"/>
      <c r="KN39" s="819"/>
      <c r="KO39" s="819"/>
      <c r="KP39" s="819"/>
      <c r="KQ39" s="819"/>
      <c r="KR39" s="819"/>
      <c r="KS39" s="819"/>
      <c r="KT39" s="819"/>
      <c r="KU39" s="819"/>
      <c r="KV39" s="819"/>
      <c r="KW39" s="819"/>
      <c r="KX39" s="819"/>
      <c r="KY39" s="819"/>
      <c r="KZ39" s="819"/>
      <c r="LA39" s="819"/>
      <c r="LB39" s="819"/>
      <c r="LC39" s="819"/>
      <c r="LD39" s="819"/>
      <c r="LE39" s="819"/>
      <c r="LF39" s="819"/>
      <c r="LG39" s="819"/>
      <c r="LH39" s="819"/>
      <c r="LI39" s="819"/>
      <c r="LJ39" s="819"/>
      <c r="LK39" s="819"/>
      <c r="LL39" s="819"/>
      <c r="LM39" s="819"/>
      <c r="LN39" s="819"/>
      <c r="LO39" s="819"/>
      <c r="LP39" s="819"/>
      <c r="LQ39" s="819"/>
      <c r="LR39" s="819"/>
      <c r="LS39" s="819"/>
      <c r="LT39" s="819"/>
      <c r="LU39" s="819"/>
      <c r="LV39" s="819"/>
      <c r="LW39" s="819"/>
      <c r="LX39" s="819"/>
      <c r="LY39" s="819"/>
      <c r="LZ39" s="819"/>
      <c r="MA39" s="819"/>
      <c r="MB39" s="819"/>
      <c r="MC39" s="819"/>
      <c r="MD39" s="819"/>
      <c r="ME39" s="819"/>
      <c r="MF39" s="819"/>
      <c r="MG39" s="819"/>
      <c r="MH39" s="819"/>
      <c r="MI39" s="819"/>
      <c r="MJ39" s="819"/>
      <c r="MK39" s="819"/>
      <c r="ML39" s="819"/>
      <c r="MM39" s="819"/>
      <c r="MN39" s="819"/>
      <c r="MO39" s="819"/>
      <c r="MP39" s="819"/>
      <c r="MQ39" s="819"/>
      <c r="MR39" s="819"/>
      <c r="MS39" s="819"/>
      <c r="MT39" s="819"/>
      <c r="MU39" s="819"/>
      <c r="MV39" s="819"/>
      <c r="MW39" s="819"/>
      <c r="MX39" s="819"/>
      <c r="MY39" s="819"/>
      <c r="MZ39" s="819"/>
      <c r="NA39" s="819"/>
      <c r="NB39" s="819"/>
      <c r="NC39" s="819"/>
      <c r="ND39" s="819"/>
      <c r="NE39" s="819"/>
      <c r="NF39" s="819"/>
      <c r="NG39" s="819"/>
      <c r="NH39" s="819"/>
      <c r="NI39" s="819"/>
      <c r="NJ39" s="819"/>
      <c r="NK39" s="819"/>
      <c r="NL39" s="819"/>
      <c r="NM39" s="819"/>
      <c r="NN39" s="819"/>
      <c r="NO39" s="819"/>
      <c r="NP39" s="819"/>
      <c r="NQ39" s="819"/>
      <c r="NR39" s="819"/>
      <c r="NS39" s="819"/>
      <c r="NT39" s="819"/>
      <c r="NU39" s="819"/>
      <c r="NV39" s="819"/>
      <c r="NW39" s="819"/>
      <c r="NX39" s="819"/>
      <c r="NY39" s="819"/>
      <c r="NZ39" s="819"/>
      <c r="OA39" s="819"/>
      <c r="OB39" s="819"/>
      <c r="OC39" s="819"/>
      <c r="OD39" s="819"/>
      <c r="OE39" s="819"/>
      <c r="OF39" s="819"/>
      <c r="OG39" s="819"/>
      <c r="OH39" s="819"/>
      <c r="OI39" s="819"/>
      <c r="OJ39" s="819"/>
      <c r="OK39" s="819"/>
      <c r="OL39" s="819"/>
      <c r="OM39" s="819"/>
      <c r="ON39" s="819"/>
      <c r="OO39" s="819"/>
      <c r="OP39" s="819"/>
      <c r="OQ39" s="819"/>
      <c r="OR39" s="819"/>
      <c r="OS39" s="819"/>
      <c r="OT39" s="819"/>
      <c r="OU39" s="819"/>
      <c r="OV39" s="819"/>
      <c r="OW39" s="819"/>
      <c r="OX39" s="819"/>
      <c r="OY39" s="819"/>
      <c r="OZ39" s="819"/>
      <c r="PA39" s="819"/>
      <c r="PB39" s="819"/>
      <c r="PC39" s="819"/>
      <c r="PD39" s="819"/>
      <c r="PE39" s="819"/>
      <c r="PF39" s="819"/>
      <c r="PG39" s="819"/>
      <c r="PH39" s="819"/>
      <c r="PI39" s="819"/>
      <c r="PJ39" s="819"/>
      <c r="PK39" s="819"/>
      <c r="PL39" s="819"/>
      <c r="PM39" s="819"/>
      <c r="PN39" s="819"/>
      <c r="PO39" s="819"/>
      <c r="PP39" s="819"/>
      <c r="PQ39" s="819"/>
      <c r="PR39" s="819"/>
      <c r="PS39" s="819"/>
      <c r="PT39" s="819"/>
      <c r="PU39" s="819"/>
      <c r="PV39" s="819"/>
      <c r="PW39" s="819"/>
      <c r="PX39" s="819"/>
      <c r="PY39" s="819"/>
      <c r="PZ39" s="819"/>
      <c r="QA39" s="819"/>
      <c r="QB39" s="819"/>
      <c r="QC39" s="819"/>
      <c r="QD39" s="819"/>
      <c r="QE39" s="819"/>
      <c r="QF39" s="819"/>
      <c r="QG39" s="819"/>
      <c r="QH39" s="819"/>
      <c r="QI39" s="819"/>
      <c r="QJ39" s="819"/>
      <c r="QK39" s="819"/>
      <c r="QL39" s="819"/>
      <c r="QM39" s="819"/>
      <c r="QN39" s="819"/>
    </row>
    <row r="40" spans="1:456" s="132" customFormat="1" ht="25.5">
      <c r="A40" s="435" t="s">
        <v>369</v>
      </c>
      <c r="B40" s="421" t="s">
        <v>1851</v>
      </c>
      <c r="C40" s="849">
        <f>C$39/4</f>
        <v>8.3333333333333339</v>
      </c>
      <c r="D40" s="511" t="s">
        <v>62</v>
      </c>
      <c r="E40" s="276">
        <f t="shared" ref="E40:E43" si="23">IF(D40="Yes",C40,IF(D40="partial",C40*0.25,0))</f>
        <v>2.0833333333333335</v>
      </c>
      <c r="F40" s="276"/>
      <c r="G40" s="267" t="s">
        <v>1852</v>
      </c>
      <c r="H40" s="760"/>
      <c r="I40" s="276">
        <f>I$39/4</f>
        <v>8.3333333333333339</v>
      </c>
      <c r="J40" s="267" t="s">
        <v>38</v>
      </c>
      <c r="K40" s="276">
        <f t="shared" ref="K40:K43" si="24">IF(J40="Yes",I40,IF(J40="partial",I40*0.25,0))</f>
        <v>0</v>
      </c>
      <c r="L40" s="276"/>
      <c r="M40" s="267"/>
      <c r="N40" s="760"/>
      <c r="O40" s="276">
        <f>O$39/4</f>
        <v>8.3333333333333339</v>
      </c>
      <c r="P40" s="267" t="s">
        <v>38</v>
      </c>
      <c r="Q40" s="276">
        <f t="shared" ref="Q40:Q43" si="25">IF(P40="Yes",O40,IF(P40="partial",O40*0.25,0))</f>
        <v>0</v>
      </c>
      <c r="R40" s="276"/>
      <c r="S40" s="436"/>
      <c r="T40" s="760"/>
      <c r="U40" s="276">
        <f>U$39/4</f>
        <v>8.3333333333333339</v>
      </c>
      <c r="V40" s="267" t="s">
        <v>38</v>
      </c>
      <c r="W40" s="276">
        <f t="shared" ref="W40:W43" si="26">IF(V40="Yes",U40,IF(V40="partial",U40*0.25,0))</f>
        <v>0</v>
      </c>
      <c r="X40" s="276"/>
      <c r="Y40" s="276"/>
      <c r="Z40" s="760"/>
      <c r="AA40" s="276">
        <f>AA$39/4</f>
        <v>8.3333333333333339</v>
      </c>
      <c r="AB40" s="267" t="s">
        <v>38</v>
      </c>
      <c r="AC40" s="276">
        <f t="shared" ref="AC40:AC43" si="27">IF(AB40="Yes",AA40,IF(AB40="partial",AA40*0.25,0))</f>
        <v>0</v>
      </c>
      <c r="AD40" s="276"/>
      <c r="AE40" s="276"/>
      <c r="AF40" s="760"/>
      <c r="AG40" s="276">
        <f>AG$39/4</f>
        <v>8.3333333333333339</v>
      </c>
      <c r="AH40" s="267" t="s">
        <v>38</v>
      </c>
      <c r="AI40" s="276">
        <f t="shared" ref="AI40:AI43" si="28">IF(AH40="Yes",AG40,IF(AH40="partial",AG40*0.25,0))</f>
        <v>0</v>
      </c>
      <c r="AJ40" s="276"/>
      <c r="AK40" s="267"/>
      <c r="AL40" s="760"/>
      <c r="AM40" s="276">
        <f>AM$39/4</f>
        <v>8.3333333333333339</v>
      </c>
      <c r="AN40" s="267" t="s">
        <v>38</v>
      </c>
      <c r="AO40" s="276">
        <f t="shared" ref="AO40:AO43" si="29">IF(AN40="Yes",AM40,IF(AN40="partial",AM40*0.25,0))</f>
        <v>0</v>
      </c>
      <c r="AP40" s="276"/>
      <c r="AQ40" s="267"/>
      <c r="AR40" s="760"/>
      <c r="AS40" s="276">
        <f>AS$39/4</f>
        <v>8.3333333333333339</v>
      </c>
      <c r="AT40" s="267" t="s">
        <v>38</v>
      </c>
      <c r="AU40" s="276">
        <f t="shared" ref="AU40:AU43" si="30">IF(AT40="Yes",AS40,IF(AT40="partial",AS40*0.25,0))</f>
        <v>0</v>
      </c>
      <c r="AV40" s="276"/>
      <c r="AW40" s="267"/>
      <c r="AX40" s="760"/>
      <c r="AY40" s="276">
        <f>AY$39/4</f>
        <v>8.3333333333333339</v>
      </c>
      <c r="AZ40" s="267" t="s">
        <v>38</v>
      </c>
      <c r="BA40" s="276">
        <f t="shared" ref="BA40:BA43" si="31">IF(AZ40="Yes",AY40,IF(AZ40="partial",AY40*0.25,0))</f>
        <v>0</v>
      </c>
      <c r="BB40" s="276"/>
      <c r="BC40" s="267"/>
      <c r="BD40" s="760"/>
      <c r="BE40" s="276">
        <f>BE$39/4</f>
        <v>8.3333333333333339</v>
      </c>
      <c r="BF40" s="267" t="s">
        <v>38</v>
      </c>
      <c r="BG40" s="276">
        <f t="shared" ref="BG40:BG43" si="32">IF(BF40="Yes",BE40,IF(BF40="partial",BE40*0.25,0))</f>
        <v>0</v>
      </c>
      <c r="BH40" s="276"/>
      <c r="BI40" s="437"/>
      <c r="BJ40" s="820"/>
      <c r="BK40" s="819"/>
      <c r="BL40" s="819"/>
      <c r="BM40" s="819"/>
      <c r="BN40" s="819"/>
      <c r="BO40" s="819"/>
      <c r="BP40" s="819"/>
      <c r="BQ40" s="819"/>
      <c r="BR40" s="819"/>
      <c r="BS40" s="819"/>
      <c r="BT40" s="819"/>
      <c r="BU40" s="819"/>
      <c r="BV40" s="819"/>
      <c r="BW40" s="819"/>
      <c r="BX40" s="819"/>
      <c r="BY40" s="819"/>
      <c r="BZ40" s="819"/>
      <c r="CA40" s="819"/>
      <c r="CB40" s="819"/>
      <c r="CC40" s="819"/>
      <c r="CD40" s="819"/>
      <c r="CE40" s="819"/>
      <c r="CF40" s="819"/>
      <c r="CG40" s="819"/>
      <c r="CH40" s="819"/>
      <c r="CI40" s="819"/>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c r="DI40" s="819"/>
      <c r="DJ40" s="819"/>
      <c r="DK40" s="819"/>
      <c r="DL40" s="819"/>
      <c r="DM40" s="819"/>
      <c r="DN40" s="819"/>
      <c r="DO40" s="819"/>
      <c r="DP40" s="819"/>
      <c r="DQ40" s="819"/>
      <c r="DR40" s="819"/>
      <c r="DS40" s="819"/>
      <c r="DT40" s="819"/>
      <c r="DU40" s="819"/>
      <c r="DV40" s="819"/>
      <c r="DW40" s="819"/>
      <c r="DX40" s="819"/>
      <c r="DY40" s="819"/>
      <c r="DZ40" s="819"/>
      <c r="EA40" s="819"/>
      <c r="EB40" s="819"/>
      <c r="EC40" s="819"/>
      <c r="ED40" s="819"/>
      <c r="EE40" s="819"/>
      <c r="EF40" s="819"/>
      <c r="EG40" s="819"/>
      <c r="EH40" s="819"/>
      <c r="EI40" s="819"/>
      <c r="EJ40" s="819"/>
      <c r="EK40" s="819"/>
      <c r="EL40" s="819"/>
      <c r="EM40" s="819"/>
      <c r="EN40" s="819"/>
      <c r="EO40" s="819"/>
      <c r="EP40" s="819"/>
      <c r="EQ40" s="819"/>
      <c r="ER40" s="819"/>
      <c r="ES40" s="819"/>
      <c r="ET40" s="819"/>
      <c r="EU40" s="819"/>
      <c r="EV40" s="819"/>
      <c r="EW40" s="819"/>
      <c r="EX40" s="819"/>
      <c r="EY40" s="819"/>
      <c r="EZ40" s="819"/>
      <c r="FA40" s="819"/>
      <c r="FB40" s="819"/>
      <c r="FC40" s="819"/>
      <c r="FD40" s="819"/>
      <c r="FE40" s="819"/>
      <c r="FF40" s="819"/>
      <c r="FG40" s="819"/>
      <c r="FH40" s="819"/>
      <c r="FI40" s="819"/>
      <c r="FJ40" s="819"/>
      <c r="FK40" s="819"/>
      <c r="FL40" s="819"/>
      <c r="FM40" s="819"/>
      <c r="FN40" s="819"/>
      <c r="FO40" s="819"/>
      <c r="FP40" s="819"/>
      <c r="FQ40" s="819"/>
      <c r="FR40" s="819"/>
      <c r="FS40" s="819"/>
      <c r="FT40" s="819"/>
      <c r="FU40" s="819"/>
      <c r="FV40" s="819"/>
      <c r="FW40" s="819"/>
      <c r="FX40" s="819"/>
      <c r="FY40" s="819"/>
      <c r="FZ40" s="819"/>
      <c r="GA40" s="819"/>
      <c r="GB40" s="819"/>
      <c r="GC40" s="819"/>
      <c r="GD40" s="819"/>
      <c r="GE40" s="819"/>
      <c r="GF40" s="819"/>
      <c r="GG40" s="819"/>
      <c r="GH40" s="819"/>
      <c r="GI40" s="819"/>
      <c r="GJ40" s="819"/>
      <c r="GK40" s="819"/>
      <c r="GL40" s="819"/>
      <c r="GM40" s="819"/>
      <c r="GN40" s="819"/>
      <c r="GO40" s="819"/>
      <c r="GP40" s="819"/>
      <c r="GQ40" s="819"/>
      <c r="GR40" s="819"/>
      <c r="GS40" s="819"/>
      <c r="GT40" s="819"/>
      <c r="GU40" s="819"/>
      <c r="GV40" s="819"/>
      <c r="GW40" s="819"/>
      <c r="GX40" s="819"/>
      <c r="GY40" s="819"/>
      <c r="GZ40" s="819"/>
      <c r="HA40" s="819"/>
      <c r="HB40" s="819"/>
      <c r="HC40" s="819"/>
      <c r="HD40" s="819"/>
      <c r="HE40" s="819"/>
      <c r="HF40" s="819"/>
      <c r="HG40" s="819"/>
      <c r="HH40" s="819"/>
      <c r="HI40" s="819"/>
      <c r="HJ40" s="819"/>
      <c r="HK40" s="819"/>
      <c r="HL40" s="819"/>
      <c r="HM40" s="819"/>
      <c r="HN40" s="819"/>
      <c r="HO40" s="819"/>
      <c r="HP40" s="819"/>
      <c r="HQ40" s="819"/>
      <c r="HR40" s="819"/>
      <c r="HS40" s="819"/>
      <c r="HT40" s="819"/>
      <c r="HU40" s="819"/>
      <c r="HV40" s="819"/>
      <c r="HW40" s="819"/>
      <c r="HX40" s="819"/>
      <c r="HY40" s="819"/>
      <c r="HZ40" s="819"/>
      <c r="IA40" s="819"/>
      <c r="IB40" s="819"/>
      <c r="IC40" s="819"/>
      <c r="ID40" s="819"/>
      <c r="IE40" s="819"/>
      <c r="IF40" s="819"/>
      <c r="IG40" s="819"/>
      <c r="IH40" s="819"/>
      <c r="II40" s="819"/>
      <c r="IJ40" s="819"/>
      <c r="IK40" s="819"/>
      <c r="IL40" s="819"/>
      <c r="IM40" s="819"/>
      <c r="IN40" s="819"/>
      <c r="IO40" s="819"/>
      <c r="IP40" s="819"/>
      <c r="IQ40" s="819"/>
      <c r="IR40" s="819"/>
      <c r="IS40" s="819"/>
      <c r="IT40" s="819"/>
      <c r="IU40" s="819"/>
      <c r="IV40" s="819"/>
      <c r="IW40" s="819"/>
      <c r="IX40" s="819"/>
      <c r="IY40" s="819"/>
      <c r="IZ40" s="819"/>
      <c r="JA40" s="819"/>
      <c r="JB40" s="819"/>
      <c r="JC40" s="819"/>
      <c r="JD40" s="819"/>
      <c r="JE40" s="819"/>
      <c r="JF40" s="819"/>
      <c r="JG40" s="819"/>
      <c r="JH40" s="819"/>
      <c r="JI40" s="819"/>
      <c r="JJ40" s="819"/>
      <c r="JK40" s="819"/>
      <c r="JL40" s="819"/>
      <c r="JM40" s="819"/>
      <c r="JN40" s="819"/>
      <c r="JO40" s="819"/>
      <c r="JP40" s="819"/>
      <c r="JQ40" s="819"/>
      <c r="JR40" s="819"/>
      <c r="JS40" s="819"/>
      <c r="JT40" s="819"/>
      <c r="JU40" s="819"/>
      <c r="JV40" s="819"/>
      <c r="JW40" s="819"/>
      <c r="JX40" s="819"/>
      <c r="JY40" s="819"/>
      <c r="JZ40" s="819"/>
      <c r="KA40" s="819"/>
      <c r="KB40" s="819"/>
      <c r="KC40" s="819"/>
      <c r="KD40" s="819"/>
      <c r="KE40" s="819"/>
      <c r="KF40" s="819"/>
      <c r="KG40" s="819"/>
      <c r="KH40" s="819"/>
      <c r="KI40" s="819"/>
      <c r="KJ40" s="819"/>
      <c r="KK40" s="819"/>
      <c r="KL40" s="819"/>
      <c r="KM40" s="819"/>
      <c r="KN40" s="819"/>
      <c r="KO40" s="819"/>
      <c r="KP40" s="819"/>
      <c r="KQ40" s="819"/>
      <c r="KR40" s="819"/>
      <c r="KS40" s="819"/>
      <c r="KT40" s="819"/>
      <c r="KU40" s="819"/>
      <c r="KV40" s="819"/>
      <c r="KW40" s="819"/>
      <c r="KX40" s="819"/>
      <c r="KY40" s="819"/>
      <c r="KZ40" s="819"/>
      <c r="LA40" s="819"/>
      <c r="LB40" s="819"/>
      <c r="LC40" s="819"/>
      <c r="LD40" s="819"/>
      <c r="LE40" s="819"/>
      <c r="LF40" s="819"/>
      <c r="LG40" s="819"/>
      <c r="LH40" s="819"/>
      <c r="LI40" s="819"/>
      <c r="LJ40" s="819"/>
      <c r="LK40" s="819"/>
      <c r="LL40" s="819"/>
      <c r="LM40" s="819"/>
      <c r="LN40" s="819"/>
      <c r="LO40" s="819"/>
      <c r="LP40" s="819"/>
      <c r="LQ40" s="819"/>
      <c r="LR40" s="819"/>
      <c r="LS40" s="819"/>
      <c r="LT40" s="819"/>
      <c r="LU40" s="819"/>
      <c r="LV40" s="819"/>
      <c r="LW40" s="819"/>
      <c r="LX40" s="819"/>
      <c r="LY40" s="819"/>
      <c r="LZ40" s="819"/>
      <c r="MA40" s="819"/>
      <c r="MB40" s="819"/>
      <c r="MC40" s="819"/>
      <c r="MD40" s="819"/>
      <c r="ME40" s="819"/>
      <c r="MF40" s="819"/>
      <c r="MG40" s="819"/>
      <c r="MH40" s="819"/>
      <c r="MI40" s="819"/>
      <c r="MJ40" s="819"/>
      <c r="MK40" s="819"/>
      <c r="ML40" s="819"/>
      <c r="MM40" s="819"/>
      <c r="MN40" s="819"/>
      <c r="MO40" s="819"/>
      <c r="MP40" s="819"/>
      <c r="MQ40" s="819"/>
      <c r="MR40" s="819"/>
      <c r="MS40" s="819"/>
      <c r="MT40" s="819"/>
      <c r="MU40" s="819"/>
      <c r="MV40" s="819"/>
      <c r="MW40" s="819"/>
      <c r="MX40" s="819"/>
      <c r="MY40" s="819"/>
      <c r="MZ40" s="819"/>
      <c r="NA40" s="819"/>
      <c r="NB40" s="819"/>
      <c r="NC40" s="819"/>
      <c r="ND40" s="819"/>
      <c r="NE40" s="819"/>
      <c r="NF40" s="819"/>
      <c r="NG40" s="819"/>
      <c r="NH40" s="819"/>
      <c r="NI40" s="819"/>
      <c r="NJ40" s="819"/>
      <c r="NK40" s="819"/>
      <c r="NL40" s="819"/>
      <c r="NM40" s="819"/>
      <c r="NN40" s="819"/>
      <c r="NO40" s="819"/>
      <c r="NP40" s="819"/>
      <c r="NQ40" s="819"/>
      <c r="NR40" s="819"/>
      <c r="NS40" s="819"/>
      <c r="NT40" s="819"/>
      <c r="NU40" s="819"/>
      <c r="NV40" s="819"/>
      <c r="NW40" s="819"/>
      <c r="NX40" s="819"/>
      <c r="NY40" s="819"/>
      <c r="NZ40" s="819"/>
      <c r="OA40" s="819"/>
      <c r="OB40" s="819"/>
      <c r="OC40" s="819"/>
      <c r="OD40" s="819"/>
      <c r="OE40" s="819"/>
      <c r="OF40" s="819"/>
      <c r="OG40" s="819"/>
      <c r="OH40" s="819"/>
      <c r="OI40" s="819"/>
      <c r="OJ40" s="819"/>
      <c r="OK40" s="819"/>
      <c r="OL40" s="819"/>
      <c r="OM40" s="819"/>
      <c r="ON40" s="819"/>
      <c r="OO40" s="819"/>
      <c r="OP40" s="819"/>
      <c r="OQ40" s="819"/>
      <c r="OR40" s="819"/>
      <c r="OS40" s="819"/>
      <c r="OT40" s="819"/>
      <c r="OU40" s="819"/>
      <c r="OV40" s="819"/>
      <c r="OW40" s="819"/>
      <c r="OX40" s="819"/>
      <c r="OY40" s="819"/>
      <c r="OZ40" s="819"/>
      <c r="PA40" s="819"/>
      <c r="PB40" s="819"/>
      <c r="PC40" s="819"/>
      <c r="PD40" s="819"/>
      <c r="PE40" s="819"/>
      <c r="PF40" s="819"/>
      <c r="PG40" s="819"/>
      <c r="PH40" s="819"/>
      <c r="PI40" s="819"/>
      <c r="PJ40" s="819"/>
      <c r="PK40" s="819"/>
      <c r="PL40" s="819"/>
      <c r="PM40" s="819"/>
      <c r="PN40" s="819"/>
      <c r="PO40" s="819"/>
      <c r="PP40" s="819"/>
      <c r="PQ40" s="819"/>
      <c r="PR40" s="819"/>
      <c r="PS40" s="819"/>
      <c r="PT40" s="819"/>
      <c r="PU40" s="819"/>
      <c r="PV40" s="819"/>
      <c r="PW40" s="819"/>
      <c r="PX40" s="819"/>
      <c r="PY40" s="819"/>
      <c r="PZ40" s="819"/>
      <c r="QA40" s="819"/>
      <c r="QB40" s="819"/>
      <c r="QC40" s="819"/>
      <c r="QD40" s="819"/>
      <c r="QE40" s="819"/>
      <c r="QF40" s="819"/>
      <c r="QG40" s="819"/>
      <c r="QH40" s="819"/>
      <c r="QI40" s="819"/>
      <c r="QJ40" s="819"/>
      <c r="QK40" s="819"/>
      <c r="QL40" s="819"/>
      <c r="QM40" s="819"/>
      <c r="QN40" s="819"/>
    </row>
    <row r="41" spans="1:456" s="132" customFormat="1" ht="25.5">
      <c r="A41" s="435" t="s">
        <v>370</v>
      </c>
      <c r="B41" s="421" t="s">
        <v>1853</v>
      </c>
      <c r="C41" s="849">
        <f>C$39/4</f>
        <v>8.3333333333333339</v>
      </c>
      <c r="D41" s="511" t="s">
        <v>62</v>
      </c>
      <c r="E41" s="276">
        <f t="shared" si="23"/>
        <v>2.0833333333333335</v>
      </c>
      <c r="F41" s="276"/>
      <c r="G41" s="267" t="s">
        <v>2140</v>
      </c>
      <c r="H41" s="760"/>
      <c r="I41" s="276">
        <f>I$39/4</f>
        <v>8.3333333333333339</v>
      </c>
      <c r="J41" s="267" t="s">
        <v>38</v>
      </c>
      <c r="K41" s="276">
        <f t="shared" si="24"/>
        <v>0</v>
      </c>
      <c r="L41" s="276"/>
      <c r="M41" s="267"/>
      <c r="N41" s="760"/>
      <c r="O41" s="276">
        <f>O$39/4</f>
        <v>8.3333333333333339</v>
      </c>
      <c r="P41" s="267" t="s">
        <v>38</v>
      </c>
      <c r="Q41" s="276">
        <f t="shared" si="25"/>
        <v>0</v>
      </c>
      <c r="R41" s="276"/>
      <c r="S41" s="436"/>
      <c r="T41" s="760"/>
      <c r="U41" s="276">
        <f>U$39/4</f>
        <v>8.3333333333333339</v>
      </c>
      <c r="V41" s="267" t="s">
        <v>38</v>
      </c>
      <c r="W41" s="276">
        <f t="shared" si="26"/>
        <v>0</v>
      </c>
      <c r="X41" s="276"/>
      <c r="Y41" s="276"/>
      <c r="Z41" s="760"/>
      <c r="AA41" s="276">
        <f>AA$39/4</f>
        <v>8.3333333333333339</v>
      </c>
      <c r="AB41" s="267" t="s">
        <v>38</v>
      </c>
      <c r="AC41" s="276">
        <f t="shared" si="27"/>
        <v>0</v>
      </c>
      <c r="AD41" s="276"/>
      <c r="AE41" s="276"/>
      <c r="AF41" s="760"/>
      <c r="AG41" s="276">
        <f>AG$39/4</f>
        <v>8.3333333333333339</v>
      </c>
      <c r="AH41" s="267" t="s">
        <v>38</v>
      </c>
      <c r="AI41" s="276">
        <f t="shared" si="28"/>
        <v>0</v>
      </c>
      <c r="AJ41" s="276"/>
      <c r="AK41" s="267"/>
      <c r="AL41" s="760"/>
      <c r="AM41" s="276">
        <f>AM$39/4</f>
        <v>8.3333333333333339</v>
      </c>
      <c r="AN41" s="267" t="s">
        <v>38</v>
      </c>
      <c r="AO41" s="276">
        <f t="shared" si="29"/>
        <v>0</v>
      </c>
      <c r="AP41" s="276"/>
      <c r="AQ41" s="267"/>
      <c r="AR41" s="760"/>
      <c r="AS41" s="276">
        <f>AS$39/4</f>
        <v>8.3333333333333339</v>
      </c>
      <c r="AT41" s="267" t="s">
        <v>38</v>
      </c>
      <c r="AU41" s="276">
        <f t="shared" si="30"/>
        <v>0</v>
      </c>
      <c r="AV41" s="276"/>
      <c r="AW41" s="267"/>
      <c r="AX41" s="760"/>
      <c r="AY41" s="276">
        <f>AY$39/4</f>
        <v>8.3333333333333339</v>
      </c>
      <c r="AZ41" s="267" t="s">
        <v>38</v>
      </c>
      <c r="BA41" s="276">
        <f t="shared" si="31"/>
        <v>0</v>
      </c>
      <c r="BB41" s="276"/>
      <c r="BC41" s="267"/>
      <c r="BD41" s="760"/>
      <c r="BE41" s="276">
        <f>BE$39/4</f>
        <v>8.3333333333333339</v>
      </c>
      <c r="BF41" s="267" t="s">
        <v>38</v>
      </c>
      <c r="BG41" s="276">
        <f t="shared" si="32"/>
        <v>0</v>
      </c>
      <c r="BH41" s="276"/>
      <c r="BI41" s="437"/>
      <c r="BJ41" s="820"/>
      <c r="BK41" s="819"/>
      <c r="BL41" s="819"/>
      <c r="BM41" s="819"/>
      <c r="BN41" s="819"/>
      <c r="BO41" s="819"/>
      <c r="BP41" s="819"/>
      <c r="BQ41" s="819"/>
      <c r="BR41" s="819"/>
      <c r="BS41" s="819"/>
      <c r="BT41" s="819"/>
      <c r="BU41" s="819"/>
      <c r="BV41" s="819"/>
      <c r="BW41" s="819"/>
      <c r="BX41" s="819"/>
      <c r="BY41" s="819"/>
      <c r="BZ41" s="819"/>
      <c r="CA41" s="819"/>
      <c r="CB41" s="819"/>
      <c r="CC41" s="819"/>
      <c r="CD41" s="819"/>
      <c r="CE41" s="819"/>
      <c r="CF41" s="819"/>
      <c r="CG41" s="819"/>
      <c r="CH41" s="819"/>
      <c r="CI41" s="819"/>
      <c r="CJ41" s="819"/>
      <c r="CK41" s="819"/>
      <c r="CL41" s="819"/>
      <c r="CM41" s="819"/>
      <c r="CN41" s="819"/>
      <c r="CO41" s="819"/>
      <c r="CP41" s="819"/>
      <c r="CQ41" s="819"/>
      <c r="CR41" s="819"/>
      <c r="CS41" s="819"/>
      <c r="CT41" s="819"/>
      <c r="CU41" s="819"/>
      <c r="CV41" s="819"/>
      <c r="CW41" s="819"/>
      <c r="CX41" s="819"/>
      <c r="CY41" s="819"/>
      <c r="CZ41" s="819"/>
      <c r="DA41" s="819"/>
      <c r="DB41" s="819"/>
      <c r="DC41" s="819"/>
      <c r="DD41" s="819"/>
      <c r="DE41" s="819"/>
      <c r="DF41" s="819"/>
      <c r="DG41" s="819"/>
      <c r="DH41" s="819"/>
      <c r="DI41" s="819"/>
      <c r="DJ41" s="819"/>
      <c r="DK41" s="819"/>
      <c r="DL41" s="819"/>
      <c r="DM41" s="819"/>
      <c r="DN41" s="819"/>
      <c r="DO41" s="819"/>
      <c r="DP41" s="819"/>
      <c r="DQ41" s="819"/>
      <c r="DR41" s="819"/>
      <c r="DS41" s="819"/>
      <c r="DT41" s="819"/>
      <c r="DU41" s="819"/>
      <c r="DV41" s="819"/>
      <c r="DW41" s="819"/>
      <c r="DX41" s="819"/>
      <c r="DY41" s="819"/>
      <c r="DZ41" s="819"/>
      <c r="EA41" s="819"/>
      <c r="EB41" s="819"/>
      <c r="EC41" s="819"/>
      <c r="ED41" s="819"/>
      <c r="EE41" s="819"/>
      <c r="EF41" s="819"/>
      <c r="EG41" s="819"/>
      <c r="EH41" s="819"/>
      <c r="EI41" s="819"/>
      <c r="EJ41" s="819"/>
      <c r="EK41" s="819"/>
      <c r="EL41" s="819"/>
      <c r="EM41" s="819"/>
      <c r="EN41" s="819"/>
      <c r="EO41" s="819"/>
      <c r="EP41" s="819"/>
      <c r="EQ41" s="819"/>
      <c r="ER41" s="819"/>
      <c r="ES41" s="819"/>
      <c r="ET41" s="819"/>
      <c r="EU41" s="819"/>
      <c r="EV41" s="819"/>
      <c r="EW41" s="819"/>
      <c r="EX41" s="819"/>
      <c r="EY41" s="819"/>
      <c r="EZ41" s="819"/>
      <c r="FA41" s="819"/>
      <c r="FB41" s="819"/>
      <c r="FC41" s="819"/>
      <c r="FD41" s="819"/>
      <c r="FE41" s="819"/>
      <c r="FF41" s="819"/>
      <c r="FG41" s="819"/>
      <c r="FH41" s="819"/>
      <c r="FI41" s="819"/>
      <c r="FJ41" s="819"/>
      <c r="FK41" s="819"/>
      <c r="FL41" s="819"/>
      <c r="FM41" s="819"/>
      <c r="FN41" s="819"/>
      <c r="FO41" s="819"/>
      <c r="FP41" s="819"/>
      <c r="FQ41" s="819"/>
      <c r="FR41" s="819"/>
      <c r="FS41" s="819"/>
      <c r="FT41" s="819"/>
      <c r="FU41" s="819"/>
      <c r="FV41" s="819"/>
      <c r="FW41" s="819"/>
      <c r="FX41" s="819"/>
      <c r="FY41" s="819"/>
      <c r="FZ41" s="819"/>
      <c r="GA41" s="819"/>
      <c r="GB41" s="819"/>
      <c r="GC41" s="819"/>
      <c r="GD41" s="819"/>
      <c r="GE41" s="819"/>
      <c r="GF41" s="819"/>
      <c r="GG41" s="819"/>
      <c r="GH41" s="819"/>
      <c r="GI41" s="819"/>
      <c r="GJ41" s="819"/>
      <c r="GK41" s="819"/>
      <c r="GL41" s="819"/>
      <c r="GM41" s="819"/>
      <c r="GN41" s="819"/>
      <c r="GO41" s="819"/>
      <c r="GP41" s="819"/>
      <c r="GQ41" s="819"/>
      <c r="GR41" s="819"/>
      <c r="GS41" s="819"/>
      <c r="GT41" s="819"/>
      <c r="GU41" s="819"/>
      <c r="GV41" s="819"/>
      <c r="GW41" s="819"/>
      <c r="GX41" s="819"/>
      <c r="GY41" s="819"/>
      <c r="GZ41" s="819"/>
      <c r="HA41" s="819"/>
      <c r="HB41" s="819"/>
      <c r="HC41" s="819"/>
      <c r="HD41" s="819"/>
      <c r="HE41" s="819"/>
      <c r="HF41" s="819"/>
      <c r="HG41" s="819"/>
      <c r="HH41" s="819"/>
      <c r="HI41" s="819"/>
      <c r="HJ41" s="819"/>
      <c r="HK41" s="819"/>
      <c r="HL41" s="819"/>
      <c r="HM41" s="819"/>
      <c r="HN41" s="819"/>
      <c r="HO41" s="819"/>
      <c r="HP41" s="819"/>
      <c r="HQ41" s="819"/>
      <c r="HR41" s="819"/>
      <c r="HS41" s="819"/>
      <c r="HT41" s="819"/>
      <c r="HU41" s="819"/>
      <c r="HV41" s="819"/>
      <c r="HW41" s="819"/>
      <c r="HX41" s="819"/>
      <c r="HY41" s="819"/>
      <c r="HZ41" s="819"/>
      <c r="IA41" s="819"/>
      <c r="IB41" s="819"/>
      <c r="IC41" s="819"/>
      <c r="ID41" s="819"/>
      <c r="IE41" s="819"/>
      <c r="IF41" s="819"/>
      <c r="IG41" s="819"/>
      <c r="IH41" s="819"/>
      <c r="II41" s="819"/>
      <c r="IJ41" s="819"/>
      <c r="IK41" s="819"/>
      <c r="IL41" s="819"/>
      <c r="IM41" s="819"/>
      <c r="IN41" s="819"/>
      <c r="IO41" s="819"/>
      <c r="IP41" s="819"/>
      <c r="IQ41" s="819"/>
      <c r="IR41" s="819"/>
      <c r="IS41" s="819"/>
      <c r="IT41" s="819"/>
      <c r="IU41" s="819"/>
      <c r="IV41" s="819"/>
      <c r="IW41" s="819"/>
      <c r="IX41" s="819"/>
      <c r="IY41" s="819"/>
      <c r="IZ41" s="819"/>
      <c r="JA41" s="819"/>
      <c r="JB41" s="819"/>
      <c r="JC41" s="819"/>
      <c r="JD41" s="819"/>
      <c r="JE41" s="819"/>
      <c r="JF41" s="819"/>
      <c r="JG41" s="819"/>
      <c r="JH41" s="819"/>
      <c r="JI41" s="819"/>
      <c r="JJ41" s="819"/>
      <c r="JK41" s="819"/>
      <c r="JL41" s="819"/>
      <c r="JM41" s="819"/>
      <c r="JN41" s="819"/>
      <c r="JO41" s="819"/>
      <c r="JP41" s="819"/>
      <c r="JQ41" s="819"/>
      <c r="JR41" s="819"/>
      <c r="JS41" s="819"/>
      <c r="JT41" s="819"/>
      <c r="JU41" s="819"/>
      <c r="JV41" s="819"/>
      <c r="JW41" s="819"/>
      <c r="JX41" s="819"/>
      <c r="JY41" s="819"/>
      <c r="JZ41" s="819"/>
      <c r="KA41" s="819"/>
      <c r="KB41" s="819"/>
      <c r="KC41" s="819"/>
      <c r="KD41" s="819"/>
      <c r="KE41" s="819"/>
      <c r="KF41" s="819"/>
      <c r="KG41" s="819"/>
      <c r="KH41" s="819"/>
      <c r="KI41" s="819"/>
      <c r="KJ41" s="819"/>
      <c r="KK41" s="819"/>
      <c r="KL41" s="819"/>
      <c r="KM41" s="819"/>
      <c r="KN41" s="819"/>
      <c r="KO41" s="819"/>
      <c r="KP41" s="819"/>
      <c r="KQ41" s="819"/>
      <c r="KR41" s="819"/>
      <c r="KS41" s="819"/>
      <c r="KT41" s="819"/>
      <c r="KU41" s="819"/>
      <c r="KV41" s="819"/>
      <c r="KW41" s="819"/>
      <c r="KX41" s="819"/>
      <c r="KY41" s="819"/>
      <c r="KZ41" s="819"/>
      <c r="LA41" s="819"/>
      <c r="LB41" s="819"/>
      <c r="LC41" s="819"/>
      <c r="LD41" s="819"/>
      <c r="LE41" s="819"/>
      <c r="LF41" s="819"/>
      <c r="LG41" s="819"/>
      <c r="LH41" s="819"/>
      <c r="LI41" s="819"/>
      <c r="LJ41" s="819"/>
      <c r="LK41" s="819"/>
      <c r="LL41" s="819"/>
      <c r="LM41" s="819"/>
      <c r="LN41" s="819"/>
      <c r="LO41" s="819"/>
      <c r="LP41" s="819"/>
      <c r="LQ41" s="819"/>
      <c r="LR41" s="819"/>
      <c r="LS41" s="819"/>
      <c r="LT41" s="819"/>
      <c r="LU41" s="819"/>
      <c r="LV41" s="819"/>
      <c r="LW41" s="819"/>
      <c r="LX41" s="819"/>
      <c r="LY41" s="819"/>
      <c r="LZ41" s="819"/>
      <c r="MA41" s="819"/>
      <c r="MB41" s="819"/>
      <c r="MC41" s="819"/>
      <c r="MD41" s="819"/>
      <c r="ME41" s="819"/>
      <c r="MF41" s="819"/>
      <c r="MG41" s="819"/>
      <c r="MH41" s="819"/>
      <c r="MI41" s="819"/>
      <c r="MJ41" s="819"/>
      <c r="MK41" s="819"/>
      <c r="ML41" s="819"/>
      <c r="MM41" s="819"/>
      <c r="MN41" s="819"/>
      <c r="MO41" s="819"/>
      <c r="MP41" s="819"/>
      <c r="MQ41" s="819"/>
      <c r="MR41" s="819"/>
      <c r="MS41" s="819"/>
      <c r="MT41" s="819"/>
      <c r="MU41" s="819"/>
      <c r="MV41" s="819"/>
      <c r="MW41" s="819"/>
      <c r="MX41" s="819"/>
      <c r="MY41" s="819"/>
      <c r="MZ41" s="819"/>
      <c r="NA41" s="819"/>
      <c r="NB41" s="819"/>
      <c r="NC41" s="819"/>
      <c r="ND41" s="819"/>
      <c r="NE41" s="819"/>
      <c r="NF41" s="819"/>
      <c r="NG41" s="819"/>
      <c r="NH41" s="819"/>
      <c r="NI41" s="819"/>
      <c r="NJ41" s="819"/>
      <c r="NK41" s="819"/>
      <c r="NL41" s="819"/>
      <c r="NM41" s="819"/>
      <c r="NN41" s="819"/>
      <c r="NO41" s="819"/>
      <c r="NP41" s="819"/>
      <c r="NQ41" s="819"/>
      <c r="NR41" s="819"/>
      <c r="NS41" s="819"/>
      <c r="NT41" s="819"/>
      <c r="NU41" s="819"/>
      <c r="NV41" s="819"/>
      <c r="NW41" s="819"/>
      <c r="NX41" s="819"/>
      <c r="NY41" s="819"/>
      <c r="NZ41" s="819"/>
      <c r="OA41" s="819"/>
      <c r="OB41" s="819"/>
      <c r="OC41" s="819"/>
      <c r="OD41" s="819"/>
      <c r="OE41" s="819"/>
      <c r="OF41" s="819"/>
      <c r="OG41" s="819"/>
      <c r="OH41" s="819"/>
      <c r="OI41" s="819"/>
      <c r="OJ41" s="819"/>
      <c r="OK41" s="819"/>
      <c r="OL41" s="819"/>
      <c r="OM41" s="819"/>
      <c r="ON41" s="819"/>
      <c r="OO41" s="819"/>
      <c r="OP41" s="819"/>
      <c r="OQ41" s="819"/>
      <c r="OR41" s="819"/>
      <c r="OS41" s="819"/>
      <c r="OT41" s="819"/>
      <c r="OU41" s="819"/>
      <c r="OV41" s="819"/>
      <c r="OW41" s="819"/>
      <c r="OX41" s="819"/>
      <c r="OY41" s="819"/>
      <c r="OZ41" s="819"/>
      <c r="PA41" s="819"/>
      <c r="PB41" s="819"/>
      <c r="PC41" s="819"/>
      <c r="PD41" s="819"/>
      <c r="PE41" s="819"/>
      <c r="PF41" s="819"/>
      <c r="PG41" s="819"/>
      <c r="PH41" s="819"/>
      <c r="PI41" s="819"/>
      <c r="PJ41" s="819"/>
      <c r="PK41" s="819"/>
      <c r="PL41" s="819"/>
      <c r="PM41" s="819"/>
      <c r="PN41" s="819"/>
      <c r="PO41" s="819"/>
      <c r="PP41" s="819"/>
      <c r="PQ41" s="819"/>
      <c r="PR41" s="819"/>
      <c r="PS41" s="819"/>
      <c r="PT41" s="819"/>
      <c r="PU41" s="819"/>
      <c r="PV41" s="819"/>
      <c r="PW41" s="819"/>
      <c r="PX41" s="819"/>
      <c r="PY41" s="819"/>
      <c r="PZ41" s="819"/>
      <c r="QA41" s="819"/>
      <c r="QB41" s="819"/>
      <c r="QC41" s="819"/>
      <c r="QD41" s="819"/>
      <c r="QE41" s="819"/>
      <c r="QF41" s="819"/>
      <c r="QG41" s="819"/>
      <c r="QH41" s="819"/>
      <c r="QI41" s="819"/>
      <c r="QJ41" s="819"/>
      <c r="QK41" s="819"/>
      <c r="QL41" s="819"/>
      <c r="QM41" s="819"/>
      <c r="QN41" s="819"/>
    </row>
    <row r="42" spans="1:456" s="132" customFormat="1" ht="38.25">
      <c r="A42" s="435" t="s">
        <v>371</v>
      </c>
      <c r="B42" s="421" t="s">
        <v>1854</v>
      </c>
      <c r="C42" s="849">
        <f>C$39/4</f>
        <v>8.3333333333333339</v>
      </c>
      <c r="D42" s="511" t="s">
        <v>62</v>
      </c>
      <c r="E42" s="276">
        <f t="shared" si="23"/>
        <v>2.0833333333333335</v>
      </c>
      <c r="F42" s="276"/>
      <c r="G42" s="267" t="s">
        <v>2141</v>
      </c>
      <c r="H42" s="760"/>
      <c r="I42" s="276">
        <f>I$39/4</f>
        <v>8.3333333333333339</v>
      </c>
      <c r="J42" s="267" t="s">
        <v>38</v>
      </c>
      <c r="K42" s="276">
        <f t="shared" si="24"/>
        <v>0</v>
      </c>
      <c r="L42" s="276"/>
      <c r="M42" s="267"/>
      <c r="N42" s="760"/>
      <c r="O42" s="276">
        <f>O$39/4</f>
        <v>8.3333333333333339</v>
      </c>
      <c r="P42" s="267" t="s">
        <v>38</v>
      </c>
      <c r="Q42" s="276">
        <f t="shared" si="25"/>
        <v>0</v>
      </c>
      <c r="R42" s="276"/>
      <c r="S42" s="436"/>
      <c r="T42" s="760"/>
      <c r="U42" s="276">
        <f>U$39/4</f>
        <v>8.3333333333333339</v>
      </c>
      <c r="V42" s="267" t="s">
        <v>38</v>
      </c>
      <c r="W42" s="276">
        <f t="shared" si="26"/>
        <v>0</v>
      </c>
      <c r="X42" s="276"/>
      <c r="Y42" s="276"/>
      <c r="Z42" s="760"/>
      <c r="AA42" s="276">
        <f>AA$39/4</f>
        <v>8.3333333333333339</v>
      </c>
      <c r="AB42" s="267" t="s">
        <v>38</v>
      </c>
      <c r="AC42" s="276">
        <f t="shared" si="27"/>
        <v>0</v>
      </c>
      <c r="AD42" s="276"/>
      <c r="AE42" s="276"/>
      <c r="AF42" s="760"/>
      <c r="AG42" s="276">
        <f>AG$39/4</f>
        <v>8.3333333333333339</v>
      </c>
      <c r="AH42" s="267" t="s">
        <v>38</v>
      </c>
      <c r="AI42" s="276">
        <f t="shared" si="28"/>
        <v>0</v>
      </c>
      <c r="AJ42" s="276"/>
      <c r="AK42" s="267"/>
      <c r="AL42" s="760"/>
      <c r="AM42" s="276">
        <f>AM$39/4</f>
        <v>8.3333333333333339</v>
      </c>
      <c r="AN42" s="267" t="s">
        <v>38</v>
      </c>
      <c r="AO42" s="276">
        <f t="shared" si="29"/>
        <v>0</v>
      </c>
      <c r="AP42" s="276"/>
      <c r="AQ42" s="267"/>
      <c r="AR42" s="760"/>
      <c r="AS42" s="276">
        <f>AS$39/4</f>
        <v>8.3333333333333339</v>
      </c>
      <c r="AT42" s="267" t="s">
        <v>38</v>
      </c>
      <c r="AU42" s="276">
        <f t="shared" si="30"/>
        <v>0</v>
      </c>
      <c r="AV42" s="276"/>
      <c r="AW42" s="267"/>
      <c r="AX42" s="760"/>
      <c r="AY42" s="276">
        <f>AY$39/4</f>
        <v>8.3333333333333339</v>
      </c>
      <c r="AZ42" s="267" t="s">
        <v>38</v>
      </c>
      <c r="BA42" s="276">
        <f t="shared" si="31"/>
        <v>0</v>
      </c>
      <c r="BB42" s="276"/>
      <c r="BC42" s="267"/>
      <c r="BD42" s="760"/>
      <c r="BE42" s="276">
        <f>BE$39/4</f>
        <v>8.3333333333333339</v>
      </c>
      <c r="BF42" s="267" t="s">
        <v>38</v>
      </c>
      <c r="BG42" s="276">
        <f t="shared" si="32"/>
        <v>0</v>
      </c>
      <c r="BH42" s="276"/>
      <c r="BI42" s="437"/>
      <c r="BJ42" s="820"/>
      <c r="BK42" s="819"/>
      <c r="BL42" s="819"/>
      <c r="BM42" s="819"/>
      <c r="BN42" s="819"/>
      <c r="BO42" s="819"/>
      <c r="BP42" s="819"/>
      <c r="BQ42" s="819"/>
      <c r="BR42" s="819"/>
      <c r="BS42" s="819"/>
      <c r="BT42" s="819"/>
      <c r="BU42" s="819"/>
      <c r="BV42" s="819"/>
      <c r="BW42" s="819"/>
      <c r="BX42" s="819"/>
      <c r="BY42" s="819"/>
      <c r="BZ42" s="819"/>
      <c r="CA42" s="819"/>
      <c r="CB42" s="819"/>
      <c r="CC42" s="819"/>
      <c r="CD42" s="819"/>
      <c r="CE42" s="819"/>
      <c r="CF42" s="819"/>
      <c r="CG42" s="819"/>
      <c r="CH42" s="819"/>
      <c r="CI42" s="819"/>
      <c r="CJ42" s="819"/>
      <c r="CK42" s="819"/>
      <c r="CL42" s="819"/>
      <c r="CM42" s="819"/>
      <c r="CN42" s="819"/>
      <c r="CO42" s="819"/>
      <c r="CP42" s="819"/>
      <c r="CQ42" s="819"/>
      <c r="CR42" s="819"/>
      <c r="CS42" s="819"/>
      <c r="CT42" s="819"/>
      <c r="CU42" s="819"/>
      <c r="CV42" s="819"/>
      <c r="CW42" s="819"/>
      <c r="CX42" s="819"/>
      <c r="CY42" s="819"/>
      <c r="CZ42" s="819"/>
      <c r="DA42" s="819"/>
      <c r="DB42" s="819"/>
      <c r="DC42" s="819"/>
      <c r="DD42" s="819"/>
      <c r="DE42" s="819"/>
      <c r="DF42" s="819"/>
      <c r="DG42" s="819"/>
      <c r="DH42" s="819"/>
      <c r="DI42" s="819"/>
      <c r="DJ42" s="819"/>
      <c r="DK42" s="819"/>
      <c r="DL42" s="819"/>
      <c r="DM42" s="819"/>
      <c r="DN42" s="819"/>
      <c r="DO42" s="819"/>
      <c r="DP42" s="819"/>
      <c r="DQ42" s="819"/>
      <c r="DR42" s="819"/>
      <c r="DS42" s="819"/>
      <c r="DT42" s="819"/>
      <c r="DU42" s="819"/>
      <c r="DV42" s="819"/>
      <c r="DW42" s="819"/>
      <c r="DX42" s="819"/>
      <c r="DY42" s="819"/>
      <c r="DZ42" s="819"/>
      <c r="EA42" s="819"/>
      <c r="EB42" s="819"/>
      <c r="EC42" s="819"/>
      <c r="ED42" s="819"/>
      <c r="EE42" s="819"/>
      <c r="EF42" s="819"/>
      <c r="EG42" s="819"/>
      <c r="EH42" s="819"/>
      <c r="EI42" s="819"/>
      <c r="EJ42" s="819"/>
      <c r="EK42" s="819"/>
      <c r="EL42" s="819"/>
      <c r="EM42" s="819"/>
      <c r="EN42" s="819"/>
      <c r="EO42" s="819"/>
      <c r="EP42" s="819"/>
      <c r="EQ42" s="819"/>
      <c r="ER42" s="819"/>
      <c r="ES42" s="819"/>
      <c r="ET42" s="819"/>
      <c r="EU42" s="819"/>
      <c r="EV42" s="819"/>
      <c r="EW42" s="819"/>
      <c r="EX42" s="819"/>
      <c r="EY42" s="819"/>
      <c r="EZ42" s="819"/>
      <c r="FA42" s="819"/>
      <c r="FB42" s="819"/>
      <c r="FC42" s="819"/>
      <c r="FD42" s="819"/>
      <c r="FE42" s="819"/>
      <c r="FF42" s="819"/>
      <c r="FG42" s="819"/>
      <c r="FH42" s="819"/>
      <c r="FI42" s="819"/>
      <c r="FJ42" s="819"/>
      <c r="FK42" s="819"/>
      <c r="FL42" s="819"/>
      <c r="FM42" s="819"/>
      <c r="FN42" s="819"/>
      <c r="FO42" s="819"/>
      <c r="FP42" s="819"/>
      <c r="FQ42" s="819"/>
      <c r="FR42" s="819"/>
      <c r="FS42" s="819"/>
      <c r="FT42" s="819"/>
      <c r="FU42" s="819"/>
      <c r="FV42" s="819"/>
      <c r="FW42" s="819"/>
      <c r="FX42" s="819"/>
      <c r="FY42" s="819"/>
      <c r="FZ42" s="819"/>
      <c r="GA42" s="819"/>
      <c r="GB42" s="819"/>
      <c r="GC42" s="819"/>
      <c r="GD42" s="819"/>
      <c r="GE42" s="819"/>
      <c r="GF42" s="819"/>
      <c r="GG42" s="819"/>
      <c r="GH42" s="819"/>
      <c r="GI42" s="819"/>
      <c r="GJ42" s="819"/>
      <c r="GK42" s="819"/>
      <c r="GL42" s="819"/>
      <c r="GM42" s="819"/>
      <c r="GN42" s="819"/>
      <c r="GO42" s="819"/>
      <c r="GP42" s="819"/>
      <c r="GQ42" s="819"/>
      <c r="GR42" s="819"/>
      <c r="GS42" s="819"/>
      <c r="GT42" s="819"/>
      <c r="GU42" s="819"/>
      <c r="GV42" s="819"/>
      <c r="GW42" s="819"/>
      <c r="GX42" s="819"/>
      <c r="GY42" s="819"/>
      <c r="GZ42" s="819"/>
      <c r="HA42" s="819"/>
      <c r="HB42" s="819"/>
      <c r="HC42" s="819"/>
      <c r="HD42" s="819"/>
      <c r="HE42" s="819"/>
      <c r="HF42" s="819"/>
      <c r="HG42" s="819"/>
      <c r="HH42" s="819"/>
      <c r="HI42" s="819"/>
      <c r="HJ42" s="819"/>
      <c r="HK42" s="819"/>
      <c r="HL42" s="819"/>
      <c r="HM42" s="819"/>
      <c r="HN42" s="819"/>
      <c r="HO42" s="819"/>
      <c r="HP42" s="819"/>
      <c r="HQ42" s="819"/>
      <c r="HR42" s="819"/>
      <c r="HS42" s="819"/>
      <c r="HT42" s="819"/>
      <c r="HU42" s="819"/>
      <c r="HV42" s="819"/>
      <c r="HW42" s="819"/>
      <c r="HX42" s="819"/>
      <c r="HY42" s="819"/>
      <c r="HZ42" s="819"/>
      <c r="IA42" s="819"/>
      <c r="IB42" s="819"/>
      <c r="IC42" s="819"/>
      <c r="ID42" s="819"/>
      <c r="IE42" s="819"/>
      <c r="IF42" s="819"/>
      <c r="IG42" s="819"/>
      <c r="IH42" s="819"/>
      <c r="II42" s="819"/>
      <c r="IJ42" s="819"/>
      <c r="IK42" s="819"/>
      <c r="IL42" s="819"/>
      <c r="IM42" s="819"/>
      <c r="IN42" s="819"/>
      <c r="IO42" s="819"/>
      <c r="IP42" s="819"/>
      <c r="IQ42" s="819"/>
      <c r="IR42" s="819"/>
      <c r="IS42" s="819"/>
      <c r="IT42" s="819"/>
      <c r="IU42" s="819"/>
      <c r="IV42" s="819"/>
      <c r="IW42" s="819"/>
      <c r="IX42" s="819"/>
      <c r="IY42" s="819"/>
      <c r="IZ42" s="819"/>
      <c r="JA42" s="819"/>
      <c r="JB42" s="819"/>
      <c r="JC42" s="819"/>
      <c r="JD42" s="819"/>
      <c r="JE42" s="819"/>
      <c r="JF42" s="819"/>
      <c r="JG42" s="819"/>
      <c r="JH42" s="819"/>
      <c r="JI42" s="819"/>
      <c r="JJ42" s="819"/>
      <c r="JK42" s="819"/>
      <c r="JL42" s="819"/>
      <c r="JM42" s="819"/>
      <c r="JN42" s="819"/>
      <c r="JO42" s="819"/>
      <c r="JP42" s="819"/>
      <c r="JQ42" s="819"/>
      <c r="JR42" s="819"/>
      <c r="JS42" s="819"/>
      <c r="JT42" s="819"/>
      <c r="JU42" s="819"/>
      <c r="JV42" s="819"/>
      <c r="JW42" s="819"/>
      <c r="JX42" s="819"/>
      <c r="JY42" s="819"/>
      <c r="JZ42" s="819"/>
      <c r="KA42" s="819"/>
      <c r="KB42" s="819"/>
      <c r="KC42" s="819"/>
      <c r="KD42" s="819"/>
      <c r="KE42" s="819"/>
      <c r="KF42" s="819"/>
      <c r="KG42" s="819"/>
      <c r="KH42" s="819"/>
      <c r="KI42" s="819"/>
      <c r="KJ42" s="819"/>
      <c r="KK42" s="819"/>
      <c r="KL42" s="819"/>
      <c r="KM42" s="819"/>
      <c r="KN42" s="819"/>
      <c r="KO42" s="819"/>
      <c r="KP42" s="819"/>
      <c r="KQ42" s="819"/>
      <c r="KR42" s="819"/>
      <c r="KS42" s="819"/>
      <c r="KT42" s="819"/>
      <c r="KU42" s="819"/>
      <c r="KV42" s="819"/>
      <c r="KW42" s="819"/>
      <c r="KX42" s="819"/>
      <c r="KY42" s="819"/>
      <c r="KZ42" s="819"/>
      <c r="LA42" s="819"/>
      <c r="LB42" s="819"/>
      <c r="LC42" s="819"/>
      <c r="LD42" s="819"/>
      <c r="LE42" s="819"/>
      <c r="LF42" s="819"/>
      <c r="LG42" s="819"/>
      <c r="LH42" s="819"/>
      <c r="LI42" s="819"/>
      <c r="LJ42" s="819"/>
      <c r="LK42" s="819"/>
      <c r="LL42" s="819"/>
      <c r="LM42" s="819"/>
      <c r="LN42" s="819"/>
      <c r="LO42" s="819"/>
      <c r="LP42" s="819"/>
      <c r="LQ42" s="819"/>
      <c r="LR42" s="819"/>
      <c r="LS42" s="819"/>
      <c r="LT42" s="819"/>
      <c r="LU42" s="819"/>
      <c r="LV42" s="819"/>
      <c r="LW42" s="819"/>
      <c r="LX42" s="819"/>
      <c r="LY42" s="819"/>
      <c r="LZ42" s="819"/>
      <c r="MA42" s="819"/>
      <c r="MB42" s="819"/>
      <c r="MC42" s="819"/>
      <c r="MD42" s="819"/>
      <c r="ME42" s="819"/>
      <c r="MF42" s="819"/>
      <c r="MG42" s="819"/>
      <c r="MH42" s="819"/>
      <c r="MI42" s="819"/>
      <c r="MJ42" s="819"/>
      <c r="MK42" s="819"/>
      <c r="ML42" s="819"/>
      <c r="MM42" s="819"/>
      <c r="MN42" s="819"/>
      <c r="MO42" s="819"/>
      <c r="MP42" s="819"/>
      <c r="MQ42" s="819"/>
      <c r="MR42" s="819"/>
      <c r="MS42" s="819"/>
      <c r="MT42" s="819"/>
      <c r="MU42" s="819"/>
      <c r="MV42" s="819"/>
      <c r="MW42" s="819"/>
      <c r="MX42" s="819"/>
      <c r="MY42" s="819"/>
      <c r="MZ42" s="819"/>
      <c r="NA42" s="819"/>
      <c r="NB42" s="819"/>
      <c r="NC42" s="819"/>
      <c r="ND42" s="819"/>
      <c r="NE42" s="819"/>
      <c r="NF42" s="819"/>
      <c r="NG42" s="819"/>
      <c r="NH42" s="819"/>
      <c r="NI42" s="819"/>
      <c r="NJ42" s="819"/>
      <c r="NK42" s="819"/>
      <c r="NL42" s="819"/>
      <c r="NM42" s="819"/>
      <c r="NN42" s="819"/>
      <c r="NO42" s="819"/>
      <c r="NP42" s="819"/>
      <c r="NQ42" s="819"/>
      <c r="NR42" s="819"/>
      <c r="NS42" s="819"/>
      <c r="NT42" s="819"/>
      <c r="NU42" s="819"/>
      <c r="NV42" s="819"/>
      <c r="NW42" s="819"/>
      <c r="NX42" s="819"/>
      <c r="NY42" s="819"/>
      <c r="NZ42" s="819"/>
      <c r="OA42" s="819"/>
      <c r="OB42" s="819"/>
      <c r="OC42" s="819"/>
      <c r="OD42" s="819"/>
      <c r="OE42" s="819"/>
      <c r="OF42" s="819"/>
      <c r="OG42" s="819"/>
      <c r="OH42" s="819"/>
      <c r="OI42" s="819"/>
      <c r="OJ42" s="819"/>
      <c r="OK42" s="819"/>
      <c r="OL42" s="819"/>
      <c r="OM42" s="819"/>
      <c r="ON42" s="819"/>
      <c r="OO42" s="819"/>
      <c r="OP42" s="819"/>
      <c r="OQ42" s="819"/>
      <c r="OR42" s="819"/>
      <c r="OS42" s="819"/>
      <c r="OT42" s="819"/>
      <c r="OU42" s="819"/>
      <c r="OV42" s="819"/>
      <c r="OW42" s="819"/>
      <c r="OX42" s="819"/>
      <c r="OY42" s="819"/>
      <c r="OZ42" s="819"/>
      <c r="PA42" s="819"/>
      <c r="PB42" s="819"/>
      <c r="PC42" s="819"/>
      <c r="PD42" s="819"/>
      <c r="PE42" s="819"/>
      <c r="PF42" s="819"/>
      <c r="PG42" s="819"/>
      <c r="PH42" s="819"/>
      <c r="PI42" s="819"/>
      <c r="PJ42" s="819"/>
      <c r="PK42" s="819"/>
      <c r="PL42" s="819"/>
      <c r="PM42" s="819"/>
      <c r="PN42" s="819"/>
      <c r="PO42" s="819"/>
      <c r="PP42" s="819"/>
      <c r="PQ42" s="819"/>
      <c r="PR42" s="819"/>
      <c r="PS42" s="819"/>
      <c r="PT42" s="819"/>
      <c r="PU42" s="819"/>
      <c r="PV42" s="819"/>
      <c r="PW42" s="819"/>
      <c r="PX42" s="819"/>
      <c r="PY42" s="819"/>
      <c r="PZ42" s="819"/>
      <c r="QA42" s="819"/>
      <c r="QB42" s="819"/>
      <c r="QC42" s="819"/>
      <c r="QD42" s="819"/>
      <c r="QE42" s="819"/>
      <c r="QF42" s="819"/>
      <c r="QG42" s="819"/>
      <c r="QH42" s="819"/>
      <c r="QI42" s="819"/>
      <c r="QJ42" s="819"/>
      <c r="QK42" s="819"/>
      <c r="QL42" s="819"/>
      <c r="QM42" s="819"/>
      <c r="QN42" s="819"/>
    </row>
    <row r="43" spans="1:456" s="132" customFormat="1" ht="25.5">
      <c r="A43" s="435" t="s">
        <v>372</v>
      </c>
      <c r="B43" s="421" t="s">
        <v>1006</v>
      </c>
      <c r="C43" s="849">
        <f>C$39/4</f>
        <v>8.3333333333333339</v>
      </c>
      <c r="D43" s="511" t="s">
        <v>38</v>
      </c>
      <c r="E43" s="276">
        <f t="shared" si="23"/>
        <v>0</v>
      </c>
      <c r="F43" s="276"/>
      <c r="G43" s="267"/>
      <c r="H43" s="760"/>
      <c r="I43" s="276">
        <f>I$39/4</f>
        <v>8.3333333333333339</v>
      </c>
      <c r="J43" s="267" t="s">
        <v>38</v>
      </c>
      <c r="K43" s="276">
        <f t="shared" si="24"/>
        <v>0</v>
      </c>
      <c r="L43" s="276"/>
      <c r="M43" s="267"/>
      <c r="N43" s="760"/>
      <c r="O43" s="276">
        <f>O$39/4</f>
        <v>8.3333333333333339</v>
      </c>
      <c r="P43" s="267" t="s">
        <v>38</v>
      </c>
      <c r="Q43" s="276">
        <f t="shared" si="25"/>
        <v>0</v>
      </c>
      <c r="R43" s="276"/>
      <c r="S43" s="436"/>
      <c r="T43" s="760"/>
      <c r="U43" s="276">
        <f>U$39/4</f>
        <v>8.3333333333333339</v>
      </c>
      <c r="V43" s="267" t="s">
        <v>38</v>
      </c>
      <c r="W43" s="276">
        <f t="shared" si="26"/>
        <v>0</v>
      </c>
      <c r="X43" s="276"/>
      <c r="Y43" s="276"/>
      <c r="Z43" s="760"/>
      <c r="AA43" s="276">
        <f>AA$39/4</f>
        <v>8.3333333333333339</v>
      </c>
      <c r="AB43" s="267" t="s">
        <v>38</v>
      </c>
      <c r="AC43" s="276">
        <f t="shared" si="27"/>
        <v>0</v>
      </c>
      <c r="AD43" s="276"/>
      <c r="AE43" s="276"/>
      <c r="AF43" s="760"/>
      <c r="AG43" s="276">
        <f>AG$39/4</f>
        <v>8.3333333333333339</v>
      </c>
      <c r="AH43" s="267" t="s">
        <v>38</v>
      </c>
      <c r="AI43" s="276">
        <f t="shared" si="28"/>
        <v>0</v>
      </c>
      <c r="AJ43" s="276"/>
      <c r="AK43" s="267"/>
      <c r="AL43" s="760"/>
      <c r="AM43" s="276">
        <f>AM$39/4</f>
        <v>8.3333333333333339</v>
      </c>
      <c r="AN43" s="267" t="s">
        <v>38</v>
      </c>
      <c r="AO43" s="276">
        <f t="shared" si="29"/>
        <v>0</v>
      </c>
      <c r="AP43" s="276"/>
      <c r="AQ43" s="267"/>
      <c r="AR43" s="760"/>
      <c r="AS43" s="276">
        <f>AS$39/4</f>
        <v>8.3333333333333339</v>
      </c>
      <c r="AT43" s="267" t="s">
        <v>38</v>
      </c>
      <c r="AU43" s="276">
        <f t="shared" si="30"/>
        <v>0</v>
      </c>
      <c r="AV43" s="276"/>
      <c r="AW43" s="267"/>
      <c r="AX43" s="760"/>
      <c r="AY43" s="276">
        <f>AY$39/4</f>
        <v>8.3333333333333339</v>
      </c>
      <c r="AZ43" s="267" t="s">
        <v>38</v>
      </c>
      <c r="BA43" s="276">
        <f t="shared" si="31"/>
        <v>0</v>
      </c>
      <c r="BB43" s="276"/>
      <c r="BC43" s="267"/>
      <c r="BD43" s="760"/>
      <c r="BE43" s="276">
        <f>BE$39/4</f>
        <v>8.3333333333333339</v>
      </c>
      <c r="BF43" s="267" t="s">
        <v>38</v>
      </c>
      <c r="BG43" s="276">
        <f t="shared" si="32"/>
        <v>0</v>
      </c>
      <c r="BH43" s="276"/>
      <c r="BI43" s="437"/>
      <c r="BJ43" s="820"/>
      <c r="BK43" s="819"/>
      <c r="BL43" s="819"/>
      <c r="BM43" s="819"/>
      <c r="BN43" s="819"/>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c r="DI43" s="819"/>
      <c r="DJ43" s="819"/>
      <c r="DK43" s="819"/>
      <c r="DL43" s="819"/>
      <c r="DM43" s="819"/>
      <c r="DN43" s="819"/>
      <c r="DO43" s="819"/>
      <c r="DP43" s="819"/>
      <c r="DQ43" s="819"/>
      <c r="DR43" s="819"/>
      <c r="DS43" s="819"/>
      <c r="DT43" s="819"/>
      <c r="DU43" s="819"/>
      <c r="DV43" s="819"/>
      <c r="DW43" s="819"/>
      <c r="DX43" s="819"/>
      <c r="DY43" s="819"/>
      <c r="DZ43" s="819"/>
      <c r="EA43" s="819"/>
      <c r="EB43" s="819"/>
      <c r="EC43" s="819"/>
      <c r="ED43" s="819"/>
      <c r="EE43" s="819"/>
      <c r="EF43" s="819"/>
      <c r="EG43" s="819"/>
      <c r="EH43" s="819"/>
      <c r="EI43" s="819"/>
      <c r="EJ43" s="819"/>
      <c r="EK43" s="819"/>
      <c r="EL43" s="819"/>
      <c r="EM43" s="819"/>
      <c r="EN43" s="819"/>
      <c r="EO43" s="819"/>
      <c r="EP43" s="819"/>
      <c r="EQ43" s="819"/>
      <c r="ER43" s="819"/>
      <c r="ES43" s="819"/>
      <c r="ET43" s="819"/>
      <c r="EU43" s="819"/>
      <c r="EV43" s="819"/>
      <c r="EW43" s="819"/>
      <c r="EX43" s="819"/>
      <c r="EY43" s="819"/>
      <c r="EZ43" s="819"/>
      <c r="FA43" s="819"/>
      <c r="FB43" s="819"/>
      <c r="FC43" s="819"/>
      <c r="FD43" s="819"/>
      <c r="FE43" s="819"/>
      <c r="FF43" s="819"/>
      <c r="FG43" s="819"/>
      <c r="FH43" s="819"/>
      <c r="FI43" s="819"/>
      <c r="FJ43" s="819"/>
      <c r="FK43" s="819"/>
      <c r="FL43" s="819"/>
      <c r="FM43" s="819"/>
      <c r="FN43" s="819"/>
      <c r="FO43" s="819"/>
      <c r="FP43" s="819"/>
      <c r="FQ43" s="819"/>
      <c r="FR43" s="819"/>
      <c r="FS43" s="819"/>
      <c r="FT43" s="819"/>
      <c r="FU43" s="819"/>
      <c r="FV43" s="819"/>
      <c r="FW43" s="819"/>
      <c r="FX43" s="819"/>
      <c r="FY43" s="819"/>
      <c r="FZ43" s="819"/>
      <c r="GA43" s="819"/>
      <c r="GB43" s="819"/>
      <c r="GC43" s="819"/>
      <c r="GD43" s="819"/>
      <c r="GE43" s="819"/>
      <c r="GF43" s="819"/>
      <c r="GG43" s="819"/>
      <c r="GH43" s="819"/>
      <c r="GI43" s="819"/>
      <c r="GJ43" s="819"/>
      <c r="GK43" s="819"/>
      <c r="GL43" s="819"/>
      <c r="GM43" s="819"/>
      <c r="GN43" s="819"/>
      <c r="GO43" s="819"/>
      <c r="GP43" s="819"/>
      <c r="GQ43" s="819"/>
      <c r="GR43" s="819"/>
      <c r="GS43" s="819"/>
      <c r="GT43" s="819"/>
      <c r="GU43" s="819"/>
      <c r="GV43" s="819"/>
      <c r="GW43" s="819"/>
      <c r="GX43" s="819"/>
      <c r="GY43" s="819"/>
      <c r="GZ43" s="819"/>
      <c r="HA43" s="819"/>
      <c r="HB43" s="819"/>
      <c r="HC43" s="819"/>
      <c r="HD43" s="819"/>
      <c r="HE43" s="819"/>
      <c r="HF43" s="819"/>
      <c r="HG43" s="819"/>
      <c r="HH43" s="819"/>
      <c r="HI43" s="819"/>
      <c r="HJ43" s="819"/>
      <c r="HK43" s="819"/>
      <c r="HL43" s="819"/>
      <c r="HM43" s="819"/>
      <c r="HN43" s="819"/>
      <c r="HO43" s="819"/>
      <c r="HP43" s="819"/>
      <c r="HQ43" s="819"/>
      <c r="HR43" s="819"/>
      <c r="HS43" s="819"/>
      <c r="HT43" s="819"/>
      <c r="HU43" s="819"/>
      <c r="HV43" s="819"/>
      <c r="HW43" s="819"/>
      <c r="HX43" s="819"/>
      <c r="HY43" s="819"/>
      <c r="HZ43" s="819"/>
      <c r="IA43" s="819"/>
      <c r="IB43" s="819"/>
      <c r="IC43" s="819"/>
      <c r="ID43" s="819"/>
      <c r="IE43" s="819"/>
      <c r="IF43" s="819"/>
      <c r="IG43" s="819"/>
      <c r="IH43" s="819"/>
      <c r="II43" s="819"/>
      <c r="IJ43" s="819"/>
      <c r="IK43" s="819"/>
      <c r="IL43" s="819"/>
      <c r="IM43" s="819"/>
      <c r="IN43" s="819"/>
      <c r="IO43" s="819"/>
      <c r="IP43" s="819"/>
      <c r="IQ43" s="819"/>
      <c r="IR43" s="819"/>
      <c r="IS43" s="819"/>
      <c r="IT43" s="819"/>
      <c r="IU43" s="819"/>
      <c r="IV43" s="819"/>
      <c r="IW43" s="819"/>
      <c r="IX43" s="819"/>
      <c r="IY43" s="819"/>
      <c r="IZ43" s="819"/>
      <c r="JA43" s="819"/>
      <c r="JB43" s="819"/>
      <c r="JC43" s="819"/>
      <c r="JD43" s="819"/>
      <c r="JE43" s="819"/>
      <c r="JF43" s="819"/>
      <c r="JG43" s="819"/>
      <c r="JH43" s="819"/>
      <c r="JI43" s="819"/>
      <c r="JJ43" s="819"/>
      <c r="JK43" s="819"/>
      <c r="JL43" s="819"/>
      <c r="JM43" s="819"/>
      <c r="JN43" s="819"/>
      <c r="JO43" s="819"/>
      <c r="JP43" s="819"/>
      <c r="JQ43" s="819"/>
      <c r="JR43" s="819"/>
      <c r="JS43" s="819"/>
      <c r="JT43" s="819"/>
      <c r="JU43" s="819"/>
      <c r="JV43" s="819"/>
      <c r="JW43" s="819"/>
      <c r="JX43" s="819"/>
      <c r="JY43" s="819"/>
      <c r="JZ43" s="819"/>
      <c r="KA43" s="819"/>
      <c r="KB43" s="819"/>
      <c r="KC43" s="819"/>
      <c r="KD43" s="819"/>
      <c r="KE43" s="819"/>
      <c r="KF43" s="819"/>
      <c r="KG43" s="819"/>
      <c r="KH43" s="819"/>
      <c r="KI43" s="819"/>
      <c r="KJ43" s="819"/>
      <c r="KK43" s="819"/>
      <c r="KL43" s="819"/>
      <c r="KM43" s="819"/>
      <c r="KN43" s="819"/>
      <c r="KO43" s="819"/>
      <c r="KP43" s="819"/>
      <c r="KQ43" s="819"/>
      <c r="KR43" s="819"/>
      <c r="KS43" s="819"/>
      <c r="KT43" s="819"/>
      <c r="KU43" s="819"/>
      <c r="KV43" s="819"/>
      <c r="KW43" s="819"/>
      <c r="KX43" s="819"/>
      <c r="KY43" s="819"/>
      <c r="KZ43" s="819"/>
      <c r="LA43" s="819"/>
      <c r="LB43" s="819"/>
      <c r="LC43" s="819"/>
      <c r="LD43" s="819"/>
      <c r="LE43" s="819"/>
      <c r="LF43" s="819"/>
      <c r="LG43" s="819"/>
      <c r="LH43" s="819"/>
      <c r="LI43" s="819"/>
      <c r="LJ43" s="819"/>
      <c r="LK43" s="819"/>
      <c r="LL43" s="819"/>
      <c r="LM43" s="819"/>
      <c r="LN43" s="819"/>
      <c r="LO43" s="819"/>
      <c r="LP43" s="819"/>
      <c r="LQ43" s="819"/>
      <c r="LR43" s="819"/>
      <c r="LS43" s="819"/>
      <c r="LT43" s="819"/>
      <c r="LU43" s="819"/>
      <c r="LV43" s="819"/>
      <c r="LW43" s="819"/>
      <c r="LX43" s="819"/>
      <c r="LY43" s="819"/>
      <c r="LZ43" s="819"/>
      <c r="MA43" s="819"/>
      <c r="MB43" s="819"/>
      <c r="MC43" s="819"/>
      <c r="MD43" s="819"/>
      <c r="ME43" s="819"/>
      <c r="MF43" s="819"/>
      <c r="MG43" s="819"/>
      <c r="MH43" s="819"/>
      <c r="MI43" s="819"/>
      <c r="MJ43" s="819"/>
      <c r="MK43" s="819"/>
      <c r="ML43" s="819"/>
      <c r="MM43" s="819"/>
      <c r="MN43" s="819"/>
      <c r="MO43" s="819"/>
      <c r="MP43" s="819"/>
      <c r="MQ43" s="819"/>
      <c r="MR43" s="819"/>
      <c r="MS43" s="819"/>
      <c r="MT43" s="819"/>
      <c r="MU43" s="819"/>
      <c r="MV43" s="819"/>
      <c r="MW43" s="819"/>
      <c r="MX43" s="819"/>
      <c r="MY43" s="819"/>
      <c r="MZ43" s="819"/>
      <c r="NA43" s="819"/>
      <c r="NB43" s="819"/>
      <c r="NC43" s="819"/>
      <c r="ND43" s="819"/>
      <c r="NE43" s="819"/>
      <c r="NF43" s="819"/>
      <c r="NG43" s="819"/>
      <c r="NH43" s="819"/>
      <c r="NI43" s="819"/>
      <c r="NJ43" s="819"/>
      <c r="NK43" s="819"/>
      <c r="NL43" s="819"/>
      <c r="NM43" s="819"/>
      <c r="NN43" s="819"/>
      <c r="NO43" s="819"/>
      <c r="NP43" s="819"/>
      <c r="NQ43" s="819"/>
      <c r="NR43" s="819"/>
      <c r="NS43" s="819"/>
      <c r="NT43" s="819"/>
      <c r="NU43" s="819"/>
      <c r="NV43" s="819"/>
      <c r="NW43" s="819"/>
      <c r="NX43" s="819"/>
      <c r="NY43" s="819"/>
      <c r="NZ43" s="819"/>
      <c r="OA43" s="819"/>
      <c r="OB43" s="819"/>
      <c r="OC43" s="819"/>
      <c r="OD43" s="819"/>
      <c r="OE43" s="819"/>
      <c r="OF43" s="819"/>
      <c r="OG43" s="819"/>
      <c r="OH43" s="819"/>
      <c r="OI43" s="819"/>
      <c r="OJ43" s="819"/>
      <c r="OK43" s="819"/>
      <c r="OL43" s="819"/>
      <c r="OM43" s="819"/>
      <c r="ON43" s="819"/>
      <c r="OO43" s="819"/>
      <c r="OP43" s="819"/>
      <c r="OQ43" s="819"/>
      <c r="OR43" s="819"/>
      <c r="OS43" s="819"/>
      <c r="OT43" s="819"/>
      <c r="OU43" s="819"/>
      <c r="OV43" s="819"/>
      <c r="OW43" s="819"/>
      <c r="OX43" s="819"/>
      <c r="OY43" s="819"/>
      <c r="OZ43" s="819"/>
      <c r="PA43" s="819"/>
      <c r="PB43" s="819"/>
      <c r="PC43" s="819"/>
      <c r="PD43" s="819"/>
      <c r="PE43" s="819"/>
      <c r="PF43" s="819"/>
      <c r="PG43" s="819"/>
      <c r="PH43" s="819"/>
      <c r="PI43" s="819"/>
      <c r="PJ43" s="819"/>
      <c r="PK43" s="819"/>
      <c r="PL43" s="819"/>
      <c r="PM43" s="819"/>
      <c r="PN43" s="819"/>
      <c r="PO43" s="819"/>
      <c r="PP43" s="819"/>
      <c r="PQ43" s="819"/>
      <c r="PR43" s="819"/>
      <c r="PS43" s="819"/>
      <c r="PT43" s="819"/>
      <c r="PU43" s="819"/>
      <c r="PV43" s="819"/>
      <c r="PW43" s="819"/>
      <c r="PX43" s="819"/>
      <c r="PY43" s="819"/>
      <c r="PZ43" s="819"/>
      <c r="QA43" s="819"/>
      <c r="QB43" s="819"/>
      <c r="QC43" s="819"/>
      <c r="QD43" s="819"/>
      <c r="QE43" s="819"/>
      <c r="QF43" s="819"/>
      <c r="QG43" s="819"/>
      <c r="QH43" s="819"/>
      <c r="QI43" s="819"/>
      <c r="QJ43" s="819"/>
      <c r="QK43" s="819"/>
      <c r="QL43" s="819"/>
      <c r="QM43" s="819"/>
      <c r="QN43" s="819"/>
    </row>
    <row r="44" spans="1:456" s="132" customFormat="1" ht="12.75">
      <c r="A44" s="310"/>
      <c r="B44" s="415"/>
      <c r="C44" s="849"/>
      <c r="D44" s="340"/>
      <c r="E44" s="279"/>
      <c r="F44" s="279"/>
      <c r="G44" s="276"/>
      <c r="H44" s="760"/>
      <c r="I44" s="276"/>
      <c r="J44" s="276"/>
      <c r="K44" s="279"/>
      <c r="L44" s="279"/>
      <c r="M44" s="276"/>
      <c r="N44" s="760"/>
      <c r="O44" s="276"/>
      <c r="P44" s="276"/>
      <c r="Q44" s="279"/>
      <c r="R44" s="279"/>
      <c r="S44" s="276"/>
      <c r="T44" s="760"/>
      <c r="U44" s="276"/>
      <c r="V44" s="276"/>
      <c r="W44" s="279"/>
      <c r="X44" s="279"/>
      <c r="Y44" s="276"/>
      <c r="Z44" s="760"/>
      <c r="AA44" s="276"/>
      <c r="AB44" s="276"/>
      <c r="AC44" s="279"/>
      <c r="AD44" s="279"/>
      <c r="AE44" s="276"/>
      <c r="AF44" s="760"/>
      <c r="AG44" s="276"/>
      <c r="AH44" s="276"/>
      <c r="AI44" s="279"/>
      <c r="AJ44" s="279"/>
      <c r="AK44" s="276"/>
      <c r="AL44" s="760"/>
      <c r="AM44" s="276"/>
      <c r="AN44" s="276"/>
      <c r="AO44" s="279"/>
      <c r="AP44" s="279"/>
      <c r="AQ44" s="276"/>
      <c r="AR44" s="760"/>
      <c r="AS44" s="276"/>
      <c r="AT44" s="276"/>
      <c r="AU44" s="279"/>
      <c r="AV44" s="279"/>
      <c r="AW44" s="436"/>
      <c r="AX44" s="760"/>
      <c r="AY44" s="276"/>
      <c r="AZ44" s="276"/>
      <c r="BA44" s="279"/>
      <c r="BB44" s="279"/>
      <c r="BC44" s="269"/>
      <c r="BD44" s="760"/>
      <c r="BE44" s="276"/>
      <c r="BF44" s="276"/>
      <c r="BG44" s="279"/>
      <c r="BH44" s="279"/>
      <c r="BI44" s="276"/>
      <c r="BJ44" s="820"/>
      <c r="BK44" s="819"/>
      <c r="BL44" s="819"/>
      <c r="BM44" s="819"/>
      <c r="BN44" s="819"/>
      <c r="BO44" s="819"/>
      <c r="BP44" s="819"/>
      <c r="BQ44" s="819"/>
      <c r="BR44" s="819"/>
      <c r="BS44" s="819"/>
      <c r="BT44" s="819"/>
      <c r="BU44" s="819"/>
      <c r="BV44" s="819"/>
      <c r="BW44" s="819"/>
      <c r="BX44" s="819"/>
      <c r="BY44" s="819"/>
      <c r="BZ44" s="819"/>
      <c r="CA44" s="819"/>
      <c r="CB44" s="819"/>
      <c r="CC44" s="819"/>
      <c r="CD44" s="819"/>
      <c r="CE44" s="819"/>
      <c r="CF44" s="819"/>
      <c r="CG44" s="819"/>
      <c r="CH44" s="819"/>
      <c r="CI44" s="819"/>
      <c r="CJ44" s="819"/>
      <c r="CK44" s="819"/>
      <c r="CL44" s="819"/>
      <c r="CM44" s="819"/>
      <c r="CN44" s="819"/>
      <c r="CO44" s="819"/>
      <c r="CP44" s="819"/>
      <c r="CQ44" s="819"/>
      <c r="CR44" s="819"/>
      <c r="CS44" s="819"/>
      <c r="CT44" s="819"/>
      <c r="CU44" s="819"/>
      <c r="CV44" s="819"/>
      <c r="CW44" s="819"/>
      <c r="CX44" s="819"/>
      <c r="CY44" s="819"/>
      <c r="CZ44" s="819"/>
      <c r="DA44" s="819"/>
      <c r="DB44" s="819"/>
      <c r="DC44" s="819"/>
      <c r="DD44" s="819"/>
      <c r="DE44" s="819"/>
      <c r="DF44" s="819"/>
      <c r="DG44" s="819"/>
      <c r="DH44" s="819"/>
      <c r="DI44" s="819"/>
      <c r="DJ44" s="819"/>
      <c r="DK44" s="819"/>
      <c r="DL44" s="819"/>
      <c r="DM44" s="819"/>
      <c r="DN44" s="819"/>
      <c r="DO44" s="819"/>
      <c r="DP44" s="819"/>
      <c r="DQ44" s="819"/>
      <c r="DR44" s="819"/>
      <c r="DS44" s="819"/>
      <c r="DT44" s="819"/>
      <c r="DU44" s="819"/>
      <c r="DV44" s="819"/>
      <c r="DW44" s="819"/>
      <c r="DX44" s="819"/>
      <c r="DY44" s="819"/>
      <c r="DZ44" s="819"/>
      <c r="EA44" s="819"/>
      <c r="EB44" s="819"/>
      <c r="EC44" s="819"/>
      <c r="ED44" s="819"/>
      <c r="EE44" s="819"/>
      <c r="EF44" s="819"/>
      <c r="EG44" s="819"/>
      <c r="EH44" s="819"/>
      <c r="EI44" s="819"/>
      <c r="EJ44" s="819"/>
      <c r="EK44" s="819"/>
      <c r="EL44" s="819"/>
      <c r="EM44" s="819"/>
      <c r="EN44" s="819"/>
      <c r="EO44" s="819"/>
      <c r="EP44" s="819"/>
      <c r="EQ44" s="819"/>
      <c r="ER44" s="819"/>
      <c r="ES44" s="819"/>
      <c r="ET44" s="819"/>
      <c r="EU44" s="819"/>
      <c r="EV44" s="819"/>
      <c r="EW44" s="819"/>
      <c r="EX44" s="819"/>
      <c r="EY44" s="819"/>
      <c r="EZ44" s="819"/>
      <c r="FA44" s="819"/>
      <c r="FB44" s="819"/>
      <c r="FC44" s="819"/>
      <c r="FD44" s="819"/>
      <c r="FE44" s="819"/>
      <c r="FF44" s="819"/>
      <c r="FG44" s="819"/>
      <c r="FH44" s="819"/>
      <c r="FI44" s="819"/>
      <c r="FJ44" s="819"/>
      <c r="FK44" s="819"/>
      <c r="FL44" s="819"/>
      <c r="FM44" s="819"/>
      <c r="FN44" s="819"/>
      <c r="FO44" s="819"/>
      <c r="FP44" s="819"/>
      <c r="FQ44" s="819"/>
      <c r="FR44" s="819"/>
      <c r="FS44" s="819"/>
      <c r="FT44" s="819"/>
      <c r="FU44" s="819"/>
      <c r="FV44" s="819"/>
      <c r="FW44" s="819"/>
      <c r="FX44" s="819"/>
      <c r="FY44" s="819"/>
      <c r="FZ44" s="819"/>
      <c r="GA44" s="819"/>
      <c r="GB44" s="819"/>
      <c r="GC44" s="819"/>
      <c r="GD44" s="819"/>
      <c r="GE44" s="819"/>
      <c r="GF44" s="819"/>
      <c r="GG44" s="819"/>
      <c r="GH44" s="819"/>
      <c r="GI44" s="819"/>
      <c r="GJ44" s="819"/>
      <c r="GK44" s="819"/>
      <c r="GL44" s="819"/>
      <c r="GM44" s="819"/>
      <c r="GN44" s="819"/>
      <c r="GO44" s="819"/>
      <c r="GP44" s="819"/>
      <c r="GQ44" s="819"/>
      <c r="GR44" s="819"/>
      <c r="GS44" s="819"/>
      <c r="GT44" s="819"/>
      <c r="GU44" s="819"/>
      <c r="GV44" s="819"/>
      <c r="GW44" s="819"/>
      <c r="GX44" s="819"/>
      <c r="GY44" s="819"/>
      <c r="GZ44" s="819"/>
      <c r="HA44" s="819"/>
      <c r="HB44" s="819"/>
      <c r="HC44" s="819"/>
      <c r="HD44" s="819"/>
      <c r="HE44" s="819"/>
      <c r="HF44" s="819"/>
      <c r="HG44" s="819"/>
      <c r="HH44" s="819"/>
      <c r="HI44" s="819"/>
      <c r="HJ44" s="819"/>
      <c r="HK44" s="819"/>
      <c r="HL44" s="819"/>
      <c r="HM44" s="819"/>
      <c r="HN44" s="819"/>
      <c r="HO44" s="819"/>
      <c r="HP44" s="819"/>
      <c r="HQ44" s="819"/>
      <c r="HR44" s="819"/>
      <c r="HS44" s="819"/>
      <c r="HT44" s="819"/>
      <c r="HU44" s="819"/>
      <c r="HV44" s="819"/>
      <c r="HW44" s="819"/>
      <c r="HX44" s="819"/>
      <c r="HY44" s="819"/>
      <c r="HZ44" s="819"/>
      <c r="IA44" s="819"/>
      <c r="IB44" s="819"/>
      <c r="IC44" s="819"/>
      <c r="ID44" s="819"/>
      <c r="IE44" s="819"/>
      <c r="IF44" s="819"/>
      <c r="IG44" s="819"/>
      <c r="IH44" s="819"/>
      <c r="II44" s="819"/>
      <c r="IJ44" s="819"/>
      <c r="IK44" s="819"/>
      <c r="IL44" s="819"/>
      <c r="IM44" s="819"/>
      <c r="IN44" s="819"/>
      <c r="IO44" s="819"/>
      <c r="IP44" s="819"/>
      <c r="IQ44" s="819"/>
      <c r="IR44" s="819"/>
      <c r="IS44" s="819"/>
      <c r="IT44" s="819"/>
      <c r="IU44" s="819"/>
      <c r="IV44" s="819"/>
      <c r="IW44" s="819"/>
      <c r="IX44" s="819"/>
      <c r="IY44" s="819"/>
      <c r="IZ44" s="819"/>
      <c r="JA44" s="819"/>
      <c r="JB44" s="819"/>
      <c r="JC44" s="819"/>
      <c r="JD44" s="819"/>
      <c r="JE44" s="819"/>
      <c r="JF44" s="819"/>
      <c r="JG44" s="819"/>
      <c r="JH44" s="819"/>
      <c r="JI44" s="819"/>
      <c r="JJ44" s="819"/>
      <c r="JK44" s="819"/>
      <c r="JL44" s="819"/>
      <c r="JM44" s="819"/>
      <c r="JN44" s="819"/>
      <c r="JO44" s="819"/>
      <c r="JP44" s="819"/>
      <c r="JQ44" s="819"/>
      <c r="JR44" s="819"/>
      <c r="JS44" s="819"/>
      <c r="JT44" s="819"/>
      <c r="JU44" s="819"/>
      <c r="JV44" s="819"/>
      <c r="JW44" s="819"/>
      <c r="JX44" s="819"/>
      <c r="JY44" s="819"/>
      <c r="JZ44" s="819"/>
      <c r="KA44" s="819"/>
      <c r="KB44" s="819"/>
      <c r="KC44" s="819"/>
      <c r="KD44" s="819"/>
      <c r="KE44" s="819"/>
      <c r="KF44" s="819"/>
      <c r="KG44" s="819"/>
      <c r="KH44" s="819"/>
      <c r="KI44" s="819"/>
      <c r="KJ44" s="819"/>
      <c r="KK44" s="819"/>
      <c r="KL44" s="819"/>
      <c r="KM44" s="819"/>
      <c r="KN44" s="819"/>
      <c r="KO44" s="819"/>
      <c r="KP44" s="819"/>
      <c r="KQ44" s="819"/>
      <c r="KR44" s="819"/>
      <c r="KS44" s="819"/>
      <c r="KT44" s="819"/>
      <c r="KU44" s="819"/>
      <c r="KV44" s="819"/>
      <c r="KW44" s="819"/>
      <c r="KX44" s="819"/>
      <c r="KY44" s="819"/>
      <c r="KZ44" s="819"/>
      <c r="LA44" s="819"/>
      <c r="LB44" s="819"/>
      <c r="LC44" s="819"/>
      <c r="LD44" s="819"/>
      <c r="LE44" s="819"/>
      <c r="LF44" s="819"/>
      <c r="LG44" s="819"/>
      <c r="LH44" s="819"/>
      <c r="LI44" s="819"/>
      <c r="LJ44" s="819"/>
      <c r="LK44" s="819"/>
      <c r="LL44" s="819"/>
      <c r="LM44" s="819"/>
      <c r="LN44" s="819"/>
      <c r="LO44" s="819"/>
      <c r="LP44" s="819"/>
      <c r="LQ44" s="819"/>
      <c r="LR44" s="819"/>
      <c r="LS44" s="819"/>
      <c r="LT44" s="819"/>
      <c r="LU44" s="819"/>
      <c r="LV44" s="819"/>
      <c r="LW44" s="819"/>
      <c r="LX44" s="819"/>
      <c r="LY44" s="819"/>
      <c r="LZ44" s="819"/>
      <c r="MA44" s="819"/>
      <c r="MB44" s="819"/>
      <c r="MC44" s="819"/>
      <c r="MD44" s="819"/>
      <c r="ME44" s="819"/>
      <c r="MF44" s="819"/>
      <c r="MG44" s="819"/>
      <c r="MH44" s="819"/>
      <c r="MI44" s="819"/>
      <c r="MJ44" s="819"/>
      <c r="MK44" s="819"/>
      <c r="ML44" s="819"/>
      <c r="MM44" s="819"/>
      <c r="MN44" s="819"/>
      <c r="MO44" s="819"/>
      <c r="MP44" s="819"/>
      <c r="MQ44" s="819"/>
      <c r="MR44" s="819"/>
      <c r="MS44" s="819"/>
      <c r="MT44" s="819"/>
      <c r="MU44" s="819"/>
      <c r="MV44" s="819"/>
      <c r="MW44" s="819"/>
      <c r="MX44" s="819"/>
      <c r="MY44" s="819"/>
      <c r="MZ44" s="819"/>
      <c r="NA44" s="819"/>
      <c r="NB44" s="819"/>
      <c r="NC44" s="819"/>
      <c r="ND44" s="819"/>
      <c r="NE44" s="819"/>
      <c r="NF44" s="819"/>
      <c r="NG44" s="819"/>
      <c r="NH44" s="819"/>
      <c r="NI44" s="819"/>
      <c r="NJ44" s="819"/>
      <c r="NK44" s="819"/>
      <c r="NL44" s="819"/>
      <c r="NM44" s="819"/>
      <c r="NN44" s="819"/>
      <c r="NO44" s="819"/>
      <c r="NP44" s="819"/>
      <c r="NQ44" s="819"/>
      <c r="NR44" s="819"/>
      <c r="NS44" s="819"/>
      <c r="NT44" s="819"/>
      <c r="NU44" s="819"/>
      <c r="NV44" s="819"/>
      <c r="NW44" s="819"/>
      <c r="NX44" s="819"/>
      <c r="NY44" s="819"/>
      <c r="NZ44" s="819"/>
      <c r="OA44" s="819"/>
      <c r="OB44" s="819"/>
      <c r="OC44" s="819"/>
      <c r="OD44" s="819"/>
      <c r="OE44" s="819"/>
      <c r="OF44" s="819"/>
      <c r="OG44" s="819"/>
      <c r="OH44" s="819"/>
      <c r="OI44" s="819"/>
      <c r="OJ44" s="819"/>
      <c r="OK44" s="819"/>
      <c r="OL44" s="819"/>
      <c r="OM44" s="819"/>
      <c r="ON44" s="819"/>
      <c r="OO44" s="819"/>
      <c r="OP44" s="819"/>
      <c r="OQ44" s="819"/>
      <c r="OR44" s="819"/>
      <c r="OS44" s="819"/>
      <c r="OT44" s="819"/>
      <c r="OU44" s="819"/>
      <c r="OV44" s="819"/>
      <c r="OW44" s="819"/>
      <c r="OX44" s="819"/>
      <c r="OY44" s="819"/>
      <c r="OZ44" s="819"/>
      <c r="PA44" s="819"/>
      <c r="PB44" s="819"/>
      <c r="PC44" s="819"/>
      <c r="PD44" s="819"/>
      <c r="PE44" s="819"/>
      <c r="PF44" s="819"/>
      <c r="PG44" s="819"/>
      <c r="PH44" s="819"/>
      <c r="PI44" s="819"/>
      <c r="PJ44" s="819"/>
      <c r="PK44" s="819"/>
      <c r="PL44" s="819"/>
      <c r="PM44" s="819"/>
      <c r="PN44" s="819"/>
      <c r="PO44" s="819"/>
      <c r="PP44" s="819"/>
      <c r="PQ44" s="819"/>
      <c r="PR44" s="819"/>
      <c r="PS44" s="819"/>
      <c r="PT44" s="819"/>
      <c r="PU44" s="819"/>
      <c r="PV44" s="819"/>
      <c r="PW44" s="819"/>
      <c r="PX44" s="819"/>
      <c r="PY44" s="819"/>
      <c r="PZ44" s="819"/>
      <c r="QA44" s="819"/>
      <c r="QB44" s="819"/>
      <c r="QC44" s="819"/>
      <c r="QD44" s="819"/>
      <c r="QE44" s="819"/>
      <c r="QF44" s="819"/>
      <c r="QG44" s="819"/>
      <c r="QH44" s="819"/>
      <c r="QI44" s="819"/>
      <c r="QJ44" s="819"/>
      <c r="QK44" s="819"/>
      <c r="QL44" s="819"/>
      <c r="QM44" s="819"/>
      <c r="QN44" s="819"/>
    </row>
    <row r="45" spans="1:456" s="132" customFormat="1" ht="12.75">
      <c r="A45" s="308" t="s">
        <v>373</v>
      </c>
      <c r="B45" s="838" t="s">
        <v>786</v>
      </c>
      <c r="C45" s="848">
        <f t="shared" ref="C45:BE45" si="33">100/3</f>
        <v>33.333333333333336</v>
      </c>
      <c r="D45" s="511" t="s">
        <v>13</v>
      </c>
      <c r="E45" s="276"/>
      <c r="F45" s="279">
        <f>SUM(E47:E53)</f>
        <v>1.1904761904761905</v>
      </c>
      <c r="G45" s="276"/>
      <c r="H45" s="760"/>
      <c r="I45" s="279">
        <f t="shared" si="33"/>
        <v>33.333333333333336</v>
      </c>
      <c r="J45" s="267" t="s">
        <v>13</v>
      </c>
      <c r="K45" s="276"/>
      <c r="L45" s="279">
        <f>SUM(K47:K53)</f>
        <v>23.80952380952381</v>
      </c>
      <c r="M45" s="276"/>
      <c r="N45" s="760"/>
      <c r="O45" s="279">
        <f t="shared" si="33"/>
        <v>33.333333333333336</v>
      </c>
      <c r="P45" s="267"/>
      <c r="Q45" s="276"/>
      <c r="R45" s="279">
        <f>SUM(Q47:Q53)</f>
        <v>0</v>
      </c>
      <c r="S45" s="276"/>
      <c r="T45" s="760"/>
      <c r="U45" s="279">
        <f t="shared" si="33"/>
        <v>33.333333333333336</v>
      </c>
      <c r="V45" s="267"/>
      <c r="W45" s="276"/>
      <c r="X45" s="279">
        <f>SUM(W47:W53)</f>
        <v>9.5238095238095237</v>
      </c>
      <c r="Y45" s="276"/>
      <c r="Z45" s="760"/>
      <c r="AA45" s="279">
        <f t="shared" si="33"/>
        <v>33.333333333333336</v>
      </c>
      <c r="AB45" s="267"/>
      <c r="AC45" s="276"/>
      <c r="AD45" s="279">
        <f>SUM(AC47:AC53)</f>
        <v>0</v>
      </c>
      <c r="AE45" s="276"/>
      <c r="AF45" s="760"/>
      <c r="AG45" s="279">
        <f t="shared" si="33"/>
        <v>33.333333333333336</v>
      </c>
      <c r="AH45" s="267"/>
      <c r="AI45" s="276"/>
      <c r="AJ45" s="279">
        <f>SUM(AI47:AI53)</f>
        <v>4.7619047619047619</v>
      </c>
      <c r="AK45" s="276"/>
      <c r="AL45" s="760"/>
      <c r="AM45" s="279">
        <f t="shared" si="33"/>
        <v>33.333333333333336</v>
      </c>
      <c r="AN45" s="267" t="s">
        <v>13</v>
      </c>
      <c r="AO45" s="276"/>
      <c r="AP45" s="279">
        <f>SUM(AO47:AO53)</f>
        <v>9.5238095238095237</v>
      </c>
      <c r="AQ45" s="276"/>
      <c r="AR45" s="760"/>
      <c r="AS45" s="279">
        <f t="shared" si="33"/>
        <v>33.333333333333336</v>
      </c>
      <c r="AT45" s="276"/>
      <c r="AU45" s="276"/>
      <c r="AV45" s="279">
        <f>SUM(AU47:AU53)</f>
        <v>28.571428571428573</v>
      </c>
      <c r="AW45" s="436"/>
      <c r="AX45" s="760"/>
      <c r="AY45" s="279">
        <f t="shared" si="33"/>
        <v>33.333333333333336</v>
      </c>
      <c r="AZ45" s="267"/>
      <c r="BA45" s="276"/>
      <c r="BB45" s="279">
        <f>SUM(BA47:BA53)</f>
        <v>0</v>
      </c>
      <c r="BC45" s="269"/>
      <c r="BD45" s="760"/>
      <c r="BE45" s="279">
        <f t="shared" si="33"/>
        <v>33.333333333333336</v>
      </c>
      <c r="BF45" s="267"/>
      <c r="BG45" s="276"/>
      <c r="BH45" s="279">
        <f>SUM(BG47:BG53)</f>
        <v>19.047619047619047</v>
      </c>
      <c r="BI45" s="276"/>
      <c r="BJ45" s="820"/>
      <c r="BK45" s="819"/>
      <c r="BL45" s="819"/>
      <c r="BM45" s="819"/>
      <c r="BN45" s="819"/>
      <c r="BO45" s="819"/>
      <c r="BP45" s="819"/>
      <c r="BQ45" s="819"/>
      <c r="BR45" s="819"/>
      <c r="BS45" s="819"/>
      <c r="BT45" s="819"/>
      <c r="BU45" s="819"/>
      <c r="BV45" s="819"/>
      <c r="BW45" s="819"/>
      <c r="BX45" s="819"/>
      <c r="BY45" s="819"/>
      <c r="BZ45" s="819"/>
      <c r="CA45" s="819"/>
      <c r="CB45" s="819"/>
      <c r="CC45" s="819"/>
      <c r="CD45" s="819"/>
      <c r="CE45" s="819"/>
      <c r="CF45" s="819"/>
      <c r="CG45" s="819"/>
      <c r="CH45" s="819"/>
      <c r="CI45" s="819"/>
      <c r="CJ45" s="819"/>
      <c r="CK45" s="819"/>
      <c r="CL45" s="819"/>
      <c r="CM45" s="819"/>
      <c r="CN45" s="819"/>
      <c r="CO45" s="819"/>
      <c r="CP45" s="819"/>
      <c r="CQ45" s="819"/>
      <c r="CR45" s="819"/>
      <c r="CS45" s="819"/>
      <c r="CT45" s="819"/>
      <c r="CU45" s="819"/>
      <c r="CV45" s="819"/>
      <c r="CW45" s="819"/>
      <c r="CX45" s="819"/>
      <c r="CY45" s="819"/>
      <c r="CZ45" s="819"/>
      <c r="DA45" s="819"/>
      <c r="DB45" s="819"/>
      <c r="DC45" s="819"/>
      <c r="DD45" s="819"/>
      <c r="DE45" s="819"/>
      <c r="DF45" s="819"/>
      <c r="DG45" s="819"/>
      <c r="DH45" s="819"/>
      <c r="DI45" s="819"/>
      <c r="DJ45" s="819"/>
      <c r="DK45" s="819"/>
      <c r="DL45" s="819"/>
      <c r="DM45" s="819"/>
      <c r="DN45" s="819"/>
      <c r="DO45" s="819"/>
      <c r="DP45" s="819"/>
      <c r="DQ45" s="819"/>
      <c r="DR45" s="819"/>
      <c r="DS45" s="819"/>
      <c r="DT45" s="819"/>
      <c r="DU45" s="819"/>
      <c r="DV45" s="819"/>
      <c r="DW45" s="819"/>
      <c r="DX45" s="819"/>
      <c r="DY45" s="819"/>
      <c r="DZ45" s="819"/>
      <c r="EA45" s="819"/>
      <c r="EB45" s="819"/>
      <c r="EC45" s="819"/>
      <c r="ED45" s="819"/>
      <c r="EE45" s="819"/>
      <c r="EF45" s="819"/>
      <c r="EG45" s="819"/>
      <c r="EH45" s="819"/>
      <c r="EI45" s="819"/>
      <c r="EJ45" s="819"/>
      <c r="EK45" s="819"/>
      <c r="EL45" s="819"/>
      <c r="EM45" s="819"/>
      <c r="EN45" s="819"/>
      <c r="EO45" s="819"/>
      <c r="EP45" s="819"/>
      <c r="EQ45" s="819"/>
      <c r="ER45" s="819"/>
      <c r="ES45" s="819"/>
      <c r="ET45" s="819"/>
      <c r="EU45" s="819"/>
      <c r="EV45" s="819"/>
      <c r="EW45" s="819"/>
      <c r="EX45" s="819"/>
      <c r="EY45" s="819"/>
      <c r="EZ45" s="819"/>
      <c r="FA45" s="819"/>
      <c r="FB45" s="819"/>
      <c r="FC45" s="819"/>
      <c r="FD45" s="819"/>
      <c r="FE45" s="819"/>
      <c r="FF45" s="819"/>
      <c r="FG45" s="819"/>
      <c r="FH45" s="819"/>
      <c r="FI45" s="819"/>
      <c r="FJ45" s="819"/>
      <c r="FK45" s="819"/>
      <c r="FL45" s="819"/>
      <c r="FM45" s="819"/>
      <c r="FN45" s="819"/>
      <c r="FO45" s="819"/>
      <c r="FP45" s="819"/>
      <c r="FQ45" s="819"/>
      <c r="FR45" s="819"/>
      <c r="FS45" s="819"/>
      <c r="FT45" s="819"/>
      <c r="FU45" s="819"/>
      <c r="FV45" s="819"/>
      <c r="FW45" s="819"/>
      <c r="FX45" s="819"/>
      <c r="FY45" s="819"/>
      <c r="FZ45" s="819"/>
      <c r="GA45" s="819"/>
      <c r="GB45" s="819"/>
      <c r="GC45" s="819"/>
      <c r="GD45" s="819"/>
      <c r="GE45" s="819"/>
      <c r="GF45" s="819"/>
      <c r="GG45" s="819"/>
      <c r="GH45" s="819"/>
      <c r="GI45" s="819"/>
      <c r="GJ45" s="819"/>
      <c r="GK45" s="819"/>
      <c r="GL45" s="819"/>
      <c r="GM45" s="819"/>
      <c r="GN45" s="819"/>
      <c r="GO45" s="819"/>
      <c r="GP45" s="819"/>
      <c r="GQ45" s="819"/>
      <c r="GR45" s="819"/>
      <c r="GS45" s="819"/>
      <c r="GT45" s="819"/>
      <c r="GU45" s="819"/>
      <c r="GV45" s="819"/>
      <c r="GW45" s="819"/>
      <c r="GX45" s="819"/>
      <c r="GY45" s="819"/>
      <c r="GZ45" s="819"/>
      <c r="HA45" s="819"/>
      <c r="HB45" s="819"/>
      <c r="HC45" s="819"/>
      <c r="HD45" s="819"/>
      <c r="HE45" s="819"/>
      <c r="HF45" s="819"/>
      <c r="HG45" s="819"/>
      <c r="HH45" s="819"/>
      <c r="HI45" s="819"/>
      <c r="HJ45" s="819"/>
      <c r="HK45" s="819"/>
      <c r="HL45" s="819"/>
      <c r="HM45" s="819"/>
      <c r="HN45" s="819"/>
      <c r="HO45" s="819"/>
      <c r="HP45" s="819"/>
      <c r="HQ45" s="819"/>
      <c r="HR45" s="819"/>
      <c r="HS45" s="819"/>
      <c r="HT45" s="819"/>
      <c r="HU45" s="819"/>
      <c r="HV45" s="819"/>
      <c r="HW45" s="819"/>
      <c r="HX45" s="819"/>
      <c r="HY45" s="819"/>
      <c r="HZ45" s="819"/>
      <c r="IA45" s="819"/>
      <c r="IB45" s="819"/>
      <c r="IC45" s="819"/>
      <c r="ID45" s="819"/>
      <c r="IE45" s="819"/>
      <c r="IF45" s="819"/>
      <c r="IG45" s="819"/>
      <c r="IH45" s="819"/>
      <c r="II45" s="819"/>
      <c r="IJ45" s="819"/>
      <c r="IK45" s="819"/>
      <c r="IL45" s="819"/>
      <c r="IM45" s="819"/>
      <c r="IN45" s="819"/>
      <c r="IO45" s="819"/>
      <c r="IP45" s="819"/>
      <c r="IQ45" s="819"/>
      <c r="IR45" s="819"/>
      <c r="IS45" s="819"/>
      <c r="IT45" s="819"/>
      <c r="IU45" s="819"/>
      <c r="IV45" s="819"/>
      <c r="IW45" s="819"/>
      <c r="IX45" s="819"/>
      <c r="IY45" s="819"/>
      <c r="IZ45" s="819"/>
      <c r="JA45" s="819"/>
      <c r="JB45" s="819"/>
      <c r="JC45" s="819"/>
      <c r="JD45" s="819"/>
      <c r="JE45" s="819"/>
      <c r="JF45" s="819"/>
      <c r="JG45" s="819"/>
      <c r="JH45" s="819"/>
      <c r="JI45" s="819"/>
      <c r="JJ45" s="819"/>
      <c r="JK45" s="819"/>
      <c r="JL45" s="819"/>
      <c r="JM45" s="819"/>
      <c r="JN45" s="819"/>
      <c r="JO45" s="819"/>
      <c r="JP45" s="819"/>
      <c r="JQ45" s="819"/>
      <c r="JR45" s="819"/>
      <c r="JS45" s="819"/>
      <c r="JT45" s="819"/>
      <c r="JU45" s="819"/>
      <c r="JV45" s="819"/>
      <c r="JW45" s="819"/>
      <c r="JX45" s="819"/>
      <c r="JY45" s="819"/>
      <c r="JZ45" s="819"/>
      <c r="KA45" s="819"/>
      <c r="KB45" s="819"/>
      <c r="KC45" s="819"/>
      <c r="KD45" s="819"/>
      <c r="KE45" s="819"/>
      <c r="KF45" s="819"/>
      <c r="KG45" s="819"/>
      <c r="KH45" s="819"/>
      <c r="KI45" s="819"/>
      <c r="KJ45" s="819"/>
      <c r="KK45" s="819"/>
      <c r="KL45" s="819"/>
      <c r="KM45" s="819"/>
      <c r="KN45" s="819"/>
      <c r="KO45" s="819"/>
      <c r="KP45" s="819"/>
      <c r="KQ45" s="819"/>
      <c r="KR45" s="819"/>
      <c r="KS45" s="819"/>
      <c r="KT45" s="819"/>
      <c r="KU45" s="819"/>
      <c r="KV45" s="819"/>
      <c r="KW45" s="819"/>
      <c r="KX45" s="819"/>
      <c r="KY45" s="819"/>
      <c r="KZ45" s="819"/>
      <c r="LA45" s="819"/>
      <c r="LB45" s="819"/>
      <c r="LC45" s="819"/>
      <c r="LD45" s="819"/>
      <c r="LE45" s="819"/>
      <c r="LF45" s="819"/>
      <c r="LG45" s="819"/>
      <c r="LH45" s="819"/>
      <c r="LI45" s="819"/>
      <c r="LJ45" s="819"/>
      <c r="LK45" s="819"/>
      <c r="LL45" s="819"/>
      <c r="LM45" s="819"/>
      <c r="LN45" s="819"/>
      <c r="LO45" s="819"/>
      <c r="LP45" s="819"/>
      <c r="LQ45" s="819"/>
      <c r="LR45" s="819"/>
      <c r="LS45" s="819"/>
      <c r="LT45" s="819"/>
      <c r="LU45" s="819"/>
      <c r="LV45" s="819"/>
      <c r="LW45" s="819"/>
      <c r="LX45" s="819"/>
      <c r="LY45" s="819"/>
      <c r="LZ45" s="819"/>
      <c r="MA45" s="819"/>
      <c r="MB45" s="819"/>
      <c r="MC45" s="819"/>
      <c r="MD45" s="819"/>
      <c r="ME45" s="819"/>
      <c r="MF45" s="819"/>
      <c r="MG45" s="819"/>
      <c r="MH45" s="819"/>
      <c r="MI45" s="819"/>
      <c r="MJ45" s="819"/>
      <c r="MK45" s="819"/>
      <c r="ML45" s="819"/>
      <c r="MM45" s="819"/>
      <c r="MN45" s="819"/>
      <c r="MO45" s="819"/>
      <c r="MP45" s="819"/>
      <c r="MQ45" s="819"/>
      <c r="MR45" s="819"/>
      <c r="MS45" s="819"/>
      <c r="MT45" s="819"/>
      <c r="MU45" s="819"/>
      <c r="MV45" s="819"/>
      <c r="MW45" s="819"/>
      <c r="MX45" s="819"/>
      <c r="MY45" s="819"/>
      <c r="MZ45" s="819"/>
      <c r="NA45" s="819"/>
      <c r="NB45" s="819"/>
      <c r="NC45" s="819"/>
      <c r="ND45" s="819"/>
      <c r="NE45" s="819"/>
      <c r="NF45" s="819"/>
      <c r="NG45" s="819"/>
      <c r="NH45" s="819"/>
      <c r="NI45" s="819"/>
      <c r="NJ45" s="819"/>
      <c r="NK45" s="819"/>
      <c r="NL45" s="819"/>
      <c r="NM45" s="819"/>
      <c r="NN45" s="819"/>
      <c r="NO45" s="819"/>
      <c r="NP45" s="819"/>
      <c r="NQ45" s="819"/>
      <c r="NR45" s="819"/>
      <c r="NS45" s="819"/>
      <c r="NT45" s="819"/>
      <c r="NU45" s="819"/>
      <c r="NV45" s="819"/>
      <c r="NW45" s="819"/>
      <c r="NX45" s="819"/>
      <c r="NY45" s="819"/>
      <c r="NZ45" s="819"/>
      <c r="OA45" s="819"/>
      <c r="OB45" s="819"/>
      <c r="OC45" s="819"/>
      <c r="OD45" s="819"/>
      <c r="OE45" s="819"/>
      <c r="OF45" s="819"/>
      <c r="OG45" s="819"/>
      <c r="OH45" s="819"/>
      <c r="OI45" s="819"/>
      <c r="OJ45" s="819"/>
      <c r="OK45" s="819"/>
      <c r="OL45" s="819"/>
      <c r="OM45" s="819"/>
      <c r="ON45" s="819"/>
      <c r="OO45" s="819"/>
      <c r="OP45" s="819"/>
      <c r="OQ45" s="819"/>
      <c r="OR45" s="819"/>
      <c r="OS45" s="819"/>
      <c r="OT45" s="819"/>
      <c r="OU45" s="819"/>
      <c r="OV45" s="819"/>
      <c r="OW45" s="819"/>
      <c r="OX45" s="819"/>
      <c r="OY45" s="819"/>
      <c r="OZ45" s="819"/>
      <c r="PA45" s="819"/>
      <c r="PB45" s="819"/>
      <c r="PC45" s="819"/>
      <c r="PD45" s="819"/>
      <c r="PE45" s="819"/>
      <c r="PF45" s="819"/>
      <c r="PG45" s="819"/>
      <c r="PH45" s="819"/>
      <c r="PI45" s="819"/>
      <c r="PJ45" s="819"/>
      <c r="PK45" s="819"/>
      <c r="PL45" s="819"/>
      <c r="PM45" s="819"/>
      <c r="PN45" s="819"/>
      <c r="PO45" s="819"/>
      <c r="PP45" s="819"/>
      <c r="PQ45" s="819"/>
      <c r="PR45" s="819"/>
      <c r="PS45" s="819"/>
      <c r="PT45" s="819"/>
      <c r="PU45" s="819"/>
      <c r="PV45" s="819"/>
      <c r="PW45" s="819"/>
      <c r="PX45" s="819"/>
      <c r="PY45" s="819"/>
      <c r="PZ45" s="819"/>
      <c r="QA45" s="819"/>
      <c r="QB45" s="819"/>
      <c r="QC45" s="819"/>
      <c r="QD45" s="819"/>
      <c r="QE45" s="819"/>
      <c r="QF45" s="819"/>
      <c r="QG45" s="819"/>
      <c r="QH45" s="819"/>
      <c r="QI45" s="819"/>
      <c r="QJ45" s="819"/>
      <c r="QK45" s="819"/>
      <c r="QL45" s="819"/>
      <c r="QM45" s="819"/>
      <c r="QN45" s="819"/>
    </row>
    <row r="46" spans="1:456" s="132" customFormat="1" ht="25.5">
      <c r="A46" s="310"/>
      <c r="B46" s="839" t="s">
        <v>374</v>
      </c>
      <c r="C46" s="849"/>
      <c r="D46" s="340"/>
      <c r="E46" s="276"/>
      <c r="F46" s="276"/>
      <c r="G46" s="438"/>
      <c r="H46" s="760"/>
      <c r="I46" s="276"/>
      <c r="J46" s="276"/>
      <c r="K46" s="276"/>
      <c r="L46" s="276"/>
      <c r="M46" s="276"/>
      <c r="N46" s="760"/>
      <c r="O46" s="276"/>
      <c r="P46" s="276"/>
      <c r="Q46" s="276"/>
      <c r="R46" s="276"/>
      <c r="S46" s="276"/>
      <c r="T46" s="760"/>
      <c r="U46" s="276"/>
      <c r="V46" s="276"/>
      <c r="W46" s="276"/>
      <c r="X46" s="276"/>
      <c r="Y46" s="276"/>
      <c r="Z46" s="760"/>
      <c r="AA46" s="276"/>
      <c r="AB46" s="276"/>
      <c r="AC46" s="276"/>
      <c r="AD46" s="276"/>
      <c r="AE46" s="276"/>
      <c r="AF46" s="760"/>
      <c r="AG46" s="276"/>
      <c r="AH46" s="276"/>
      <c r="AI46" s="276"/>
      <c r="AJ46" s="276"/>
      <c r="AK46" s="276"/>
      <c r="AL46" s="760"/>
      <c r="AM46" s="276"/>
      <c r="AN46" s="276"/>
      <c r="AO46" s="276"/>
      <c r="AP46" s="276"/>
      <c r="AQ46" s="276"/>
      <c r="AR46" s="760"/>
      <c r="AS46" s="276"/>
      <c r="AT46" s="276"/>
      <c r="AU46" s="276"/>
      <c r="AV46" s="276"/>
      <c r="AW46" s="436"/>
      <c r="AX46" s="760"/>
      <c r="AY46" s="276"/>
      <c r="AZ46" s="276"/>
      <c r="BA46" s="276"/>
      <c r="BB46" s="276"/>
      <c r="BC46" s="269"/>
      <c r="BD46" s="760"/>
      <c r="BE46" s="276"/>
      <c r="BF46" s="276"/>
      <c r="BG46" s="276"/>
      <c r="BH46" s="276"/>
      <c r="BI46" s="276"/>
      <c r="BJ46" s="820"/>
      <c r="BK46" s="819"/>
      <c r="BL46" s="819"/>
      <c r="BM46" s="819"/>
      <c r="BN46" s="819"/>
      <c r="BO46" s="819"/>
      <c r="BP46" s="819"/>
      <c r="BQ46" s="819"/>
      <c r="BR46" s="819"/>
      <c r="BS46" s="819"/>
      <c r="BT46" s="819"/>
      <c r="BU46" s="819"/>
      <c r="BV46" s="819"/>
      <c r="BW46" s="819"/>
      <c r="BX46" s="819"/>
      <c r="BY46" s="819"/>
      <c r="BZ46" s="819"/>
      <c r="CA46" s="819"/>
      <c r="CB46" s="819"/>
      <c r="CC46" s="819"/>
      <c r="CD46" s="819"/>
      <c r="CE46" s="819"/>
      <c r="CF46" s="819"/>
      <c r="CG46" s="819"/>
      <c r="CH46" s="819"/>
      <c r="CI46" s="819"/>
      <c r="CJ46" s="819"/>
      <c r="CK46" s="819"/>
      <c r="CL46" s="819"/>
      <c r="CM46" s="819"/>
      <c r="CN46" s="819"/>
      <c r="CO46" s="819"/>
      <c r="CP46" s="819"/>
      <c r="CQ46" s="819"/>
      <c r="CR46" s="819"/>
      <c r="CS46" s="819"/>
      <c r="CT46" s="819"/>
      <c r="CU46" s="819"/>
      <c r="CV46" s="819"/>
      <c r="CW46" s="819"/>
      <c r="CX46" s="819"/>
      <c r="CY46" s="819"/>
      <c r="CZ46" s="819"/>
      <c r="DA46" s="819"/>
      <c r="DB46" s="819"/>
      <c r="DC46" s="819"/>
      <c r="DD46" s="819"/>
      <c r="DE46" s="819"/>
      <c r="DF46" s="819"/>
      <c r="DG46" s="819"/>
      <c r="DH46" s="819"/>
      <c r="DI46" s="819"/>
      <c r="DJ46" s="819"/>
      <c r="DK46" s="819"/>
      <c r="DL46" s="819"/>
      <c r="DM46" s="819"/>
      <c r="DN46" s="819"/>
      <c r="DO46" s="819"/>
      <c r="DP46" s="819"/>
      <c r="DQ46" s="819"/>
      <c r="DR46" s="819"/>
      <c r="DS46" s="819"/>
      <c r="DT46" s="819"/>
      <c r="DU46" s="819"/>
      <c r="DV46" s="819"/>
      <c r="DW46" s="819"/>
      <c r="DX46" s="819"/>
      <c r="DY46" s="819"/>
      <c r="DZ46" s="819"/>
      <c r="EA46" s="819"/>
      <c r="EB46" s="819"/>
      <c r="EC46" s="819"/>
      <c r="ED46" s="819"/>
      <c r="EE46" s="819"/>
      <c r="EF46" s="819"/>
      <c r="EG46" s="819"/>
      <c r="EH46" s="819"/>
      <c r="EI46" s="819"/>
      <c r="EJ46" s="819"/>
      <c r="EK46" s="819"/>
      <c r="EL46" s="819"/>
      <c r="EM46" s="819"/>
      <c r="EN46" s="819"/>
      <c r="EO46" s="819"/>
      <c r="EP46" s="819"/>
      <c r="EQ46" s="819"/>
      <c r="ER46" s="819"/>
      <c r="ES46" s="819"/>
      <c r="ET46" s="819"/>
      <c r="EU46" s="819"/>
      <c r="EV46" s="819"/>
      <c r="EW46" s="819"/>
      <c r="EX46" s="819"/>
      <c r="EY46" s="819"/>
      <c r="EZ46" s="819"/>
      <c r="FA46" s="819"/>
      <c r="FB46" s="819"/>
      <c r="FC46" s="819"/>
      <c r="FD46" s="819"/>
      <c r="FE46" s="819"/>
      <c r="FF46" s="819"/>
      <c r="FG46" s="819"/>
      <c r="FH46" s="819"/>
      <c r="FI46" s="819"/>
      <c r="FJ46" s="819"/>
      <c r="FK46" s="819"/>
      <c r="FL46" s="819"/>
      <c r="FM46" s="819"/>
      <c r="FN46" s="819"/>
      <c r="FO46" s="819"/>
      <c r="FP46" s="819"/>
      <c r="FQ46" s="819"/>
      <c r="FR46" s="819"/>
      <c r="FS46" s="819"/>
      <c r="FT46" s="819"/>
      <c r="FU46" s="819"/>
      <c r="FV46" s="819"/>
      <c r="FW46" s="819"/>
      <c r="FX46" s="819"/>
      <c r="FY46" s="819"/>
      <c r="FZ46" s="819"/>
      <c r="GA46" s="819"/>
      <c r="GB46" s="819"/>
      <c r="GC46" s="819"/>
      <c r="GD46" s="819"/>
      <c r="GE46" s="819"/>
      <c r="GF46" s="819"/>
      <c r="GG46" s="819"/>
      <c r="GH46" s="819"/>
      <c r="GI46" s="819"/>
      <c r="GJ46" s="819"/>
      <c r="GK46" s="819"/>
      <c r="GL46" s="819"/>
      <c r="GM46" s="819"/>
      <c r="GN46" s="819"/>
      <c r="GO46" s="819"/>
      <c r="GP46" s="819"/>
      <c r="GQ46" s="819"/>
      <c r="GR46" s="819"/>
      <c r="GS46" s="819"/>
      <c r="GT46" s="819"/>
      <c r="GU46" s="819"/>
      <c r="GV46" s="819"/>
      <c r="GW46" s="819"/>
      <c r="GX46" s="819"/>
      <c r="GY46" s="819"/>
      <c r="GZ46" s="819"/>
      <c r="HA46" s="819"/>
      <c r="HB46" s="819"/>
      <c r="HC46" s="819"/>
      <c r="HD46" s="819"/>
      <c r="HE46" s="819"/>
      <c r="HF46" s="819"/>
      <c r="HG46" s="819"/>
      <c r="HH46" s="819"/>
      <c r="HI46" s="819"/>
      <c r="HJ46" s="819"/>
      <c r="HK46" s="819"/>
      <c r="HL46" s="819"/>
      <c r="HM46" s="819"/>
      <c r="HN46" s="819"/>
      <c r="HO46" s="819"/>
      <c r="HP46" s="819"/>
      <c r="HQ46" s="819"/>
      <c r="HR46" s="819"/>
      <c r="HS46" s="819"/>
      <c r="HT46" s="819"/>
      <c r="HU46" s="819"/>
      <c r="HV46" s="819"/>
      <c r="HW46" s="819"/>
      <c r="HX46" s="819"/>
      <c r="HY46" s="819"/>
      <c r="HZ46" s="819"/>
      <c r="IA46" s="819"/>
      <c r="IB46" s="819"/>
      <c r="IC46" s="819"/>
      <c r="ID46" s="819"/>
      <c r="IE46" s="819"/>
      <c r="IF46" s="819"/>
      <c r="IG46" s="819"/>
      <c r="IH46" s="819"/>
      <c r="II46" s="819"/>
      <c r="IJ46" s="819"/>
      <c r="IK46" s="819"/>
      <c r="IL46" s="819"/>
      <c r="IM46" s="819"/>
      <c r="IN46" s="819"/>
      <c r="IO46" s="819"/>
      <c r="IP46" s="819"/>
      <c r="IQ46" s="819"/>
      <c r="IR46" s="819"/>
      <c r="IS46" s="819"/>
      <c r="IT46" s="819"/>
      <c r="IU46" s="819"/>
      <c r="IV46" s="819"/>
      <c r="IW46" s="819"/>
      <c r="IX46" s="819"/>
      <c r="IY46" s="819"/>
      <c r="IZ46" s="819"/>
      <c r="JA46" s="819"/>
      <c r="JB46" s="819"/>
      <c r="JC46" s="819"/>
      <c r="JD46" s="819"/>
      <c r="JE46" s="819"/>
      <c r="JF46" s="819"/>
      <c r="JG46" s="819"/>
      <c r="JH46" s="819"/>
      <c r="JI46" s="819"/>
      <c r="JJ46" s="819"/>
      <c r="JK46" s="819"/>
      <c r="JL46" s="819"/>
      <c r="JM46" s="819"/>
      <c r="JN46" s="819"/>
      <c r="JO46" s="819"/>
      <c r="JP46" s="819"/>
      <c r="JQ46" s="819"/>
      <c r="JR46" s="819"/>
      <c r="JS46" s="819"/>
      <c r="JT46" s="819"/>
      <c r="JU46" s="819"/>
      <c r="JV46" s="819"/>
      <c r="JW46" s="819"/>
      <c r="JX46" s="819"/>
      <c r="JY46" s="819"/>
      <c r="JZ46" s="819"/>
      <c r="KA46" s="819"/>
      <c r="KB46" s="819"/>
      <c r="KC46" s="819"/>
      <c r="KD46" s="819"/>
      <c r="KE46" s="819"/>
      <c r="KF46" s="819"/>
      <c r="KG46" s="819"/>
      <c r="KH46" s="819"/>
      <c r="KI46" s="819"/>
      <c r="KJ46" s="819"/>
      <c r="KK46" s="819"/>
      <c r="KL46" s="819"/>
      <c r="KM46" s="819"/>
      <c r="KN46" s="819"/>
      <c r="KO46" s="819"/>
      <c r="KP46" s="819"/>
      <c r="KQ46" s="819"/>
      <c r="KR46" s="819"/>
      <c r="KS46" s="819"/>
      <c r="KT46" s="819"/>
      <c r="KU46" s="819"/>
      <c r="KV46" s="819"/>
      <c r="KW46" s="819"/>
      <c r="KX46" s="819"/>
      <c r="KY46" s="819"/>
      <c r="KZ46" s="819"/>
      <c r="LA46" s="819"/>
      <c r="LB46" s="819"/>
      <c r="LC46" s="819"/>
      <c r="LD46" s="819"/>
      <c r="LE46" s="819"/>
      <c r="LF46" s="819"/>
      <c r="LG46" s="819"/>
      <c r="LH46" s="819"/>
      <c r="LI46" s="819"/>
      <c r="LJ46" s="819"/>
      <c r="LK46" s="819"/>
      <c r="LL46" s="819"/>
      <c r="LM46" s="819"/>
      <c r="LN46" s="819"/>
      <c r="LO46" s="819"/>
      <c r="LP46" s="819"/>
      <c r="LQ46" s="819"/>
      <c r="LR46" s="819"/>
      <c r="LS46" s="819"/>
      <c r="LT46" s="819"/>
      <c r="LU46" s="819"/>
      <c r="LV46" s="819"/>
      <c r="LW46" s="819"/>
      <c r="LX46" s="819"/>
      <c r="LY46" s="819"/>
      <c r="LZ46" s="819"/>
      <c r="MA46" s="819"/>
      <c r="MB46" s="819"/>
      <c r="MC46" s="819"/>
      <c r="MD46" s="819"/>
      <c r="ME46" s="819"/>
      <c r="MF46" s="819"/>
      <c r="MG46" s="819"/>
      <c r="MH46" s="819"/>
      <c r="MI46" s="819"/>
      <c r="MJ46" s="819"/>
      <c r="MK46" s="819"/>
      <c r="ML46" s="819"/>
      <c r="MM46" s="819"/>
      <c r="MN46" s="819"/>
      <c r="MO46" s="819"/>
      <c r="MP46" s="819"/>
      <c r="MQ46" s="819"/>
      <c r="MR46" s="819"/>
      <c r="MS46" s="819"/>
      <c r="MT46" s="819"/>
      <c r="MU46" s="819"/>
      <c r="MV46" s="819"/>
      <c r="MW46" s="819"/>
      <c r="MX46" s="819"/>
      <c r="MY46" s="819"/>
      <c r="MZ46" s="819"/>
      <c r="NA46" s="819"/>
      <c r="NB46" s="819"/>
      <c r="NC46" s="819"/>
      <c r="ND46" s="819"/>
      <c r="NE46" s="819"/>
      <c r="NF46" s="819"/>
      <c r="NG46" s="819"/>
      <c r="NH46" s="819"/>
      <c r="NI46" s="819"/>
      <c r="NJ46" s="819"/>
      <c r="NK46" s="819"/>
      <c r="NL46" s="819"/>
      <c r="NM46" s="819"/>
      <c r="NN46" s="819"/>
      <c r="NO46" s="819"/>
      <c r="NP46" s="819"/>
      <c r="NQ46" s="819"/>
      <c r="NR46" s="819"/>
      <c r="NS46" s="819"/>
      <c r="NT46" s="819"/>
      <c r="NU46" s="819"/>
      <c r="NV46" s="819"/>
      <c r="NW46" s="819"/>
      <c r="NX46" s="819"/>
      <c r="NY46" s="819"/>
      <c r="NZ46" s="819"/>
      <c r="OA46" s="819"/>
      <c r="OB46" s="819"/>
      <c r="OC46" s="819"/>
      <c r="OD46" s="819"/>
      <c r="OE46" s="819"/>
      <c r="OF46" s="819"/>
      <c r="OG46" s="819"/>
      <c r="OH46" s="819"/>
      <c r="OI46" s="819"/>
      <c r="OJ46" s="819"/>
      <c r="OK46" s="819"/>
      <c r="OL46" s="819"/>
      <c r="OM46" s="819"/>
      <c r="ON46" s="819"/>
      <c r="OO46" s="819"/>
      <c r="OP46" s="819"/>
      <c r="OQ46" s="819"/>
      <c r="OR46" s="819"/>
      <c r="OS46" s="819"/>
      <c r="OT46" s="819"/>
      <c r="OU46" s="819"/>
      <c r="OV46" s="819"/>
      <c r="OW46" s="819"/>
      <c r="OX46" s="819"/>
      <c r="OY46" s="819"/>
      <c r="OZ46" s="819"/>
      <c r="PA46" s="819"/>
      <c r="PB46" s="819"/>
      <c r="PC46" s="819"/>
      <c r="PD46" s="819"/>
      <c r="PE46" s="819"/>
      <c r="PF46" s="819"/>
      <c r="PG46" s="819"/>
      <c r="PH46" s="819"/>
      <c r="PI46" s="819"/>
      <c r="PJ46" s="819"/>
      <c r="PK46" s="819"/>
      <c r="PL46" s="819"/>
      <c r="PM46" s="819"/>
      <c r="PN46" s="819"/>
      <c r="PO46" s="819"/>
      <c r="PP46" s="819"/>
      <c r="PQ46" s="819"/>
      <c r="PR46" s="819"/>
      <c r="PS46" s="819"/>
      <c r="PT46" s="819"/>
      <c r="PU46" s="819"/>
      <c r="PV46" s="819"/>
      <c r="PW46" s="819"/>
      <c r="PX46" s="819"/>
      <c r="PY46" s="819"/>
      <c r="PZ46" s="819"/>
      <c r="QA46" s="819"/>
      <c r="QB46" s="819"/>
      <c r="QC46" s="819"/>
      <c r="QD46" s="819"/>
      <c r="QE46" s="819"/>
      <c r="QF46" s="819"/>
      <c r="QG46" s="819"/>
      <c r="QH46" s="819"/>
      <c r="QI46" s="819"/>
      <c r="QJ46" s="819"/>
      <c r="QK46" s="819"/>
      <c r="QL46" s="819"/>
      <c r="QM46" s="819"/>
      <c r="QN46" s="819"/>
    </row>
    <row r="47" spans="1:456" s="132" customFormat="1" ht="12.75">
      <c r="A47" s="309" t="s">
        <v>375</v>
      </c>
      <c r="B47" s="840" t="s">
        <v>376</v>
      </c>
      <c r="C47" s="849">
        <f>C$45/7</f>
        <v>4.7619047619047619</v>
      </c>
      <c r="D47" s="511" t="s">
        <v>38</v>
      </c>
      <c r="E47" s="276">
        <f t="shared" ref="E47:E53" si="34">IF(D47="Yes",C47,IF(D47="partial",C47*0.25,0))</f>
        <v>0</v>
      </c>
      <c r="F47" s="276"/>
      <c r="G47" s="438"/>
      <c r="H47" s="760"/>
      <c r="I47" s="276">
        <f>I$45/7</f>
        <v>4.7619047619047619</v>
      </c>
      <c r="J47" s="267" t="s">
        <v>35</v>
      </c>
      <c r="K47" s="276">
        <f t="shared" ref="K47:K53" si="35">IF(J47="Yes",I47,IF(J47="partial",I47*0.25,0))</f>
        <v>4.7619047619047619</v>
      </c>
      <c r="L47" s="276"/>
      <c r="M47" s="267" t="s">
        <v>377</v>
      </c>
      <c r="N47" s="760"/>
      <c r="O47" s="276">
        <f>O$45/7</f>
        <v>4.7619047619047619</v>
      </c>
      <c r="P47" s="267" t="s">
        <v>38</v>
      </c>
      <c r="Q47" s="276">
        <f t="shared" ref="Q47:Q53" si="36">IF(P47="Yes",O47,IF(P47="partial",O47*0.25,0))</f>
        <v>0</v>
      </c>
      <c r="R47" s="276"/>
      <c r="S47" s="276"/>
      <c r="T47" s="760"/>
      <c r="U47" s="276">
        <f>U$45/7</f>
        <v>4.7619047619047619</v>
      </c>
      <c r="V47" s="267" t="s">
        <v>38</v>
      </c>
      <c r="W47" s="276">
        <f t="shared" ref="W47:W53" si="37">IF(V47="Yes",U47,IF(V47="partial",U47*0.25,0))</f>
        <v>0</v>
      </c>
      <c r="X47" s="276"/>
      <c r="Y47" s="276"/>
      <c r="Z47" s="760"/>
      <c r="AA47" s="276">
        <f>AA$45/7</f>
        <v>4.7619047619047619</v>
      </c>
      <c r="AB47" s="267" t="s">
        <v>38</v>
      </c>
      <c r="AC47" s="276">
        <f t="shared" ref="AC47:AC53" si="38">IF(AB47="Yes",AA47,IF(AB47="partial",AA47*0.25,0))</f>
        <v>0</v>
      </c>
      <c r="AD47" s="276"/>
      <c r="AE47" s="276"/>
      <c r="AF47" s="760"/>
      <c r="AG47" s="276">
        <f>AG$45/7</f>
        <v>4.7619047619047619</v>
      </c>
      <c r="AH47" s="267" t="s">
        <v>38</v>
      </c>
      <c r="AI47" s="276">
        <f t="shared" ref="AI47:AI53" si="39">IF(AH47="Yes",AG47,IF(AH47="partial",AG47*0.25,0))</f>
        <v>0</v>
      </c>
      <c r="AJ47" s="276"/>
      <c r="AK47" s="276"/>
      <c r="AL47" s="760"/>
      <c r="AM47" s="276">
        <f>AM$45/7</f>
        <v>4.7619047619047619</v>
      </c>
      <c r="AN47" s="267" t="s">
        <v>38</v>
      </c>
      <c r="AO47" s="276">
        <f t="shared" ref="AO47:AO53" si="40">IF(AN47="Yes",AM47,IF(AN47="partial",AM47*0.25,0))</f>
        <v>0</v>
      </c>
      <c r="AP47" s="276"/>
      <c r="AQ47" s="276"/>
      <c r="AR47" s="760"/>
      <c r="AS47" s="276">
        <f>AS$45/7</f>
        <v>4.7619047619047619</v>
      </c>
      <c r="AT47" s="267" t="s">
        <v>35</v>
      </c>
      <c r="AU47" s="276">
        <f t="shared" ref="AU47:AU53" si="41">IF(AT47="Yes",AS47,IF(AT47="partial",AS47*0.25,0))</f>
        <v>4.7619047619047619</v>
      </c>
      <c r="AV47" s="276"/>
      <c r="AW47" s="267" t="s">
        <v>1101</v>
      </c>
      <c r="AX47" s="760"/>
      <c r="AY47" s="276">
        <f>AY$45/7</f>
        <v>4.7619047619047619</v>
      </c>
      <c r="AZ47" s="267" t="s">
        <v>38</v>
      </c>
      <c r="BA47" s="276">
        <f t="shared" ref="BA47:BA53" si="42">IF(AZ47="Yes",AY47,IF(AZ47="partial",AY47*0.25,0))</f>
        <v>0</v>
      </c>
      <c r="BB47" s="276"/>
      <c r="BC47" s="269"/>
      <c r="BD47" s="760"/>
      <c r="BE47" s="276">
        <f>BE$45/7</f>
        <v>4.7619047619047619</v>
      </c>
      <c r="BF47" s="267" t="s">
        <v>35</v>
      </c>
      <c r="BG47" s="276">
        <f t="shared" ref="BG47:BG53" si="43">IF(BF47="Yes",BE47,IF(BF47="partial",BE47*0.25,0))</f>
        <v>4.7619047619047619</v>
      </c>
      <c r="BH47" s="276"/>
      <c r="BI47" s="267" t="s">
        <v>378</v>
      </c>
      <c r="BJ47" s="820"/>
      <c r="BK47" s="819"/>
      <c r="BL47" s="819"/>
      <c r="BM47" s="819"/>
      <c r="BN47" s="819"/>
      <c r="BO47" s="819"/>
      <c r="BP47" s="819"/>
      <c r="BQ47" s="819"/>
      <c r="BR47" s="819"/>
      <c r="BS47" s="819"/>
      <c r="BT47" s="819"/>
      <c r="BU47" s="819"/>
      <c r="BV47" s="819"/>
      <c r="BW47" s="819"/>
      <c r="BX47" s="819"/>
      <c r="BY47" s="819"/>
      <c r="BZ47" s="819"/>
      <c r="CA47" s="819"/>
      <c r="CB47" s="819"/>
      <c r="CC47" s="819"/>
      <c r="CD47" s="819"/>
      <c r="CE47" s="819"/>
      <c r="CF47" s="819"/>
      <c r="CG47" s="819"/>
      <c r="CH47" s="819"/>
      <c r="CI47" s="819"/>
      <c r="CJ47" s="819"/>
      <c r="CK47" s="819"/>
      <c r="CL47" s="819"/>
      <c r="CM47" s="819"/>
      <c r="CN47" s="819"/>
      <c r="CO47" s="819"/>
      <c r="CP47" s="819"/>
      <c r="CQ47" s="819"/>
      <c r="CR47" s="819"/>
      <c r="CS47" s="819"/>
      <c r="CT47" s="819"/>
      <c r="CU47" s="819"/>
      <c r="CV47" s="819"/>
      <c r="CW47" s="819"/>
      <c r="CX47" s="819"/>
      <c r="CY47" s="819"/>
      <c r="CZ47" s="819"/>
      <c r="DA47" s="819"/>
      <c r="DB47" s="819"/>
      <c r="DC47" s="819"/>
      <c r="DD47" s="819"/>
      <c r="DE47" s="819"/>
      <c r="DF47" s="819"/>
      <c r="DG47" s="819"/>
      <c r="DH47" s="819"/>
      <c r="DI47" s="819"/>
      <c r="DJ47" s="819"/>
      <c r="DK47" s="819"/>
      <c r="DL47" s="819"/>
      <c r="DM47" s="819"/>
      <c r="DN47" s="819"/>
      <c r="DO47" s="819"/>
      <c r="DP47" s="819"/>
      <c r="DQ47" s="819"/>
      <c r="DR47" s="819"/>
      <c r="DS47" s="819"/>
      <c r="DT47" s="819"/>
      <c r="DU47" s="819"/>
      <c r="DV47" s="819"/>
      <c r="DW47" s="819"/>
      <c r="DX47" s="819"/>
      <c r="DY47" s="819"/>
      <c r="DZ47" s="819"/>
      <c r="EA47" s="819"/>
      <c r="EB47" s="819"/>
      <c r="EC47" s="819"/>
      <c r="ED47" s="819"/>
      <c r="EE47" s="819"/>
      <c r="EF47" s="819"/>
      <c r="EG47" s="819"/>
      <c r="EH47" s="819"/>
      <c r="EI47" s="819"/>
      <c r="EJ47" s="819"/>
      <c r="EK47" s="819"/>
      <c r="EL47" s="819"/>
      <c r="EM47" s="819"/>
      <c r="EN47" s="819"/>
      <c r="EO47" s="819"/>
      <c r="EP47" s="819"/>
      <c r="EQ47" s="819"/>
      <c r="ER47" s="819"/>
      <c r="ES47" s="819"/>
      <c r="ET47" s="819"/>
      <c r="EU47" s="819"/>
      <c r="EV47" s="819"/>
      <c r="EW47" s="819"/>
      <c r="EX47" s="819"/>
      <c r="EY47" s="819"/>
      <c r="EZ47" s="819"/>
      <c r="FA47" s="819"/>
      <c r="FB47" s="819"/>
      <c r="FC47" s="819"/>
      <c r="FD47" s="819"/>
      <c r="FE47" s="819"/>
      <c r="FF47" s="819"/>
      <c r="FG47" s="819"/>
      <c r="FH47" s="819"/>
      <c r="FI47" s="819"/>
      <c r="FJ47" s="819"/>
      <c r="FK47" s="819"/>
      <c r="FL47" s="819"/>
      <c r="FM47" s="819"/>
      <c r="FN47" s="819"/>
      <c r="FO47" s="819"/>
      <c r="FP47" s="819"/>
      <c r="FQ47" s="819"/>
      <c r="FR47" s="819"/>
      <c r="FS47" s="819"/>
      <c r="FT47" s="819"/>
      <c r="FU47" s="819"/>
      <c r="FV47" s="819"/>
      <c r="FW47" s="819"/>
      <c r="FX47" s="819"/>
      <c r="FY47" s="819"/>
      <c r="FZ47" s="819"/>
      <c r="GA47" s="819"/>
      <c r="GB47" s="819"/>
      <c r="GC47" s="819"/>
      <c r="GD47" s="819"/>
      <c r="GE47" s="819"/>
      <c r="GF47" s="819"/>
      <c r="GG47" s="819"/>
      <c r="GH47" s="819"/>
      <c r="GI47" s="819"/>
      <c r="GJ47" s="819"/>
      <c r="GK47" s="819"/>
      <c r="GL47" s="819"/>
      <c r="GM47" s="819"/>
      <c r="GN47" s="819"/>
      <c r="GO47" s="819"/>
      <c r="GP47" s="819"/>
      <c r="GQ47" s="819"/>
      <c r="GR47" s="819"/>
      <c r="GS47" s="819"/>
      <c r="GT47" s="819"/>
      <c r="GU47" s="819"/>
      <c r="GV47" s="819"/>
      <c r="GW47" s="819"/>
      <c r="GX47" s="819"/>
      <c r="GY47" s="819"/>
      <c r="GZ47" s="819"/>
      <c r="HA47" s="819"/>
      <c r="HB47" s="819"/>
      <c r="HC47" s="819"/>
      <c r="HD47" s="819"/>
      <c r="HE47" s="819"/>
      <c r="HF47" s="819"/>
      <c r="HG47" s="819"/>
      <c r="HH47" s="819"/>
      <c r="HI47" s="819"/>
      <c r="HJ47" s="819"/>
      <c r="HK47" s="819"/>
      <c r="HL47" s="819"/>
      <c r="HM47" s="819"/>
      <c r="HN47" s="819"/>
      <c r="HO47" s="819"/>
      <c r="HP47" s="819"/>
      <c r="HQ47" s="819"/>
      <c r="HR47" s="819"/>
      <c r="HS47" s="819"/>
      <c r="HT47" s="819"/>
      <c r="HU47" s="819"/>
      <c r="HV47" s="819"/>
      <c r="HW47" s="819"/>
      <c r="HX47" s="819"/>
      <c r="HY47" s="819"/>
      <c r="HZ47" s="819"/>
      <c r="IA47" s="819"/>
      <c r="IB47" s="819"/>
      <c r="IC47" s="819"/>
      <c r="ID47" s="819"/>
      <c r="IE47" s="819"/>
      <c r="IF47" s="819"/>
      <c r="IG47" s="819"/>
      <c r="IH47" s="819"/>
      <c r="II47" s="819"/>
      <c r="IJ47" s="819"/>
      <c r="IK47" s="819"/>
      <c r="IL47" s="819"/>
      <c r="IM47" s="819"/>
      <c r="IN47" s="819"/>
      <c r="IO47" s="819"/>
      <c r="IP47" s="819"/>
      <c r="IQ47" s="819"/>
      <c r="IR47" s="819"/>
      <c r="IS47" s="819"/>
      <c r="IT47" s="819"/>
      <c r="IU47" s="819"/>
      <c r="IV47" s="819"/>
      <c r="IW47" s="819"/>
      <c r="IX47" s="819"/>
      <c r="IY47" s="819"/>
      <c r="IZ47" s="819"/>
      <c r="JA47" s="819"/>
      <c r="JB47" s="819"/>
      <c r="JC47" s="819"/>
      <c r="JD47" s="819"/>
      <c r="JE47" s="819"/>
      <c r="JF47" s="819"/>
      <c r="JG47" s="819"/>
      <c r="JH47" s="819"/>
      <c r="JI47" s="819"/>
      <c r="JJ47" s="819"/>
      <c r="JK47" s="819"/>
      <c r="JL47" s="819"/>
      <c r="JM47" s="819"/>
      <c r="JN47" s="819"/>
      <c r="JO47" s="819"/>
      <c r="JP47" s="819"/>
      <c r="JQ47" s="819"/>
      <c r="JR47" s="819"/>
      <c r="JS47" s="819"/>
      <c r="JT47" s="819"/>
      <c r="JU47" s="819"/>
      <c r="JV47" s="819"/>
      <c r="JW47" s="819"/>
      <c r="JX47" s="819"/>
      <c r="JY47" s="819"/>
      <c r="JZ47" s="819"/>
      <c r="KA47" s="819"/>
      <c r="KB47" s="819"/>
      <c r="KC47" s="819"/>
      <c r="KD47" s="819"/>
      <c r="KE47" s="819"/>
      <c r="KF47" s="819"/>
      <c r="KG47" s="819"/>
      <c r="KH47" s="819"/>
      <c r="KI47" s="819"/>
      <c r="KJ47" s="819"/>
      <c r="KK47" s="819"/>
      <c r="KL47" s="819"/>
      <c r="KM47" s="819"/>
      <c r="KN47" s="819"/>
      <c r="KO47" s="819"/>
      <c r="KP47" s="819"/>
      <c r="KQ47" s="819"/>
      <c r="KR47" s="819"/>
      <c r="KS47" s="819"/>
      <c r="KT47" s="819"/>
      <c r="KU47" s="819"/>
      <c r="KV47" s="819"/>
      <c r="KW47" s="819"/>
      <c r="KX47" s="819"/>
      <c r="KY47" s="819"/>
      <c r="KZ47" s="819"/>
      <c r="LA47" s="819"/>
      <c r="LB47" s="819"/>
      <c r="LC47" s="819"/>
      <c r="LD47" s="819"/>
      <c r="LE47" s="819"/>
      <c r="LF47" s="819"/>
      <c r="LG47" s="819"/>
      <c r="LH47" s="819"/>
      <c r="LI47" s="819"/>
      <c r="LJ47" s="819"/>
      <c r="LK47" s="819"/>
      <c r="LL47" s="819"/>
      <c r="LM47" s="819"/>
      <c r="LN47" s="819"/>
      <c r="LO47" s="819"/>
      <c r="LP47" s="819"/>
      <c r="LQ47" s="819"/>
      <c r="LR47" s="819"/>
      <c r="LS47" s="819"/>
      <c r="LT47" s="819"/>
      <c r="LU47" s="819"/>
      <c r="LV47" s="819"/>
      <c r="LW47" s="819"/>
      <c r="LX47" s="819"/>
      <c r="LY47" s="819"/>
      <c r="LZ47" s="819"/>
      <c r="MA47" s="819"/>
      <c r="MB47" s="819"/>
      <c r="MC47" s="819"/>
      <c r="MD47" s="819"/>
      <c r="ME47" s="819"/>
      <c r="MF47" s="819"/>
      <c r="MG47" s="819"/>
      <c r="MH47" s="819"/>
      <c r="MI47" s="819"/>
      <c r="MJ47" s="819"/>
      <c r="MK47" s="819"/>
      <c r="ML47" s="819"/>
      <c r="MM47" s="819"/>
      <c r="MN47" s="819"/>
      <c r="MO47" s="819"/>
      <c r="MP47" s="819"/>
      <c r="MQ47" s="819"/>
      <c r="MR47" s="819"/>
      <c r="MS47" s="819"/>
      <c r="MT47" s="819"/>
      <c r="MU47" s="819"/>
      <c r="MV47" s="819"/>
      <c r="MW47" s="819"/>
      <c r="MX47" s="819"/>
      <c r="MY47" s="819"/>
      <c r="MZ47" s="819"/>
      <c r="NA47" s="819"/>
      <c r="NB47" s="819"/>
      <c r="NC47" s="819"/>
      <c r="ND47" s="819"/>
      <c r="NE47" s="819"/>
      <c r="NF47" s="819"/>
      <c r="NG47" s="819"/>
      <c r="NH47" s="819"/>
      <c r="NI47" s="819"/>
      <c r="NJ47" s="819"/>
      <c r="NK47" s="819"/>
      <c r="NL47" s="819"/>
      <c r="NM47" s="819"/>
      <c r="NN47" s="819"/>
      <c r="NO47" s="819"/>
      <c r="NP47" s="819"/>
      <c r="NQ47" s="819"/>
      <c r="NR47" s="819"/>
      <c r="NS47" s="819"/>
      <c r="NT47" s="819"/>
      <c r="NU47" s="819"/>
      <c r="NV47" s="819"/>
      <c r="NW47" s="819"/>
      <c r="NX47" s="819"/>
      <c r="NY47" s="819"/>
      <c r="NZ47" s="819"/>
      <c r="OA47" s="819"/>
      <c r="OB47" s="819"/>
      <c r="OC47" s="819"/>
      <c r="OD47" s="819"/>
      <c r="OE47" s="819"/>
      <c r="OF47" s="819"/>
      <c r="OG47" s="819"/>
      <c r="OH47" s="819"/>
      <c r="OI47" s="819"/>
      <c r="OJ47" s="819"/>
      <c r="OK47" s="819"/>
      <c r="OL47" s="819"/>
      <c r="OM47" s="819"/>
      <c r="ON47" s="819"/>
      <c r="OO47" s="819"/>
      <c r="OP47" s="819"/>
      <c r="OQ47" s="819"/>
      <c r="OR47" s="819"/>
      <c r="OS47" s="819"/>
      <c r="OT47" s="819"/>
      <c r="OU47" s="819"/>
      <c r="OV47" s="819"/>
      <c r="OW47" s="819"/>
      <c r="OX47" s="819"/>
      <c r="OY47" s="819"/>
      <c r="OZ47" s="819"/>
      <c r="PA47" s="819"/>
      <c r="PB47" s="819"/>
      <c r="PC47" s="819"/>
      <c r="PD47" s="819"/>
      <c r="PE47" s="819"/>
      <c r="PF47" s="819"/>
      <c r="PG47" s="819"/>
      <c r="PH47" s="819"/>
      <c r="PI47" s="819"/>
      <c r="PJ47" s="819"/>
      <c r="PK47" s="819"/>
      <c r="PL47" s="819"/>
      <c r="PM47" s="819"/>
      <c r="PN47" s="819"/>
      <c r="PO47" s="819"/>
      <c r="PP47" s="819"/>
      <c r="PQ47" s="819"/>
      <c r="PR47" s="819"/>
      <c r="PS47" s="819"/>
      <c r="PT47" s="819"/>
      <c r="PU47" s="819"/>
      <c r="PV47" s="819"/>
      <c r="PW47" s="819"/>
      <c r="PX47" s="819"/>
      <c r="PY47" s="819"/>
      <c r="PZ47" s="819"/>
      <c r="QA47" s="819"/>
      <c r="QB47" s="819"/>
      <c r="QC47" s="819"/>
      <c r="QD47" s="819"/>
      <c r="QE47" s="819"/>
      <c r="QF47" s="819"/>
      <c r="QG47" s="819"/>
      <c r="QH47" s="819"/>
      <c r="QI47" s="819"/>
      <c r="QJ47" s="819"/>
      <c r="QK47" s="819"/>
      <c r="QL47" s="819"/>
      <c r="QM47" s="819"/>
      <c r="QN47" s="819"/>
    </row>
    <row r="48" spans="1:456" s="132" customFormat="1" ht="12.75">
      <c r="A48" s="309" t="s">
        <v>379</v>
      </c>
      <c r="B48" s="840" t="s">
        <v>380</v>
      </c>
      <c r="C48" s="849">
        <f t="shared" ref="C48:C53" si="44">C$45/7</f>
        <v>4.7619047619047619</v>
      </c>
      <c r="D48" s="511" t="s">
        <v>38</v>
      </c>
      <c r="E48" s="276">
        <f t="shared" si="34"/>
        <v>0</v>
      </c>
      <c r="F48" s="276"/>
      <c r="G48" s="438"/>
      <c r="H48" s="760"/>
      <c r="I48" s="276">
        <f t="shared" ref="I48:I53" si="45">I$45/7</f>
        <v>4.7619047619047619</v>
      </c>
      <c r="J48" s="267" t="s">
        <v>35</v>
      </c>
      <c r="K48" s="276">
        <f t="shared" si="35"/>
        <v>4.7619047619047619</v>
      </c>
      <c r="L48" s="276"/>
      <c r="M48" s="267" t="s">
        <v>1228</v>
      </c>
      <c r="N48" s="760"/>
      <c r="O48" s="276">
        <f t="shared" ref="O48:O53" si="46">O$45/7</f>
        <v>4.7619047619047619</v>
      </c>
      <c r="P48" s="267" t="s">
        <v>38</v>
      </c>
      <c r="Q48" s="276">
        <f t="shared" si="36"/>
        <v>0</v>
      </c>
      <c r="R48" s="276"/>
      <c r="S48" s="276"/>
      <c r="T48" s="760"/>
      <c r="U48" s="276">
        <f t="shared" ref="U48:U53" si="47">U$45/7</f>
        <v>4.7619047619047619</v>
      </c>
      <c r="V48" s="267" t="s">
        <v>38</v>
      </c>
      <c r="W48" s="276">
        <f t="shared" si="37"/>
        <v>0</v>
      </c>
      <c r="X48" s="276"/>
      <c r="Y48" s="276"/>
      <c r="Z48" s="760"/>
      <c r="AA48" s="276">
        <f t="shared" ref="AA48:AA53" si="48">AA$45/7</f>
        <v>4.7619047619047619</v>
      </c>
      <c r="AB48" s="267" t="s">
        <v>38</v>
      </c>
      <c r="AC48" s="276">
        <f t="shared" si="38"/>
        <v>0</v>
      </c>
      <c r="AD48" s="276"/>
      <c r="AE48" s="276"/>
      <c r="AF48" s="760"/>
      <c r="AG48" s="276">
        <f t="shared" ref="AG48:AG53" si="49">AG$45/7</f>
        <v>4.7619047619047619</v>
      </c>
      <c r="AH48" s="267" t="s">
        <v>38</v>
      </c>
      <c r="AI48" s="276">
        <f t="shared" si="39"/>
        <v>0</v>
      </c>
      <c r="AJ48" s="276"/>
      <c r="AK48" s="276"/>
      <c r="AL48" s="760"/>
      <c r="AM48" s="276">
        <f t="shared" ref="AM48:AM53" si="50">AM$45/7</f>
        <v>4.7619047619047619</v>
      </c>
      <c r="AN48" s="267" t="s">
        <v>38</v>
      </c>
      <c r="AO48" s="276">
        <f t="shared" si="40"/>
        <v>0</v>
      </c>
      <c r="AP48" s="276"/>
      <c r="AQ48" s="276"/>
      <c r="AR48" s="760"/>
      <c r="AS48" s="276">
        <f t="shared" ref="AS48:AS53" si="51">AS$45/7</f>
        <v>4.7619047619047619</v>
      </c>
      <c r="AT48" s="267" t="s">
        <v>35</v>
      </c>
      <c r="AU48" s="276">
        <f t="shared" si="41"/>
        <v>4.7619047619047619</v>
      </c>
      <c r="AV48" s="276"/>
      <c r="AW48" s="267" t="s">
        <v>1102</v>
      </c>
      <c r="AX48" s="760"/>
      <c r="AY48" s="276">
        <f t="shared" ref="AY48:AY53" si="52">AY$45/7</f>
        <v>4.7619047619047619</v>
      </c>
      <c r="AZ48" s="267" t="s">
        <v>38</v>
      </c>
      <c r="BA48" s="276">
        <f t="shared" si="42"/>
        <v>0</v>
      </c>
      <c r="BB48" s="276"/>
      <c r="BC48" s="269"/>
      <c r="BD48" s="760"/>
      <c r="BE48" s="276">
        <f t="shared" ref="BE48:BE53" si="53">BE$45/7</f>
        <v>4.7619047619047619</v>
      </c>
      <c r="BF48" s="267" t="s">
        <v>38</v>
      </c>
      <c r="BG48" s="276">
        <f t="shared" si="43"/>
        <v>0</v>
      </c>
      <c r="BH48" s="276"/>
      <c r="BI48" s="267"/>
      <c r="BJ48" s="820"/>
      <c r="BK48" s="819"/>
      <c r="BL48" s="819"/>
      <c r="BM48" s="819"/>
      <c r="BN48" s="819"/>
      <c r="BO48" s="819"/>
      <c r="BP48" s="819"/>
      <c r="BQ48" s="819"/>
      <c r="BR48" s="819"/>
      <c r="BS48" s="819"/>
      <c r="BT48" s="819"/>
      <c r="BU48" s="819"/>
      <c r="BV48" s="819"/>
      <c r="BW48" s="819"/>
      <c r="BX48" s="819"/>
      <c r="BY48" s="819"/>
      <c r="BZ48" s="819"/>
      <c r="CA48" s="819"/>
      <c r="CB48" s="819"/>
      <c r="CC48" s="819"/>
      <c r="CD48" s="819"/>
      <c r="CE48" s="819"/>
      <c r="CF48" s="819"/>
      <c r="CG48" s="819"/>
      <c r="CH48" s="819"/>
      <c r="CI48" s="819"/>
      <c r="CJ48" s="819"/>
      <c r="CK48" s="819"/>
      <c r="CL48" s="819"/>
      <c r="CM48" s="819"/>
      <c r="CN48" s="819"/>
      <c r="CO48" s="819"/>
      <c r="CP48" s="819"/>
      <c r="CQ48" s="819"/>
      <c r="CR48" s="819"/>
      <c r="CS48" s="819"/>
      <c r="CT48" s="819"/>
      <c r="CU48" s="819"/>
      <c r="CV48" s="819"/>
      <c r="CW48" s="819"/>
      <c r="CX48" s="819"/>
      <c r="CY48" s="819"/>
      <c r="CZ48" s="819"/>
      <c r="DA48" s="819"/>
      <c r="DB48" s="819"/>
      <c r="DC48" s="819"/>
      <c r="DD48" s="819"/>
      <c r="DE48" s="819"/>
      <c r="DF48" s="819"/>
      <c r="DG48" s="819"/>
      <c r="DH48" s="819"/>
      <c r="DI48" s="819"/>
      <c r="DJ48" s="819"/>
      <c r="DK48" s="819"/>
      <c r="DL48" s="819"/>
      <c r="DM48" s="819"/>
      <c r="DN48" s="819"/>
      <c r="DO48" s="819"/>
      <c r="DP48" s="819"/>
      <c r="DQ48" s="819"/>
      <c r="DR48" s="819"/>
      <c r="DS48" s="819"/>
      <c r="DT48" s="819"/>
      <c r="DU48" s="819"/>
      <c r="DV48" s="819"/>
      <c r="DW48" s="819"/>
      <c r="DX48" s="819"/>
      <c r="DY48" s="819"/>
      <c r="DZ48" s="819"/>
      <c r="EA48" s="819"/>
      <c r="EB48" s="819"/>
      <c r="EC48" s="819"/>
      <c r="ED48" s="819"/>
      <c r="EE48" s="819"/>
      <c r="EF48" s="819"/>
      <c r="EG48" s="819"/>
      <c r="EH48" s="819"/>
      <c r="EI48" s="819"/>
      <c r="EJ48" s="819"/>
      <c r="EK48" s="819"/>
      <c r="EL48" s="819"/>
      <c r="EM48" s="819"/>
      <c r="EN48" s="819"/>
      <c r="EO48" s="819"/>
      <c r="EP48" s="819"/>
      <c r="EQ48" s="819"/>
      <c r="ER48" s="819"/>
      <c r="ES48" s="819"/>
      <c r="ET48" s="819"/>
      <c r="EU48" s="819"/>
      <c r="EV48" s="819"/>
      <c r="EW48" s="819"/>
      <c r="EX48" s="819"/>
      <c r="EY48" s="819"/>
      <c r="EZ48" s="819"/>
      <c r="FA48" s="819"/>
      <c r="FB48" s="819"/>
      <c r="FC48" s="819"/>
      <c r="FD48" s="819"/>
      <c r="FE48" s="819"/>
      <c r="FF48" s="819"/>
      <c r="FG48" s="819"/>
      <c r="FH48" s="819"/>
      <c r="FI48" s="819"/>
      <c r="FJ48" s="819"/>
      <c r="FK48" s="819"/>
      <c r="FL48" s="819"/>
      <c r="FM48" s="819"/>
      <c r="FN48" s="819"/>
      <c r="FO48" s="819"/>
      <c r="FP48" s="819"/>
      <c r="FQ48" s="819"/>
      <c r="FR48" s="819"/>
      <c r="FS48" s="819"/>
      <c r="FT48" s="819"/>
      <c r="FU48" s="819"/>
      <c r="FV48" s="819"/>
      <c r="FW48" s="819"/>
      <c r="FX48" s="819"/>
      <c r="FY48" s="819"/>
      <c r="FZ48" s="819"/>
      <c r="GA48" s="819"/>
      <c r="GB48" s="819"/>
      <c r="GC48" s="819"/>
      <c r="GD48" s="819"/>
      <c r="GE48" s="819"/>
      <c r="GF48" s="819"/>
      <c r="GG48" s="819"/>
      <c r="GH48" s="819"/>
      <c r="GI48" s="819"/>
      <c r="GJ48" s="819"/>
      <c r="GK48" s="819"/>
      <c r="GL48" s="819"/>
      <c r="GM48" s="819"/>
      <c r="GN48" s="819"/>
      <c r="GO48" s="819"/>
      <c r="GP48" s="819"/>
      <c r="GQ48" s="819"/>
      <c r="GR48" s="819"/>
      <c r="GS48" s="819"/>
      <c r="GT48" s="819"/>
      <c r="GU48" s="819"/>
      <c r="GV48" s="819"/>
      <c r="GW48" s="819"/>
      <c r="GX48" s="819"/>
      <c r="GY48" s="819"/>
      <c r="GZ48" s="819"/>
      <c r="HA48" s="819"/>
      <c r="HB48" s="819"/>
      <c r="HC48" s="819"/>
      <c r="HD48" s="819"/>
      <c r="HE48" s="819"/>
      <c r="HF48" s="819"/>
      <c r="HG48" s="819"/>
      <c r="HH48" s="819"/>
      <c r="HI48" s="819"/>
      <c r="HJ48" s="819"/>
      <c r="HK48" s="819"/>
      <c r="HL48" s="819"/>
      <c r="HM48" s="819"/>
      <c r="HN48" s="819"/>
      <c r="HO48" s="819"/>
      <c r="HP48" s="819"/>
      <c r="HQ48" s="819"/>
      <c r="HR48" s="819"/>
      <c r="HS48" s="819"/>
      <c r="HT48" s="819"/>
      <c r="HU48" s="819"/>
      <c r="HV48" s="819"/>
      <c r="HW48" s="819"/>
      <c r="HX48" s="819"/>
      <c r="HY48" s="819"/>
      <c r="HZ48" s="819"/>
      <c r="IA48" s="819"/>
      <c r="IB48" s="819"/>
      <c r="IC48" s="819"/>
      <c r="ID48" s="819"/>
      <c r="IE48" s="819"/>
      <c r="IF48" s="819"/>
      <c r="IG48" s="819"/>
      <c r="IH48" s="819"/>
      <c r="II48" s="819"/>
      <c r="IJ48" s="819"/>
      <c r="IK48" s="819"/>
      <c r="IL48" s="819"/>
      <c r="IM48" s="819"/>
      <c r="IN48" s="819"/>
      <c r="IO48" s="819"/>
      <c r="IP48" s="819"/>
      <c r="IQ48" s="819"/>
      <c r="IR48" s="819"/>
      <c r="IS48" s="819"/>
      <c r="IT48" s="819"/>
      <c r="IU48" s="819"/>
      <c r="IV48" s="819"/>
      <c r="IW48" s="819"/>
      <c r="IX48" s="819"/>
      <c r="IY48" s="819"/>
      <c r="IZ48" s="819"/>
      <c r="JA48" s="819"/>
      <c r="JB48" s="819"/>
      <c r="JC48" s="819"/>
      <c r="JD48" s="819"/>
      <c r="JE48" s="819"/>
      <c r="JF48" s="819"/>
      <c r="JG48" s="819"/>
      <c r="JH48" s="819"/>
      <c r="JI48" s="819"/>
      <c r="JJ48" s="819"/>
      <c r="JK48" s="819"/>
      <c r="JL48" s="819"/>
      <c r="JM48" s="819"/>
      <c r="JN48" s="819"/>
      <c r="JO48" s="819"/>
      <c r="JP48" s="819"/>
      <c r="JQ48" s="819"/>
      <c r="JR48" s="819"/>
      <c r="JS48" s="819"/>
      <c r="JT48" s="819"/>
      <c r="JU48" s="819"/>
      <c r="JV48" s="819"/>
      <c r="JW48" s="819"/>
      <c r="JX48" s="819"/>
      <c r="JY48" s="819"/>
      <c r="JZ48" s="819"/>
      <c r="KA48" s="819"/>
      <c r="KB48" s="819"/>
      <c r="KC48" s="819"/>
      <c r="KD48" s="819"/>
      <c r="KE48" s="819"/>
      <c r="KF48" s="819"/>
      <c r="KG48" s="819"/>
      <c r="KH48" s="819"/>
      <c r="KI48" s="819"/>
      <c r="KJ48" s="819"/>
      <c r="KK48" s="819"/>
      <c r="KL48" s="819"/>
      <c r="KM48" s="819"/>
      <c r="KN48" s="819"/>
      <c r="KO48" s="819"/>
      <c r="KP48" s="819"/>
      <c r="KQ48" s="819"/>
      <c r="KR48" s="819"/>
      <c r="KS48" s="819"/>
      <c r="KT48" s="819"/>
      <c r="KU48" s="819"/>
      <c r="KV48" s="819"/>
      <c r="KW48" s="819"/>
      <c r="KX48" s="819"/>
      <c r="KY48" s="819"/>
      <c r="KZ48" s="819"/>
      <c r="LA48" s="819"/>
      <c r="LB48" s="819"/>
      <c r="LC48" s="819"/>
      <c r="LD48" s="819"/>
      <c r="LE48" s="819"/>
      <c r="LF48" s="819"/>
      <c r="LG48" s="819"/>
      <c r="LH48" s="819"/>
      <c r="LI48" s="819"/>
      <c r="LJ48" s="819"/>
      <c r="LK48" s="819"/>
      <c r="LL48" s="819"/>
      <c r="LM48" s="819"/>
      <c r="LN48" s="819"/>
      <c r="LO48" s="819"/>
      <c r="LP48" s="819"/>
      <c r="LQ48" s="819"/>
      <c r="LR48" s="819"/>
      <c r="LS48" s="819"/>
      <c r="LT48" s="819"/>
      <c r="LU48" s="819"/>
      <c r="LV48" s="819"/>
      <c r="LW48" s="819"/>
      <c r="LX48" s="819"/>
      <c r="LY48" s="819"/>
      <c r="LZ48" s="819"/>
      <c r="MA48" s="819"/>
      <c r="MB48" s="819"/>
      <c r="MC48" s="819"/>
      <c r="MD48" s="819"/>
      <c r="ME48" s="819"/>
      <c r="MF48" s="819"/>
      <c r="MG48" s="819"/>
      <c r="MH48" s="819"/>
      <c r="MI48" s="819"/>
      <c r="MJ48" s="819"/>
      <c r="MK48" s="819"/>
      <c r="ML48" s="819"/>
      <c r="MM48" s="819"/>
      <c r="MN48" s="819"/>
      <c r="MO48" s="819"/>
      <c r="MP48" s="819"/>
      <c r="MQ48" s="819"/>
      <c r="MR48" s="819"/>
      <c r="MS48" s="819"/>
      <c r="MT48" s="819"/>
      <c r="MU48" s="819"/>
      <c r="MV48" s="819"/>
      <c r="MW48" s="819"/>
      <c r="MX48" s="819"/>
      <c r="MY48" s="819"/>
      <c r="MZ48" s="819"/>
      <c r="NA48" s="819"/>
      <c r="NB48" s="819"/>
      <c r="NC48" s="819"/>
      <c r="ND48" s="819"/>
      <c r="NE48" s="819"/>
      <c r="NF48" s="819"/>
      <c r="NG48" s="819"/>
      <c r="NH48" s="819"/>
      <c r="NI48" s="819"/>
      <c r="NJ48" s="819"/>
      <c r="NK48" s="819"/>
      <c r="NL48" s="819"/>
      <c r="NM48" s="819"/>
      <c r="NN48" s="819"/>
      <c r="NO48" s="819"/>
      <c r="NP48" s="819"/>
      <c r="NQ48" s="819"/>
      <c r="NR48" s="819"/>
      <c r="NS48" s="819"/>
      <c r="NT48" s="819"/>
      <c r="NU48" s="819"/>
      <c r="NV48" s="819"/>
      <c r="NW48" s="819"/>
      <c r="NX48" s="819"/>
      <c r="NY48" s="819"/>
      <c r="NZ48" s="819"/>
      <c r="OA48" s="819"/>
      <c r="OB48" s="819"/>
      <c r="OC48" s="819"/>
      <c r="OD48" s="819"/>
      <c r="OE48" s="819"/>
      <c r="OF48" s="819"/>
      <c r="OG48" s="819"/>
      <c r="OH48" s="819"/>
      <c r="OI48" s="819"/>
      <c r="OJ48" s="819"/>
      <c r="OK48" s="819"/>
      <c r="OL48" s="819"/>
      <c r="OM48" s="819"/>
      <c r="ON48" s="819"/>
      <c r="OO48" s="819"/>
      <c r="OP48" s="819"/>
      <c r="OQ48" s="819"/>
      <c r="OR48" s="819"/>
      <c r="OS48" s="819"/>
      <c r="OT48" s="819"/>
      <c r="OU48" s="819"/>
      <c r="OV48" s="819"/>
      <c r="OW48" s="819"/>
      <c r="OX48" s="819"/>
      <c r="OY48" s="819"/>
      <c r="OZ48" s="819"/>
      <c r="PA48" s="819"/>
      <c r="PB48" s="819"/>
      <c r="PC48" s="819"/>
      <c r="PD48" s="819"/>
      <c r="PE48" s="819"/>
      <c r="PF48" s="819"/>
      <c r="PG48" s="819"/>
      <c r="PH48" s="819"/>
      <c r="PI48" s="819"/>
      <c r="PJ48" s="819"/>
      <c r="PK48" s="819"/>
      <c r="PL48" s="819"/>
      <c r="PM48" s="819"/>
      <c r="PN48" s="819"/>
      <c r="PO48" s="819"/>
      <c r="PP48" s="819"/>
      <c r="PQ48" s="819"/>
      <c r="PR48" s="819"/>
      <c r="PS48" s="819"/>
      <c r="PT48" s="819"/>
      <c r="PU48" s="819"/>
      <c r="PV48" s="819"/>
      <c r="PW48" s="819"/>
      <c r="PX48" s="819"/>
      <c r="PY48" s="819"/>
      <c r="PZ48" s="819"/>
      <c r="QA48" s="819"/>
      <c r="QB48" s="819"/>
      <c r="QC48" s="819"/>
      <c r="QD48" s="819"/>
      <c r="QE48" s="819"/>
      <c r="QF48" s="819"/>
      <c r="QG48" s="819"/>
      <c r="QH48" s="819"/>
      <c r="QI48" s="819"/>
      <c r="QJ48" s="819"/>
      <c r="QK48" s="819"/>
      <c r="QL48" s="819"/>
      <c r="QM48" s="819"/>
      <c r="QN48" s="819"/>
    </row>
    <row r="49" spans="1:456" s="132" customFormat="1" ht="25.5">
      <c r="A49" s="309" t="s">
        <v>342</v>
      </c>
      <c r="B49" s="840" t="s">
        <v>343</v>
      </c>
      <c r="C49" s="849">
        <f t="shared" si="44"/>
        <v>4.7619047619047619</v>
      </c>
      <c r="D49" s="511" t="s">
        <v>38</v>
      </c>
      <c r="E49" s="276">
        <f t="shared" si="34"/>
        <v>0</v>
      </c>
      <c r="F49" s="276"/>
      <c r="G49" s="438"/>
      <c r="H49" s="760"/>
      <c r="I49" s="276">
        <f t="shared" si="45"/>
        <v>4.7619047619047619</v>
      </c>
      <c r="J49" s="267" t="s">
        <v>35</v>
      </c>
      <c r="K49" s="276">
        <f t="shared" si="35"/>
        <v>4.7619047619047619</v>
      </c>
      <c r="L49" s="276"/>
      <c r="M49" s="267" t="s">
        <v>1088</v>
      </c>
      <c r="N49" s="760"/>
      <c r="O49" s="276">
        <f t="shared" si="46"/>
        <v>4.7619047619047619</v>
      </c>
      <c r="P49" s="267" t="s">
        <v>38</v>
      </c>
      <c r="Q49" s="276">
        <f t="shared" si="36"/>
        <v>0</v>
      </c>
      <c r="R49" s="276"/>
      <c r="S49" s="276"/>
      <c r="T49" s="760"/>
      <c r="U49" s="276">
        <f t="shared" si="47"/>
        <v>4.7619047619047619</v>
      </c>
      <c r="V49" s="267" t="s">
        <v>38</v>
      </c>
      <c r="W49" s="276">
        <f t="shared" si="37"/>
        <v>0</v>
      </c>
      <c r="X49" s="276"/>
      <c r="Y49" s="276"/>
      <c r="Z49" s="760"/>
      <c r="AA49" s="276">
        <f t="shared" si="48"/>
        <v>4.7619047619047619</v>
      </c>
      <c r="AB49" s="267" t="s">
        <v>38</v>
      </c>
      <c r="AC49" s="276">
        <f t="shared" si="38"/>
        <v>0</v>
      </c>
      <c r="AD49" s="276"/>
      <c r="AE49" s="276"/>
      <c r="AF49" s="760"/>
      <c r="AG49" s="276">
        <f t="shared" si="49"/>
        <v>4.7619047619047619</v>
      </c>
      <c r="AH49" s="267" t="s">
        <v>38</v>
      </c>
      <c r="AI49" s="276">
        <f t="shared" si="39"/>
        <v>0</v>
      </c>
      <c r="AJ49" s="276"/>
      <c r="AK49" s="276"/>
      <c r="AL49" s="760"/>
      <c r="AM49" s="276">
        <f t="shared" si="50"/>
        <v>4.7619047619047619</v>
      </c>
      <c r="AN49" s="267" t="s">
        <v>38</v>
      </c>
      <c r="AO49" s="276">
        <f t="shared" si="40"/>
        <v>0</v>
      </c>
      <c r="AP49" s="276"/>
      <c r="AQ49" s="439"/>
      <c r="AR49" s="760"/>
      <c r="AS49" s="276">
        <f t="shared" si="51"/>
        <v>4.7619047619047619</v>
      </c>
      <c r="AT49" s="267" t="s">
        <v>35</v>
      </c>
      <c r="AU49" s="276">
        <f t="shared" si="41"/>
        <v>4.7619047619047619</v>
      </c>
      <c r="AV49" s="276"/>
      <c r="AW49" s="267" t="s">
        <v>1103</v>
      </c>
      <c r="AX49" s="760"/>
      <c r="AY49" s="276">
        <f t="shared" si="52"/>
        <v>4.7619047619047619</v>
      </c>
      <c r="AZ49" s="267" t="s">
        <v>38</v>
      </c>
      <c r="BA49" s="276">
        <f t="shared" si="42"/>
        <v>0</v>
      </c>
      <c r="BB49" s="276"/>
      <c r="BC49" s="269"/>
      <c r="BD49" s="760"/>
      <c r="BE49" s="276">
        <f t="shared" si="53"/>
        <v>4.7619047619047619</v>
      </c>
      <c r="BF49" s="274" t="s">
        <v>35</v>
      </c>
      <c r="BG49" s="276">
        <f t="shared" si="43"/>
        <v>4.7619047619047619</v>
      </c>
      <c r="BH49" s="276"/>
      <c r="BI49" s="267" t="s">
        <v>1855</v>
      </c>
      <c r="BJ49" s="820"/>
      <c r="BK49" s="819"/>
      <c r="BL49" s="819"/>
      <c r="BM49" s="819"/>
      <c r="BN49" s="819"/>
      <c r="BO49" s="819"/>
      <c r="BP49" s="819"/>
      <c r="BQ49" s="819"/>
      <c r="BR49" s="819"/>
      <c r="BS49" s="819"/>
      <c r="BT49" s="819"/>
      <c r="BU49" s="819"/>
      <c r="BV49" s="819"/>
      <c r="BW49" s="819"/>
      <c r="BX49" s="819"/>
      <c r="BY49" s="819"/>
      <c r="BZ49" s="819"/>
      <c r="CA49" s="819"/>
      <c r="CB49" s="819"/>
      <c r="CC49" s="819"/>
      <c r="CD49" s="819"/>
      <c r="CE49" s="819"/>
      <c r="CF49" s="819"/>
      <c r="CG49" s="819"/>
      <c r="CH49" s="819"/>
      <c r="CI49" s="819"/>
      <c r="CJ49" s="819"/>
      <c r="CK49" s="819"/>
      <c r="CL49" s="819"/>
      <c r="CM49" s="819"/>
      <c r="CN49" s="819"/>
      <c r="CO49" s="819"/>
      <c r="CP49" s="819"/>
      <c r="CQ49" s="819"/>
      <c r="CR49" s="819"/>
      <c r="CS49" s="819"/>
      <c r="CT49" s="819"/>
      <c r="CU49" s="819"/>
      <c r="CV49" s="819"/>
      <c r="CW49" s="819"/>
      <c r="CX49" s="819"/>
      <c r="CY49" s="819"/>
      <c r="CZ49" s="819"/>
      <c r="DA49" s="819"/>
      <c r="DB49" s="819"/>
      <c r="DC49" s="819"/>
      <c r="DD49" s="819"/>
      <c r="DE49" s="819"/>
      <c r="DF49" s="819"/>
      <c r="DG49" s="819"/>
      <c r="DH49" s="819"/>
      <c r="DI49" s="819"/>
      <c r="DJ49" s="819"/>
      <c r="DK49" s="819"/>
      <c r="DL49" s="819"/>
      <c r="DM49" s="819"/>
      <c r="DN49" s="819"/>
      <c r="DO49" s="819"/>
      <c r="DP49" s="819"/>
      <c r="DQ49" s="819"/>
      <c r="DR49" s="819"/>
      <c r="DS49" s="819"/>
      <c r="DT49" s="819"/>
      <c r="DU49" s="819"/>
      <c r="DV49" s="819"/>
      <c r="DW49" s="819"/>
      <c r="DX49" s="819"/>
      <c r="DY49" s="819"/>
      <c r="DZ49" s="819"/>
      <c r="EA49" s="819"/>
      <c r="EB49" s="819"/>
      <c r="EC49" s="819"/>
      <c r="ED49" s="819"/>
      <c r="EE49" s="819"/>
      <c r="EF49" s="819"/>
      <c r="EG49" s="819"/>
      <c r="EH49" s="819"/>
      <c r="EI49" s="819"/>
      <c r="EJ49" s="819"/>
      <c r="EK49" s="819"/>
      <c r="EL49" s="819"/>
      <c r="EM49" s="819"/>
      <c r="EN49" s="819"/>
      <c r="EO49" s="819"/>
      <c r="EP49" s="819"/>
      <c r="EQ49" s="819"/>
      <c r="ER49" s="819"/>
      <c r="ES49" s="819"/>
      <c r="ET49" s="819"/>
      <c r="EU49" s="819"/>
      <c r="EV49" s="819"/>
      <c r="EW49" s="819"/>
      <c r="EX49" s="819"/>
      <c r="EY49" s="819"/>
      <c r="EZ49" s="819"/>
      <c r="FA49" s="819"/>
      <c r="FB49" s="819"/>
      <c r="FC49" s="819"/>
      <c r="FD49" s="819"/>
      <c r="FE49" s="819"/>
      <c r="FF49" s="819"/>
      <c r="FG49" s="819"/>
      <c r="FH49" s="819"/>
      <c r="FI49" s="819"/>
      <c r="FJ49" s="819"/>
      <c r="FK49" s="819"/>
      <c r="FL49" s="819"/>
      <c r="FM49" s="819"/>
      <c r="FN49" s="819"/>
      <c r="FO49" s="819"/>
      <c r="FP49" s="819"/>
      <c r="FQ49" s="819"/>
      <c r="FR49" s="819"/>
      <c r="FS49" s="819"/>
      <c r="FT49" s="819"/>
      <c r="FU49" s="819"/>
      <c r="FV49" s="819"/>
      <c r="FW49" s="819"/>
      <c r="FX49" s="819"/>
      <c r="FY49" s="819"/>
      <c r="FZ49" s="819"/>
      <c r="GA49" s="819"/>
      <c r="GB49" s="819"/>
      <c r="GC49" s="819"/>
      <c r="GD49" s="819"/>
      <c r="GE49" s="819"/>
      <c r="GF49" s="819"/>
      <c r="GG49" s="819"/>
      <c r="GH49" s="819"/>
      <c r="GI49" s="819"/>
      <c r="GJ49" s="819"/>
      <c r="GK49" s="819"/>
      <c r="GL49" s="819"/>
      <c r="GM49" s="819"/>
      <c r="GN49" s="819"/>
      <c r="GO49" s="819"/>
      <c r="GP49" s="819"/>
      <c r="GQ49" s="819"/>
      <c r="GR49" s="819"/>
      <c r="GS49" s="819"/>
      <c r="GT49" s="819"/>
      <c r="GU49" s="819"/>
      <c r="GV49" s="819"/>
      <c r="GW49" s="819"/>
      <c r="GX49" s="819"/>
      <c r="GY49" s="819"/>
      <c r="GZ49" s="819"/>
      <c r="HA49" s="819"/>
      <c r="HB49" s="819"/>
      <c r="HC49" s="819"/>
      <c r="HD49" s="819"/>
      <c r="HE49" s="819"/>
      <c r="HF49" s="819"/>
      <c r="HG49" s="819"/>
      <c r="HH49" s="819"/>
      <c r="HI49" s="819"/>
      <c r="HJ49" s="819"/>
      <c r="HK49" s="819"/>
      <c r="HL49" s="819"/>
      <c r="HM49" s="819"/>
      <c r="HN49" s="819"/>
      <c r="HO49" s="819"/>
      <c r="HP49" s="819"/>
      <c r="HQ49" s="819"/>
      <c r="HR49" s="819"/>
      <c r="HS49" s="819"/>
      <c r="HT49" s="819"/>
      <c r="HU49" s="819"/>
      <c r="HV49" s="819"/>
      <c r="HW49" s="819"/>
      <c r="HX49" s="819"/>
      <c r="HY49" s="819"/>
      <c r="HZ49" s="819"/>
      <c r="IA49" s="819"/>
      <c r="IB49" s="819"/>
      <c r="IC49" s="819"/>
      <c r="ID49" s="819"/>
      <c r="IE49" s="819"/>
      <c r="IF49" s="819"/>
      <c r="IG49" s="819"/>
      <c r="IH49" s="819"/>
      <c r="II49" s="819"/>
      <c r="IJ49" s="819"/>
      <c r="IK49" s="819"/>
      <c r="IL49" s="819"/>
      <c r="IM49" s="819"/>
      <c r="IN49" s="819"/>
      <c r="IO49" s="819"/>
      <c r="IP49" s="819"/>
      <c r="IQ49" s="819"/>
      <c r="IR49" s="819"/>
      <c r="IS49" s="819"/>
      <c r="IT49" s="819"/>
      <c r="IU49" s="819"/>
      <c r="IV49" s="819"/>
      <c r="IW49" s="819"/>
      <c r="IX49" s="819"/>
      <c r="IY49" s="819"/>
      <c r="IZ49" s="819"/>
      <c r="JA49" s="819"/>
      <c r="JB49" s="819"/>
      <c r="JC49" s="819"/>
      <c r="JD49" s="819"/>
      <c r="JE49" s="819"/>
      <c r="JF49" s="819"/>
      <c r="JG49" s="819"/>
      <c r="JH49" s="819"/>
      <c r="JI49" s="819"/>
      <c r="JJ49" s="819"/>
      <c r="JK49" s="819"/>
      <c r="JL49" s="819"/>
      <c r="JM49" s="819"/>
      <c r="JN49" s="819"/>
      <c r="JO49" s="819"/>
      <c r="JP49" s="819"/>
      <c r="JQ49" s="819"/>
      <c r="JR49" s="819"/>
      <c r="JS49" s="819"/>
      <c r="JT49" s="819"/>
      <c r="JU49" s="819"/>
      <c r="JV49" s="819"/>
      <c r="JW49" s="819"/>
      <c r="JX49" s="819"/>
      <c r="JY49" s="819"/>
      <c r="JZ49" s="819"/>
      <c r="KA49" s="819"/>
      <c r="KB49" s="819"/>
      <c r="KC49" s="819"/>
      <c r="KD49" s="819"/>
      <c r="KE49" s="819"/>
      <c r="KF49" s="819"/>
      <c r="KG49" s="819"/>
      <c r="KH49" s="819"/>
      <c r="KI49" s="819"/>
      <c r="KJ49" s="819"/>
      <c r="KK49" s="819"/>
      <c r="KL49" s="819"/>
      <c r="KM49" s="819"/>
      <c r="KN49" s="819"/>
      <c r="KO49" s="819"/>
      <c r="KP49" s="819"/>
      <c r="KQ49" s="819"/>
      <c r="KR49" s="819"/>
      <c r="KS49" s="819"/>
      <c r="KT49" s="819"/>
      <c r="KU49" s="819"/>
      <c r="KV49" s="819"/>
      <c r="KW49" s="819"/>
      <c r="KX49" s="819"/>
      <c r="KY49" s="819"/>
      <c r="KZ49" s="819"/>
      <c r="LA49" s="819"/>
      <c r="LB49" s="819"/>
      <c r="LC49" s="819"/>
      <c r="LD49" s="819"/>
      <c r="LE49" s="819"/>
      <c r="LF49" s="819"/>
      <c r="LG49" s="819"/>
      <c r="LH49" s="819"/>
      <c r="LI49" s="819"/>
      <c r="LJ49" s="819"/>
      <c r="LK49" s="819"/>
      <c r="LL49" s="819"/>
      <c r="LM49" s="819"/>
      <c r="LN49" s="819"/>
      <c r="LO49" s="819"/>
      <c r="LP49" s="819"/>
      <c r="LQ49" s="819"/>
      <c r="LR49" s="819"/>
      <c r="LS49" s="819"/>
      <c r="LT49" s="819"/>
      <c r="LU49" s="819"/>
      <c r="LV49" s="819"/>
      <c r="LW49" s="819"/>
      <c r="LX49" s="819"/>
      <c r="LY49" s="819"/>
      <c r="LZ49" s="819"/>
      <c r="MA49" s="819"/>
      <c r="MB49" s="819"/>
      <c r="MC49" s="819"/>
      <c r="MD49" s="819"/>
      <c r="ME49" s="819"/>
      <c r="MF49" s="819"/>
      <c r="MG49" s="819"/>
      <c r="MH49" s="819"/>
      <c r="MI49" s="819"/>
      <c r="MJ49" s="819"/>
      <c r="MK49" s="819"/>
      <c r="ML49" s="819"/>
      <c r="MM49" s="819"/>
      <c r="MN49" s="819"/>
      <c r="MO49" s="819"/>
      <c r="MP49" s="819"/>
      <c r="MQ49" s="819"/>
      <c r="MR49" s="819"/>
      <c r="MS49" s="819"/>
      <c r="MT49" s="819"/>
      <c r="MU49" s="819"/>
      <c r="MV49" s="819"/>
      <c r="MW49" s="819"/>
      <c r="MX49" s="819"/>
      <c r="MY49" s="819"/>
      <c r="MZ49" s="819"/>
      <c r="NA49" s="819"/>
      <c r="NB49" s="819"/>
      <c r="NC49" s="819"/>
      <c r="ND49" s="819"/>
      <c r="NE49" s="819"/>
      <c r="NF49" s="819"/>
      <c r="NG49" s="819"/>
      <c r="NH49" s="819"/>
      <c r="NI49" s="819"/>
      <c r="NJ49" s="819"/>
      <c r="NK49" s="819"/>
      <c r="NL49" s="819"/>
      <c r="NM49" s="819"/>
      <c r="NN49" s="819"/>
      <c r="NO49" s="819"/>
      <c r="NP49" s="819"/>
      <c r="NQ49" s="819"/>
      <c r="NR49" s="819"/>
      <c r="NS49" s="819"/>
      <c r="NT49" s="819"/>
      <c r="NU49" s="819"/>
      <c r="NV49" s="819"/>
      <c r="NW49" s="819"/>
      <c r="NX49" s="819"/>
      <c r="NY49" s="819"/>
      <c r="NZ49" s="819"/>
      <c r="OA49" s="819"/>
      <c r="OB49" s="819"/>
      <c r="OC49" s="819"/>
      <c r="OD49" s="819"/>
      <c r="OE49" s="819"/>
      <c r="OF49" s="819"/>
      <c r="OG49" s="819"/>
      <c r="OH49" s="819"/>
      <c r="OI49" s="819"/>
      <c r="OJ49" s="819"/>
      <c r="OK49" s="819"/>
      <c r="OL49" s="819"/>
      <c r="OM49" s="819"/>
      <c r="ON49" s="819"/>
      <c r="OO49" s="819"/>
      <c r="OP49" s="819"/>
      <c r="OQ49" s="819"/>
      <c r="OR49" s="819"/>
      <c r="OS49" s="819"/>
      <c r="OT49" s="819"/>
      <c r="OU49" s="819"/>
      <c r="OV49" s="819"/>
      <c r="OW49" s="819"/>
      <c r="OX49" s="819"/>
      <c r="OY49" s="819"/>
      <c r="OZ49" s="819"/>
      <c r="PA49" s="819"/>
      <c r="PB49" s="819"/>
      <c r="PC49" s="819"/>
      <c r="PD49" s="819"/>
      <c r="PE49" s="819"/>
      <c r="PF49" s="819"/>
      <c r="PG49" s="819"/>
      <c r="PH49" s="819"/>
      <c r="PI49" s="819"/>
      <c r="PJ49" s="819"/>
      <c r="PK49" s="819"/>
      <c r="PL49" s="819"/>
      <c r="PM49" s="819"/>
      <c r="PN49" s="819"/>
      <c r="PO49" s="819"/>
      <c r="PP49" s="819"/>
      <c r="PQ49" s="819"/>
      <c r="PR49" s="819"/>
      <c r="PS49" s="819"/>
      <c r="PT49" s="819"/>
      <c r="PU49" s="819"/>
      <c r="PV49" s="819"/>
      <c r="PW49" s="819"/>
      <c r="PX49" s="819"/>
      <c r="PY49" s="819"/>
      <c r="PZ49" s="819"/>
      <c r="QA49" s="819"/>
      <c r="QB49" s="819"/>
      <c r="QC49" s="819"/>
      <c r="QD49" s="819"/>
      <c r="QE49" s="819"/>
      <c r="QF49" s="819"/>
      <c r="QG49" s="819"/>
      <c r="QH49" s="819"/>
      <c r="QI49" s="819"/>
      <c r="QJ49" s="819"/>
      <c r="QK49" s="819"/>
      <c r="QL49" s="819"/>
      <c r="QM49" s="819"/>
      <c r="QN49" s="819"/>
    </row>
    <row r="50" spans="1:456" s="132" customFormat="1" ht="38.25">
      <c r="A50" s="309" t="s">
        <v>344</v>
      </c>
      <c r="B50" s="840" t="s">
        <v>345</v>
      </c>
      <c r="C50" s="849">
        <f t="shared" si="44"/>
        <v>4.7619047619047619</v>
      </c>
      <c r="D50" s="511" t="s">
        <v>62</v>
      </c>
      <c r="E50" s="276">
        <f t="shared" si="34"/>
        <v>1.1904761904761905</v>
      </c>
      <c r="F50" s="276"/>
      <c r="G50" s="267" t="s">
        <v>1856</v>
      </c>
      <c r="H50" s="760"/>
      <c r="I50" s="276">
        <f t="shared" si="45"/>
        <v>4.7619047619047619</v>
      </c>
      <c r="J50" s="267" t="s">
        <v>35</v>
      </c>
      <c r="K50" s="276">
        <f t="shared" si="35"/>
        <v>4.7619047619047619</v>
      </c>
      <c r="L50" s="276"/>
      <c r="M50" s="267" t="s">
        <v>1089</v>
      </c>
      <c r="N50" s="760"/>
      <c r="O50" s="276">
        <f t="shared" si="46"/>
        <v>4.7619047619047619</v>
      </c>
      <c r="P50" s="267" t="s">
        <v>38</v>
      </c>
      <c r="Q50" s="276">
        <f t="shared" si="36"/>
        <v>0</v>
      </c>
      <c r="R50" s="276"/>
      <c r="S50" s="276"/>
      <c r="T50" s="760"/>
      <c r="U50" s="276">
        <f t="shared" si="47"/>
        <v>4.7619047619047619</v>
      </c>
      <c r="V50" s="267" t="s">
        <v>35</v>
      </c>
      <c r="W50" s="276">
        <f t="shared" si="37"/>
        <v>4.7619047619047619</v>
      </c>
      <c r="X50" s="276"/>
      <c r="Y50" s="267" t="s">
        <v>2142</v>
      </c>
      <c r="Z50" s="760"/>
      <c r="AA50" s="276">
        <f t="shared" si="48"/>
        <v>4.7619047619047619</v>
      </c>
      <c r="AB50" s="267" t="s">
        <v>38</v>
      </c>
      <c r="AC50" s="276">
        <f t="shared" si="38"/>
        <v>0</v>
      </c>
      <c r="AD50" s="276"/>
      <c r="AE50" s="276"/>
      <c r="AF50" s="760"/>
      <c r="AG50" s="276">
        <f t="shared" si="49"/>
        <v>4.7619047619047619</v>
      </c>
      <c r="AH50" s="267" t="s">
        <v>35</v>
      </c>
      <c r="AI50" s="276">
        <f t="shared" si="39"/>
        <v>4.7619047619047619</v>
      </c>
      <c r="AJ50" s="276"/>
      <c r="AK50" s="267" t="s">
        <v>357</v>
      </c>
      <c r="AL50" s="760"/>
      <c r="AM50" s="276">
        <f t="shared" si="50"/>
        <v>4.7619047619047619</v>
      </c>
      <c r="AN50" s="267" t="s">
        <v>35</v>
      </c>
      <c r="AO50" s="276">
        <f t="shared" si="40"/>
        <v>4.7619047619047619</v>
      </c>
      <c r="AP50" s="276"/>
      <c r="AQ50" s="267" t="s">
        <v>2143</v>
      </c>
      <c r="AR50" s="760"/>
      <c r="AS50" s="276">
        <f t="shared" si="51"/>
        <v>4.7619047619047619</v>
      </c>
      <c r="AT50" s="267" t="s">
        <v>35</v>
      </c>
      <c r="AU50" s="276">
        <f t="shared" si="41"/>
        <v>4.7619047619047619</v>
      </c>
      <c r="AV50" s="276"/>
      <c r="AW50" s="267" t="s">
        <v>1104</v>
      </c>
      <c r="AX50" s="760"/>
      <c r="AY50" s="276">
        <f t="shared" si="52"/>
        <v>4.7619047619047619</v>
      </c>
      <c r="AZ50" s="267" t="s">
        <v>38</v>
      </c>
      <c r="BA50" s="276">
        <f t="shared" si="42"/>
        <v>0</v>
      </c>
      <c r="BB50" s="276"/>
      <c r="BC50" s="269"/>
      <c r="BD50" s="760"/>
      <c r="BE50" s="276">
        <f t="shared" si="53"/>
        <v>4.7619047619047619</v>
      </c>
      <c r="BF50" s="267" t="s">
        <v>35</v>
      </c>
      <c r="BG50" s="276">
        <f t="shared" si="43"/>
        <v>4.7619047619047619</v>
      </c>
      <c r="BH50" s="276"/>
      <c r="BI50" s="267" t="s">
        <v>346</v>
      </c>
      <c r="BJ50" s="820"/>
      <c r="BK50" s="819"/>
      <c r="BL50" s="819"/>
      <c r="BM50" s="819"/>
      <c r="BN50" s="819"/>
      <c r="BO50" s="819"/>
      <c r="BP50" s="819"/>
      <c r="BQ50" s="819"/>
      <c r="BR50" s="819"/>
      <c r="BS50" s="819"/>
      <c r="BT50" s="819"/>
      <c r="BU50" s="819"/>
      <c r="BV50" s="819"/>
      <c r="BW50" s="819"/>
      <c r="BX50" s="819"/>
      <c r="BY50" s="819"/>
      <c r="BZ50" s="819"/>
      <c r="CA50" s="819"/>
      <c r="CB50" s="819"/>
      <c r="CC50" s="819"/>
      <c r="CD50" s="819"/>
      <c r="CE50" s="819"/>
      <c r="CF50" s="819"/>
      <c r="CG50" s="819"/>
      <c r="CH50" s="819"/>
      <c r="CI50" s="819"/>
      <c r="CJ50" s="819"/>
      <c r="CK50" s="819"/>
      <c r="CL50" s="819"/>
      <c r="CM50" s="819"/>
      <c r="CN50" s="819"/>
      <c r="CO50" s="819"/>
      <c r="CP50" s="819"/>
      <c r="CQ50" s="819"/>
      <c r="CR50" s="819"/>
      <c r="CS50" s="819"/>
      <c r="CT50" s="819"/>
      <c r="CU50" s="819"/>
      <c r="CV50" s="819"/>
      <c r="CW50" s="819"/>
      <c r="CX50" s="819"/>
      <c r="CY50" s="819"/>
      <c r="CZ50" s="819"/>
      <c r="DA50" s="819"/>
      <c r="DB50" s="819"/>
      <c r="DC50" s="819"/>
      <c r="DD50" s="819"/>
      <c r="DE50" s="819"/>
      <c r="DF50" s="819"/>
      <c r="DG50" s="819"/>
      <c r="DH50" s="819"/>
      <c r="DI50" s="819"/>
      <c r="DJ50" s="819"/>
      <c r="DK50" s="819"/>
      <c r="DL50" s="819"/>
      <c r="DM50" s="819"/>
      <c r="DN50" s="819"/>
      <c r="DO50" s="819"/>
      <c r="DP50" s="819"/>
      <c r="DQ50" s="819"/>
      <c r="DR50" s="819"/>
      <c r="DS50" s="819"/>
      <c r="DT50" s="819"/>
      <c r="DU50" s="819"/>
      <c r="DV50" s="819"/>
      <c r="DW50" s="819"/>
      <c r="DX50" s="819"/>
      <c r="DY50" s="819"/>
      <c r="DZ50" s="819"/>
      <c r="EA50" s="819"/>
      <c r="EB50" s="819"/>
      <c r="EC50" s="819"/>
      <c r="ED50" s="819"/>
      <c r="EE50" s="819"/>
      <c r="EF50" s="819"/>
      <c r="EG50" s="819"/>
      <c r="EH50" s="819"/>
      <c r="EI50" s="819"/>
      <c r="EJ50" s="819"/>
      <c r="EK50" s="819"/>
      <c r="EL50" s="819"/>
      <c r="EM50" s="819"/>
      <c r="EN50" s="819"/>
      <c r="EO50" s="819"/>
      <c r="EP50" s="819"/>
      <c r="EQ50" s="819"/>
      <c r="ER50" s="819"/>
      <c r="ES50" s="819"/>
      <c r="ET50" s="819"/>
      <c r="EU50" s="819"/>
      <c r="EV50" s="819"/>
      <c r="EW50" s="819"/>
      <c r="EX50" s="819"/>
      <c r="EY50" s="819"/>
      <c r="EZ50" s="819"/>
      <c r="FA50" s="819"/>
      <c r="FB50" s="819"/>
      <c r="FC50" s="819"/>
      <c r="FD50" s="819"/>
      <c r="FE50" s="819"/>
      <c r="FF50" s="819"/>
      <c r="FG50" s="819"/>
      <c r="FH50" s="819"/>
      <c r="FI50" s="819"/>
      <c r="FJ50" s="819"/>
      <c r="FK50" s="819"/>
      <c r="FL50" s="819"/>
      <c r="FM50" s="819"/>
      <c r="FN50" s="819"/>
      <c r="FO50" s="819"/>
      <c r="FP50" s="819"/>
      <c r="FQ50" s="819"/>
      <c r="FR50" s="819"/>
      <c r="FS50" s="819"/>
      <c r="FT50" s="819"/>
      <c r="FU50" s="819"/>
      <c r="FV50" s="819"/>
      <c r="FW50" s="819"/>
      <c r="FX50" s="819"/>
      <c r="FY50" s="819"/>
      <c r="FZ50" s="819"/>
      <c r="GA50" s="819"/>
      <c r="GB50" s="819"/>
      <c r="GC50" s="819"/>
      <c r="GD50" s="819"/>
      <c r="GE50" s="819"/>
      <c r="GF50" s="819"/>
      <c r="GG50" s="819"/>
      <c r="GH50" s="819"/>
      <c r="GI50" s="819"/>
      <c r="GJ50" s="819"/>
      <c r="GK50" s="819"/>
      <c r="GL50" s="819"/>
      <c r="GM50" s="819"/>
      <c r="GN50" s="819"/>
      <c r="GO50" s="819"/>
      <c r="GP50" s="819"/>
      <c r="GQ50" s="819"/>
      <c r="GR50" s="819"/>
      <c r="GS50" s="819"/>
      <c r="GT50" s="819"/>
      <c r="GU50" s="819"/>
      <c r="GV50" s="819"/>
      <c r="GW50" s="819"/>
      <c r="GX50" s="819"/>
      <c r="GY50" s="819"/>
      <c r="GZ50" s="819"/>
      <c r="HA50" s="819"/>
      <c r="HB50" s="819"/>
      <c r="HC50" s="819"/>
      <c r="HD50" s="819"/>
      <c r="HE50" s="819"/>
      <c r="HF50" s="819"/>
      <c r="HG50" s="819"/>
      <c r="HH50" s="819"/>
      <c r="HI50" s="819"/>
      <c r="HJ50" s="819"/>
      <c r="HK50" s="819"/>
      <c r="HL50" s="819"/>
      <c r="HM50" s="819"/>
      <c r="HN50" s="819"/>
      <c r="HO50" s="819"/>
      <c r="HP50" s="819"/>
      <c r="HQ50" s="819"/>
      <c r="HR50" s="819"/>
      <c r="HS50" s="819"/>
      <c r="HT50" s="819"/>
      <c r="HU50" s="819"/>
      <c r="HV50" s="819"/>
      <c r="HW50" s="819"/>
      <c r="HX50" s="819"/>
      <c r="HY50" s="819"/>
      <c r="HZ50" s="819"/>
      <c r="IA50" s="819"/>
      <c r="IB50" s="819"/>
      <c r="IC50" s="819"/>
      <c r="ID50" s="819"/>
      <c r="IE50" s="819"/>
      <c r="IF50" s="819"/>
      <c r="IG50" s="819"/>
      <c r="IH50" s="819"/>
      <c r="II50" s="819"/>
      <c r="IJ50" s="819"/>
      <c r="IK50" s="819"/>
      <c r="IL50" s="819"/>
      <c r="IM50" s="819"/>
      <c r="IN50" s="819"/>
      <c r="IO50" s="819"/>
      <c r="IP50" s="819"/>
      <c r="IQ50" s="819"/>
      <c r="IR50" s="819"/>
      <c r="IS50" s="819"/>
      <c r="IT50" s="819"/>
      <c r="IU50" s="819"/>
      <c r="IV50" s="819"/>
      <c r="IW50" s="819"/>
      <c r="IX50" s="819"/>
      <c r="IY50" s="819"/>
      <c r="IZ50" s="819"/>
      <c r="JA50" s="819"/>
      <c r="JB50" s="819"/>
      <c r="JC50" s="819"/>
      <c r="JD50" s="819"/>
      <c r="JE50" s="819"/>
      <c r="JF50" s="819"/>
      <c r="JG50" s="819"/>
      <c r="JH50" s="819"/>
      <c r="JI50" s="819"/>
      <c r="JJ50" s="819"/>
      <c r="JK50" s="819"/>
      <c r="JL50" s="819"/>
      <c r="JM50" s="819"/>
      <c r="JN50" s="819"/>
      <c r="JO50" s="819"/>
      <c r="JP50" s="819"/>
      <c r="JQ50" s="819"/>
      <c r="JR50" s="819"/>
      <c r="JS50" s="819"/>
      <c r="JT50" s="819"/>
      <c r="JU50" s="819"/>
      <c r="JV50" s="819"/>
      <c r="JW50" s="819"/>
      <c r="JX50" s="819"/>
      <c r="JY50" s="819"/>
      <c r="JZ50" s="819"/>
      <c r="KA50" s="819"/>
      <c r="KB50" s="819"/>
      <c r="KC50" s="819"/>
      <c r="KD50" s="819"/>
      <c r="KE50" s="819"/>
      <c r="KF50" s="819"/>
      <c r="KG50" s="819"/>
      <c r="KH50" s="819"/>
      <c r="KI50" s="819"/>
      <c r="KJ50" s="819"/>
      <c r="KK50" s="819"/>
      <c r="KL50" s="819"/>
      <c r="KM50" s="819"/>
      <c r="KN50" s="819"/>
      <c r="KO50" s="819"/>
      <c r="KP50" s="819"/>
      <c r="KQ50" s="819"/>
      <c r="KR50" s="819"/>
      <c r="KS50" s="819"/>
      <c r="KT50" s="819"/>
      <c r="KU50" s="819"/>
      <c r="KV50" s="819"/>
      <c r="KW50" s="819"/>
      <c r="KX50" s="819"/>
      <c r="KY50" s="819"/>
      <c r="KZ50" s="819"/>
      <c r="LA50" s="819"/>
      <c r="LB50" s="819"/>
      <c r="LC50" s="819"/>
      <c r="LD50" s="819"/>
      <c r="LE50" s="819"/>
      <c r="LF50" s="819"/>
      <c r="LG50" s="819"/>
      <c r="LH50" s="819"/>
      <c r="LI50" s="819"/>
      <c r="LJ50" s="819"/>
      <c r="LK50" s="819"/>
      <c r="LL50" s="819"/>
      <c r="LM50" s="819"/>
      <c r="LN50" s="819"/>
      <c r="LO50" s="819"/>
      <c r="LP50" s="819"/>
      <c r="LQ50" s="819"/>
      <c r="LR50" s="819"/>
      <c r="LS50" s="819"/>
      <c r="LT50" s="819"/>
      <c r="LU50" s="819"/>
      <c r="LV50" s="819"/>
      <c r="LW50" s="819"/>
      <c r="LX50" s="819"/>
      <c r="LY50" s="819"/>
      <c r="LZ50" s="819"/>
      <c r="MA50" s="819"/>
      <c r="MB50" s="819"/>
      <c r="MC50" s="819"/>
      <c r="MD50" s="819"/>
      <c r="ME50" s="819"/>
      <c r="MF50" s="819"/>
      <c r="MG50" s="819"/>
      <c r="MH50" s="819"/>
      <c r="MI50" s="819"/>
      <c r="MJ50" s="819"/>
      <c r="MK50" s="819"/>
      <c r="ML50" s="819"/>
      <c r="MM50" s="819"/>
      <c r="MN50" s="819"/>
      <c r="MO50" s="819"/>
      <c r="MP50" s="819"/>
      <c r="MQ50" s="819"/>
      <c r="MR50" s="819"/>
      <c r="MS50" s="819"/>
      <c r="MT50" s="819"/>
      <c r="MU50" s="819"/>
      <c r="MV50" s="819"/>
      <c r="MW50" s="819"/>
      <c r="MX50" s="819"/>
      <c r="MY50" s="819"/>
      <c r="MZ50" s="819"/>
      <c r="NA50" s="819"/>
      <c r="NB50" s="819"/>
      <c r="NC50" s="819"/>
      <c r="ND50" s="819"/>
      <c r="NE50" s="819"/>
      <c r="NF50" s="819"/>
      <c r="NG50" s="819"/>
      <c r="NH50" s="819"/>
      <c r="NI50" s="819"/>
      <c r="NJ50" s="819"/>
      <c r="NK50" s="819"/>
      <c r="NL50" s="819"/>
      <c r="NM50" s="819"/>
      <c r="NN50" s="819"/>
      <c r="NO50" s="819"/>
      <c r="NP50" s="819"/>
      <c r="NQ50" s="819"/>
      <c r="NR50" s="819"/>
      <c r="NS50" s="819"/>
      <c r="NT50" s="819"/>
      <c r="NU50" s="819"/>
      <c r="NV50" s="819"/>
      <c r="NW50" s="819"/>
      <c r="NX50" s="819"/>
      <c r="NY50" s="819"/>
      <c r="NZ50" s="819"/>
      <c r="OA50" s="819"/>
      <c r="OB50" s="819"/>
      <c r="OC50" s="819"/>
      <c r="OD50" s="819"/>
      <c r="OE50" s="819"/>
      <c r="OF50" s="819"/>
      <c r="OG50" s="819"/>
      <c r="OH50" s="819"/>
      <c r="OI50" s="819"/>
      <c r="OJ50" s="819"/>
      <c r="OK50" s="819"/>
      <c r="OL50" s="819"/>
      <c r="OM50" s="819"/>
      <c r="ON50" s="819"/>
      <c r="OO50" s="819"/>
      <c r="OP50" s="819"/>
      <c r="OQ50" s="819"/>
      <c r="OR50" s="819"/>
      <c r="OS50" s="819"/>
      <c r="OT50" s="819"/>
      <c r="OU50" s="819"/>
      <c r="OV50" s="819"/>
      <c r="OW50" s="819"/>
      <c r="OX50" s="819"/>
      <c r="OY50" s="819"/>
      <c r="OZ50" s="819"/>
      <c r="PA50" s="819"/>
      <c r="PB50" s="819"/>
      <c r="PC50" s="819"/>
      <c r="PD50" s="819"/>
      <c r="PE50" s="819"/>
      <c r="PF50" s="819"/>
      <c r="PG50" s="819"/>
      <c r="PH50" s="819"/>
      <c r="PI50" s="819"/>
      <c r="PJ50" s="819"/>
      <c r="PK50" s="819"/>
      <c r="PL50" s="819"/>
      <c r="PM50" s="819"/>
      <c r="PN50" s="819"/>
      <c r="PO50" s="819"/>
      <c r="PP50" s="819"/>
      <c r="PQ50" s="819"/>
      <c r="PR50" s="819"/>
      <c r="PS50" s="819"/>
      <c r="PT50" s="819"/>
      <c r="PU50" s="819"/>
      <c r="PV50" s="819"/>
      <c r="PW50" s="819"/>
      <c r="PX50" s="819"/>
      <c r="PY50" s="819"/>
      <c r="PZ50" s="819"/>
      <c r="QA50" s="819"/>
      <c r="QB50" s="819"/>
      <c r="QC50" s="819"/>
      <c r="QD50" s="819"/>
      <c r="QE50" s="819"/>
      <c r="QF50" s="819"/>
      <c r="QG50" s="819"/>
      <c r="QH50" s="819"/>
      <c r="QI50" s="819"/>
      <c r="QJ50" s="819"/>
      <c r="QK50" s="819"/>
      <c r="QL50" s="819"/>
      <c r="QM50" s="819"/>
      <c r="QN50" s="819"/>
    </row>
    <row r="51" spans="1:456" s="132" customFormat="1" ht="25.5">
      <c r="A51" s="309" t="s">
        <v>1009</v>
      </c>
      <c r="B51" s="840" t="s">
        <v>2144</v>
      </c>
      <c r="C51" s="849">
        <f t="shared" si="44"/>
        <v>4.7619047619047619</v>
      </c>
      <c r="D51" s="511" t="s">
        <v>38</v>
      </c>
      <c r="E51" s="276">
        <f t="shared" si="34"/>
        <v>0</v>
      </c>
      <c r="F51" s="276"/>
      <c r="G51" s="276"/>
      <c r="H51" s="760"/>
      <c r="I51" s="276">
        <f t="shared" si="45"/>
        <v>4.7619047619047619</v>
      </c>
      <c r="J51" s="267" t="s">
        <v>38</v>
      </c>
      <c r="K51" s="276">
        <f t="shared" si="35"/>
        <v>0</v>
      </c>
      <c r="L51" s="276"/>
      <c r="M51" s="276"/>
      <c r="N51" s="760"/>
      <c r="O51" s="276">
        <f t="shared" si="46"/>
        <v>4.7619047619047619</v>
      </c>
      <c r="P51" s="267" t="s">
        <v>38</v>
      </c>
      <c r="Q51" s="276">
        <f t="shared" si="36"/>
        <v>0</v>
      </c>
      <c r="R51" s="276"/>
      <c r="S51" s="276"/>
      <c r="T51" s="760"/>
      <c r="U51" s="276">
        <f t="shared" si="47"/>
        <v>4.7619047619047619</v>
      </c>
      <c r="V51" s="267" t="s">
        <v>38</v>
      </c>
      <c r="W51" s="276">
        <f t="shared" si="37"/>
        <v>0</v>
      </c>
      <c r="X51" s="276"/>
      <c r="Y51" s="276"/>
      <c r="Z51" s="760"/>
      <c r="AA51" s="276">
        <f t="shared" si="48"/>
        <v>4.7619047619047619</v>
      </c>
      <c r="AB51" s="267" t="s">
        <v>38</v>
      </c>
      <c r="AC51" s="276">
        <f t="shared" si="38"/>
        <v>0</v>
      </c>
      <c r="AD51" s="276"/>
      <c r="AE51" s="276"/>
      <c r="AF51" s="760"/>
      <c r="AG51" s="276">
        <f t="shared" si="49"/>
        <v>4.7619047619047619</v>
      </c>
      <c r="AH51" s="267" t="s">
        <v>1065</v>
      </c>
      <c r="AI51" s="276">
        <f t="shared" si="39"/>
        <v>0</v>
      </c>
      <c r="AJ51" s="276"/>
      <c r="AK51" s="276"/>
      <c r="AL51" s="760"/>
      <c r="AM51" s="276">
        <f t="shared" si="50"/>
        <v>4.7619047619047619</v>
      </c>
      <c r="AN51" s="267" t="s">
        <v>38</v>
      </c>
      <c r="AO51" s="276">
        <f t="shared" si="40"/>
        <v>0</v>
      </c>
      <c r="AP51" s="276"/>
      <c r="AQ51" s="276"/>
      <c r="AR51" s="760"/>
      <c r="AS51" s="276">
        <f t="shared" si="51"/>
        <v>4.7619047619047619</v>
      </c>
      <c r="AT51" s="267" t="s">
        <v>38</v>
      </c>
      <c r="AU51" s="276">
        <f t="shared" si="41"/>
        <v>0</v>
      </c>
      <c r="AV51" s="276"/>
      <c r="AW51" s="276"/>
      <c r="AX51" s="760"/>
      <c r="AY51" s="276">
        <f t="shared" si="52"/>
        <v>4.7619047619047619</v>
      </c>
      <c r="AZ51" s="267" t="s">
        <v>38</v>
      </c>
      <c r="BA51" s="276">
        <f t="shared" si="42"/>
        <v>0</v>
      </c>
      <c r="BB51" s="276"/>
      <c r="BC51" s="269"/>
      <c r="BD51" s="760"/>
      <c r="BE51" s="276">
        <f t="shared" si="53"/>
        <v>4.7619047619047619</v>
      </c>
      <c r="BF51" s="267" t="s">
        <v>35</v>
      </c>
      <c r="BG51" s="276">
        <f t="shared" si="43"/>
        <v>4.7619047619047619</v>
      </c>
      <c r="BH51" s="276"/>
      <c r="BI51" s="267" t="s">
        <v>1850</v>
      </c>
      <c r="BJ51" s="820"/>
      <c r="BK51" s="819"/>
      <c r="BL51" s="819"/>
      <c r="BM51" s="819"/>
      <c r="BN51" s="819"/>
      <c r="BO51" s="819"/>
      <c r="BP51" s="819"/>
      <c r="BQ51" s="819"/>
      <c r="BR51" s="819"/>
      <c r="BS51" s="819"/>
      <c r="BT51" s="819"/>
      <c r="BU51" s="819"/>
      <c r="BV51" s="819"/>
      <c r="BW51" s="819"/>
      <c r="BX51" s="819"/>
      <c r="BY51" s="819"/>
      <c r="BZ51" s="819"/>
      <c r="CA51" s="819"/>
      <c r="CB51" s="819"/>
      <c r="CC51" s="819"/>
      <c r="CD51" s="819"/>
      <c r="CE51" s="819"/>
      <c r="CF51" s="819"/>
      <c r="CG51" s="819"/>
      <c r="CH51" s="819"/>
      <c r="CI51" s="819"/>
      <c r="CJ51" s="819"/>
      <c r="CK51" s="819"/>
      <c r="CL51" s="819"/>
      <c r="CM51" s="819"/>
      <c r="CN51" s="819"/>
      <c r="CO51" s="819"/>
      <c r="CP51" s="819"/>
      <c r="CQ51" s="819"/>
      <c r="CR51" s="819"/>
      <c r="CS51" s="819"/>
      <c r="CT51" s="819"/>
      <c r="CU51" s="819"/>
      <c r="CV51" s="819"/>
      <c r="CW51" s="819"/>
      <c r="CX51" s="819"/>
      <c r="CY51" s="819"/>
      <c r="CZ51" s="819"/>
      <c r="DA51" s="819"/>
      <c r="DB51" s="819"/>
      <c r="DC51" s="819"/>
      <c r="DD51" s="819"/>
      <c r="DE51" s="819"/>
      <c r="DF51" s="819"/>
      <c r="DG51" s="819"/>
      <c r="DH51" s="819"/>
      <c r="DI51" s="819"/>
      <c r="DJ51" s="819"/>
      <c r="DK51" s="819"/>
      <c r="DL51" s="819"/>
      <c r="DM51" s="819"/>
      <c r="DN51" s="819"/>
      <c r="DO51" s="819"/>
      <c r="DP51" s="819"/>
      <c r="DQ51" s="819"/>
      <c r="DR51" s="819"/>
      <c r="DS51" s="819"/>
      <c r="DT51" s="819"/>
      <c r="DU51" s="819"/>
      <c r="DV51" s="819"/>
      <c r="DW51" s="819"/>
      <c r="DX51" s="819"/>
      <c r="DY51" s="819"/>
      <c r="DZ51" s="819"/>
      <c r="EA51" s="819"/>
      <c r="EB51" s="819"/>
      <c r="EC51" s="819"/>
      <c r="ED51" s="819"/>
      <c r="EE51" s="819"/>
      <c r="EF51" s="819"/>
      <c r="EG51" s="819"/>
      <c r="EH51" s="819"/>
      <c r="EI51" s="819"/>
      <c r="EJ51" s="819"/>
      <c r="EK51" s="819"/>
      <c r="EL51" s="819"/>
      <c r="EM51" s="819"/>
      <c r="EN51" s="819"/>
      <c r="EO51" s="819"/>
      <c r="EP51" s="819"/>
      <c r="EQ51" s="819"/>
      <c r="ER51" s="819"/>
      <c r="ES51" s="819"/>
      <c r="ET51" s="819"/>
      <c r="EU51" s="819"/>
      <c r="EV51" s="819"/>
      <c r="EW51" s="819"/>
      <c r="EX51" s="819"/>
      <c r="EY51" s="819"/>
      <c r="EZ51" s="819"/>
      <c r="FA51" s="819"/>
      <c r="FB51" s="819"/>
      <c r="FC51" s="819"/>
      <c r="FD51" s="819"/>
      <c r="FE51" s="819"/>
      <c r="FF51" s="819"/>
      <c r="FG51" s="819"/>
      <c r="FH51" s="819"/>
      <c r="FI51" s="819"/>
      <c r="FJ51" s="819"/>
      <c r="FK51" s="819"/>
      <c r="FL51" s="819"/>
      <c r="FM51" s="819"/>
      <c r="FN51" s="819"/>
      <c r="FO51" s="819"/>
      <c r="FP51" s="819"/>
      <c r="FQ51" s="819"/>
      <c r="FR51" s="819"/>
      <c r="FS51" s="819"/>
      <c r="FT51" s="819"/>
      <c r="FU51" s="819"/>
      <c r="FV51" s="819"/>
      <c r="FW51" s="819"/>
      <c r="FX51" s="819"/>
      <c r="FY51" s="819"/>
      <c r="FZ51" s="819"/>
      <c r="GA51" s="819"/>
      <c r="GB51" s="819"/>
      <c r="GC51" s="819"/>
      <c r="GD51" s="819"/>
      <c r="GE51" s="819"/>
      <c r="GF51" s="819"/>
      <c r="GG51" s="819"/>
      <c r="GH51" s="819"/>
      <c r="GI51" s="819"/>
      <c r="GJ51" s="819"/>
      <c r="GK51" s="819"/>
      <c r="GL51" s="819"/>
      <c r="GM51" s="819"/>
      <c r="GN51" s="819"/>
      <c r="GO51" s="819"/>
      <c r="GP51" s="819"/>
      <c r="GQ51" s="819"/>
      <c r="GR51" s="819"/>
      <c r="GS51" s="819"/>
      <c r="GT51" s="819"/>
      <c r="GU51" s="819"/>
      <c r="GV51" s="819"/>
      <c r="GW51" s="819"/>
      <c r="GX51" s="819"/>
      <c r="GY51" s="819"/>
      <c r="GZ51" s="819"/>
      <c r="HA51" s="819"/>
      <c r="HB51" s="819"/>
      <c r="HC51" s="819"/>
      <c r="HD51" s="819"/>
      <c r="HE51" s="819"/>
      <c r="HF51" s="819"/>
      <c r="HG51" s="819"/>
      <c r="HH51" s="819"/>
      <c r="HI51" s="819"/>
      <c r="HJ51" s="819"/>
      <c r="HK51" s="819"/>
      <c r="HL51" s="819"/>
      <c r="HM51" s="819"/>
      <c r="HN51" s="819"/>
      <c r="HO51" s="819"/>
      <c r="HP51" s="819"/>
      <c r="HQ51" s="819"/>
      <c r="HR51" s="819"/>
      <c r="HS51" s="819"/>
      <c r="HT51" s="819"/>
      <c r="HU51" s="819"/>
      <c r="HV51" s="819"/>
      <c r="HW51" s="819"/>
      <c r="HX51" s="819"/>
      <c r="HY51" s="819"/>
      <c r="HZ51" s="819"/>
      <c r="IA51" s="819"/>
      <c r="IB51" s="819"/>
      <c r="IC51" s="819"/>
      <c r="ID51" s="819"/>
      <c r="IE51" s="819"/>
      <c r="IF51" s="819"/>
      <c r="IG51" s="819"/>
      <c r="IH51" s="819"/>
      <c r="II51" s="819"/>
      <c r="IJ51" s="819"/>
      <c r="IK51" s="819"/>
      <c r="IL51" s="819"/>
      <c r="IM51" s="819"/>
      <c r="IN51" s="819"/>
      <c r="IO51" s="819"/>
      <c r="IP51" s="819"/>
      <c r="IQ51" s="819"/>
      <c r="IR51" s="819"/>
      <c r="IS51" s="819"/>
      <c r="IT51" s="819"/>
      <c r="IU51" s="819"/>
      <c r="IV51" s="819"/>
      <c r="IW51" s="819"/>
      <c r="IX51" s="819"/>
      <c r="IY51" s="819"/>
      <c r="IZ51" s="819"/>
      <c r="JA51" s="819"/>
      <c r="JB51" s="819"/>
      <c r="JC51" s="819"/>
      <c r="JD51" s="819"/>
      <c r="JE51" s="819"/>
      <c r="JF51" s="819"/>
      <c r="JG51" s="819"/>
      <c r="JH51" s="819"/>
      <c r="JI51" s="819"/>
      <c r="JJ51" s="819"/>
      <c r="JK51" s="819"/>
      <c r="JL51" s="819"/>
      <c r="JM51" s="819"/>
      <c r="JN51" s="819"/>
      <c r="JO51" s="819"/>
      <c r="JP51" s="819"/>
      <c r="JQ51" s="819"/>
      <c r="JR51" s="819"/>
      <c r="JS51" s="819"/>
      <c r="JT51" s="819"/>
      <c r="JU51" s="819"/>
      <c r="JV51" s="819"/>
      <c r="JW51" s="819"/>
      <c r="JX51" s="819"/>
      <c r="JY51" s="819"/>
      <c r="JZ51" s="819"/>
      <c r="KA51" s="819"/>
      <c r="KB51" s="819"/>
      <c r="KC51" s="819"/>
      <c r="KD51" s="819"/>
      <c r="KE51" s="819"/>
      <c r="KF51" s="819"/>
      <c r="KG51" s="819"/>
      <c r="KH51" s="819"/>
      <c r="KI51" s="819"/>
      <c r="KJ51" s="819"/>
      <c r="KK51" s="819"/>
      <c r="KL51" s="819"/>
      <c r="KM51" s="819"/>
      <c r="KN51" s="819"/>
      <c r="KO51" s="819"/>
      <c r="KP51" s="819"/>
      <c r="KQ51" s="819"/>
      <c r="KR51" s="819"/>
      <c r="KS51" s="819"/>
      <c r="KT51" s="819"/>
      <c r="KU51" s="819"/>
      <c r="KV51" s="819"/>
      <c r="KW51" s="819"/>
      <c r="KX51" s="819"/>
      <c r="KY51" s="819"/>
      <c r="KZ51" s="819"/>
      <c r="LA51" s="819"/>
      <c r="LB51" s="819"/>
      <c r="LC51" s="819"/>
      <c r="LD51" s="819"/>
      <c r="LE51" s="819"/>
      <c r="LF51" s="819"/>
      <c r="LG51" s="819"/>
      <c r="LH51" s="819"/>
      <c r="LI51" s="819"/>
      <c r="LJ51" s="819"/>
      <c r="LK51" s="819"/>
      <c r="LL51" s="819"/>
      <c r="LM51" s="819"/>
      <c r="LN51" s="819"/>
      <c r="LO51" s="819"/>
      <c r="LP51" s="819"/>
      <c r="LQ51" s="819"/>
      <c r="LR51" s="819"/>
      <c r="LS51" s="819"/>
      <c r="LT51" s="819"/>
      <c r="LU51" s="819"/>
      <c r="LV51" s="819"/>
      <c r="LW51" s="819"/>
      <c r="LX51" s="819"/>
      <c r="LY51" s="819"/>
      <c r="LZ51" s="819"/>
      <c r="MA51" s="819"/>
      <c r="MB51" s="819"/>
      <c r="MC51" s="819"/>
      <c r="MD51" s="819"/>
      <c r="ME51" s="819"/>
      <c r="MF51" s="819"/>
      <c r="MG51" s="819"/>
      <c r="MH51" s="819"/>
      <c r="MI51" s="819"/>
      <c r="MJ51" s="819"/>
      <c r="MK51" s="819"/>
      <c r="ML51" s="819"/>
      <c r="MM51" s="819"/>
      <c r="MN51" s="819"/>
      <c r="MO51" s="819"/>
      <c r="MP51" s="819"/>
      <c r="MQ51" s="819"/>
      <c r="MR51" s="819"/>
      <c r="MS51" s="819"/>
      <c r="MT51" s="819"/>
      <c r="MU51" s="819"/>
      <c r="MV51" s="819"/>
      <c r="MW51" s="819"/>
      <c r="MX51" s="819"/>
      <c r="MY51" s="819"/>
      <c r="MZ51" s="819"/>
      <c r="NA51" s="819"/>
      <c r="NB51" s="819"/>
      <c r="NC51" s="819"/>
      <c r="ND51" s="819"/>
      <c r="NE51" s="819"/>
      <c r="NF51" s="819"/>
      <c r="NG51" s="819"/>
      <c r="NH51" s="819"/>
      <c r="NI51" s="819"/>
      <c r="NJ51" s="819"/>
      <c r="NK51" s="819"/>
      <c r="NL51" s="819"/>
      <c r="NM51" s="819"/>
      <c r="NN51" s="819"/>
      <c r="NO51" s="819"/>
      <c r="NP51" s="819"/>
      <c r="NQ51" s="819"/>
      <c r="NR51" s="819"/>
      <c r="NS51" s="819"/>
      <c r="NT51" s="819"/>
      <c r="NU51" s="819"/>
      <c r="NV51" s="819"/>
      <c r="NW51" s="819"/>
      <c r="NX51" s="819"/>
      <c r="NY51" s="819"/>
      <c r="NZ51" s="819"/>
      <c r="OA51" s="819"/>
      <c r="OB51" s="819"/>
      <c r="OC51" s="819"/>
      <c r="OD51" s="819"/>
      <c r="OE51" s="819"/>
      <c r="OF51" s="819"/>
      <c r="OG51" s="819"/>
      <c r="OH51" s="819"/>
      <c r="OI51" s="819"/>
      <c r="OJ51" s="819"/>
      <c r="OK51" s="819"/>
      <c r="OL51" s="819"/>
      <c r="OM51" s="819"/>
      <c r="ON51" s="819"/>
      <c r="OO51" s="819"/>
      <c r="OP51" s="819"/>
      <c r="OQ51" s="819"/>
      <c r="OR51" s="819"/>
      <c r="OS51" s="819"/>
      <c r="OT51" s="819"/>
      <c r="OU51" s="819"/>
      <c r="OV51" s="819"/>
      <c r="OW51" s="819"/>
      <c r="OX51" s="819"/>
      <c r="OY51" s="819"/>
      <c r="OZ51" s="819"/>
      <c r="PA51" s="819"/>
      <c r="PB51" s="819"/>
      <c r="PC51" s="819"/>
      <c r="PD51" s="819"/>
      <c r="PE51" s="819"/>
      <c r="PF51" s="819"/>
      <c r="PG51" s="819"/>
      <c r="PH51" s="819"/>
      <c r="PI51" s="819"/>
      <c r="PJ51" s="819"/>
      <c r="PK51" s="819"/>
      <c r="PL51" s="819"/>
      <c r="PM51" s="819"/>
      <c r="PN51" s="819"/>
      <c r="PO51" s="819"/>
      <c r="PP51" s="819"/>
      <c r="PQ51" s="819"/>
      <c r="PR51" s="819"/>
      <c r="PS51" s="819"/>
      <c r="PT51" s="819"/>
      <c r="PU51" s="819"/>
      <c r="PV51" s="819"/>
      <c r="PW51" s="819"/>
      <c r="PX51" s="819"/>
      <c r="PY51" s="819"/>
      <c r="PZ51" s="819"/>
      <c r="QA51" s="819"/>
      <c r="QB51" s="819"/>
      <c r="QC51" s="819"/>
      <c r="QD51" s="819"/>
      <c r="QE51" s="819"/>
      <c r="QF51" s="819"/>
      <c r="QG51" s="819"/>
      <c r="QH51" s="819"/>
      <c r="QI51" s="819"/>
      <c r="QJ51" s="819"/>
      <c r="QK51" s="819"/>
      <c r="QL51" s="819"/>
      <c r="QM51" s="819"/>
      <c r="QN51" s="819"/>
    </row>
    <row r="52" spans="1:456" s="132" customFormat="1" ht="25.5">
      <c r="A52" s="309" t="s">
        <v>1010</v>
      </c>
      <c r="B52" s="840" t="s">
        <v>1008</v>
      </c>
      <c r="C52" s="849">
        <f t="shared" si="44"/>
        <v>4.7619047619047619</v>
      </c>
      <c r="D52" s="511" t="s">
        <v>38</v>
      </c>
      <c r="E52" s="276">
        <f t="shared" si="34"/>
        <v>0</v>
      </c>
      <c r="F52" s="276"/>
      <c r="G52" s="276"/>
      <c r="H52" s="760"/>
      <c r="I52" s="276">
        <f t="shared" si="45"/>
        <v>4.7619047619047619</v>
      </c>
      <c r="J52" s="267" t="s">
        <v>35</v>
      </c>
      <c r="K52" s="276">
        <f t="shared" si="35"/>
        <v>4.7619047619047619</v>
      </c>
      <c r="L52" s="276"/>
      <c r="M52" s="267" t="s">
        <v>1229</v>
      </c>
      <c r="N52" s="760"/>
      <c r="O52" s="276">
        <f t="shared" si="46"/>
        <v>4.7619047619047619</v>
      </c>
      <c r="P52" s="267" t="s">
        <v>38</v>
      </c>
      <c r="Q52" s="276">
        <f t="shared" si="36"/>
        <v>0</v>
      </c>
      <c r="R52" s="276"/>
      <c r="S52" s="276"/>
      <c r="T52" s="760"/>
      <c r="U52" s="276">
        <f t="shared" si="47"/>
        <v>4.7619047619047619</v>
      </c>
      <c r="V52" s="274" t="s">
        <v>35</v>
      </c>
      <c r="W52" s="276">
        <f t="shared" si="37"/>
        <v>4.7619047619047619</v>
      </c>
      <c r="X52" s="276"/>
      <c r="Y52" s="267" t="s">
        <v>2469</v>
      </c>
      <c r="Z52" s="760"/>
      <c r="AA52" s="276">
        <f t="shared" si="48"/>
        <v>4.7619047619047619</v>
      </c>
      <c r="AB52" s="274" t="s">
        <v>38</v>
      </c>
      <c r="AC52" s="276">
        <f t="shared" si="38"/>
        <v>0</v>
      </c>
      <c r="AD52" s="276"/>
      <c r="AE52" s="276"/>
      <c r="AF52" s="760"/>
      <c r="AG52" s="276">
        <f t="shared" si="49"/>
        <v>4.7619047619047619</v>
      </c>
      <c r="AH52" s="267" t="s">
        <v>1065</v>
      </c>
      <c r="AI52" s="276">
        <f t="shared" si="39"/>
        <v>0</v>
      </c>
      <c r="AJ52" s="276"/>
      <c r="AK52" s="276"/>
      <c r="AL52" s="760"/>
      <c r="AM52" s="276">
        <f t="shared" si="50"/>
        <v>4.7619047619047619</v>
      </c>
      <c r="AN52" s="267" t="s">
        <v>35</v>
      </c>
      <c r="AO52" s="276">
        <f t="shared" si="40"/>
        <v>4.7619047619047619</v>
      </c>
      <c r="AP52" s="276"/>
      <c r="AQ52" s="267" t="s">
        <v>1857</v>
      </c>
      <c r="AR52" s="760"/>
      <c r="AS52" s="276">
        <f t="shared" si="51"/>
        <v>4.7619047619047619</v>
      </c>
      <c r="AT52" s="267" t="s">
        <v>35</v>
      </c>
      <c r="AU52" s="276">
        <f t="shared" si="41"/>
        <v>4.7619047619047619</v>
      </c>
      <c r="AV52" s="276"/>
      <c r="AW52" s="267" t="s">
        <v>1105</v>
      </c>
      <c r="AX52" s="760"/>
      <c r="AY52" s="276">
        <f t="shared" si="52"/>
        <v>4.7619047619047619</v>
      </c>
      <c r="AZ52" s="274" t="s">
        <v>38</v>
      </c>
      <c r="BA52" s="276">
        <f t="shared" si="42"/>
        <v>0</v>
      </c>
      <c r="BB52" s="276"/>
      <c r="BC52" s="269"/>
      <c r="BD52" s="760"/>
      <c r="BE52" s="276">
        <f t="shared" si="53"/>
        <v>4.7619047619047619</v>
      </c>
      <c r="BF52" s="267" t="s">
        <v>38</v>
      </c>
      <c r="BG52" s="276">
        <f t="shared" si="43"/>
        <v>0</v>
      </c>
      <c r="BH52" s="276"/>
      <c r="BI52" s="267"/>
      <c r="BJ52" s="820"/>
      <c r="BK52" s="819"/>
      <c r="BL52" s="819"/>
      <c r="BM52" s="819"/>
      <c r="BN52" s="819"/>
      <c r="BO52" s="819"/>
      <c r="BP52" s="819"/>
      <c r="BQ52" s="819"/>
      <c r="BR52" s="819"/>
      <c r="BS52" s="819"/>
      <c r="BT52" s="819"/>
      <c r="BU52" s="819"/>
      <c r="BV52" s="819"/>
      <c r="BW52" s="819"/>
      <c r="BX52" s="819"/>
      <c r="BY52" s="819"/>
      <c r="BZ52" s="819"/>
      <c r="CA52" s="819"/>
      <c r="CB52" s="819"/>
      <c r="CC52" s="819"/>
      <c r="CD52" s="819"/>
      <c r="CE52" s="819"/>
      <c r="CF52" s="819"/>
      <c r="CG52" s="819"/>
      <c r="CH52" s="819"/>
      <c r="CI52" s="819"/>
      <c r="CJ52" s="819"/>
      <c r="CK52" s="819"/>
      <c r="CL52" s="819"/>
      <c r="CM52" s="819"/>
      <c r="CN52" s="819"/>
      <c r="CO52" s="819"/>
      <c r="CP52" s="819"/>
      <c r="CQ52" s="819"/>
      <c r="CR52" s="819"/>
      <c r="CS52" s="819"/>
      <c r="CT52" s="819"/>
      <c r="CU52" s="819"/>
      <c r="CV52" s="819"/>
      <c r="CW52" s="819"/>
      <c r="CX52" s="819"/>
      <c r="CY52" s="819"/>
      <c r="CZ52" s="819"/>
      <c r="DA52" s="819"/>
      <c r="DB52" s="819"/>
      <c r="DC52" s="819"/>
      <c r="DD52" s="819"/>
      <c r="DE52" s="819"/>
      <c r="DF52" s="819"/>
      <c r="DG52" s="819"/>
      <c r="DH52" s="819"/>
      <c r="DI52" s="819"/>
      <c r="DJ52" s="819"/>
      <c r="DK52" s="819"/>
      <c r="DL52" s="819"/>
      <c r="DM52" s="819"/>
      <c r="DN52" s="819"/>
      <c r="DO52" s="819"/>
      <c r="DP52" s="819"/>
      <c r="DQ52" s="819"/>
      <c r="DR52" s="819"/>
      <c r="DS52" s="819"/>
      <c r="DT52" s="819"/>
      <c r="DU52" s="819"/>
      <c r="DV52" s="819"/>
      <c r="DW52" s="819"/>
      <c r="DX52" s="819"/>
      <c r="DY52" s="819"/>
      <c r="DZ52" s="819"/>
      <c r="EA52" s="819"/>
      <c r="EB52" s="819"/>
      <c r="EC52" s="819"/>
      <c r="ED52" s="819"/>
      <c r="EE52" s="819"/>
      <c r="EF52" s="819"/>
      <c r="EG52" s="819"/>
      <c r="EH52" s="819"/>
      <c r="EI52" s="819"/>
      <c r="EJ52" s="819"/>
      <c r="EK52" s="819"/>
      <c r="EL52" s="819"/>
      <c r="EM52" s="819"/>
      <c r="EN52" s="819"/>
      <c r="EO52" s="819"/>
      <c r="EP52" s="819"/>
      <c r="EQ52" s="819"/>
      <c r="ER52" s="819"/>
      <c r="ES52" s="819"/>
      <c r="ET52" s="819"/>
      <c r="EU52" s="819"/>
      <c r="EV52" s="819"/>
      <c r="EW52" s="819"/>
      <c r="EX52" s="819"/>
      <c r="EY52" s="819"/>
      <c r="EZ52" s="819"/>
      <c r="FA52" s="819"/>
      <c r="FB52" s="819"/>
      <c r="FC52" s="819"/>
      <c r="FD52" s="819"/>
      <c r="FE52" s="819"/>
      <c r="FF52" s="819"/>
      <c r="FG52" s="819"/>
      <c r="FH52" s="819"/>
      <c r="FI52" s="819"/>
      <c r="FJ52" s="819"/>
      <c r="FK52" s="819"/>
      <c r="FL52" s="819"/>
      <c r="FM52" s="819"/>
      <c r="FN52" s="819"/>
      <c r="FO52" s="819"/>
      <c r="FP52" s="819"/>
      <c r="FQ52" s="819"/>
      <c r="FR52" s="819"/>
      <c r="FS52" s="819"/>
      <c r="FT52" s="819"/>
      <c r="FU52" s="819"/>
      <c r="FV52" s="819"/>
      <c r="FW52" s="819"/>
      <c r="FX52" s="819"/>
      <c r="FY52" s="819"/>
      <c r="FZ52" s="819"/>
      <c r="GA52" s="819"/>
      <c r="GB52" s="819"/>
      <c r="GC52" s="819"/>
      <c r="GD52" s="819"/>
      <c r="GE52" s="819"/>
      <c r="GF52" s="819"/>
      <c r="GG52" s="819"/>
      <c r="GH52" s="819"/>
      <c r="GI52" s="819"/>
      <c r="GJ52" s="819"/>
      <c r="GK52" s="819"/>
      <c r="GL52" s="819"/>
      <c r="GM52" s="819"/>
      <c r="GN52" s="819"/>
      <c r="GO52" s="819"/>
      <c r="GP52" s="819"/>
      <c r="GQ52" s="819"/>
      <c r="GR52" s="819"/>
      <c r="GS52" s="819"/>
      <c r="GT52" s="819"/>
      <c r="GU52" s="819"/>
      <c r="GV52" s="819"/>
      <c r="GW52" s="819"/>
      <c r="GX52" s="819"/>
      <c r="GY52" s="819"/>
      <c r="GZ52" s="819"/>
      <c r="HA52" s="819"/>
      <c r="HB52" s="819"/>
      <c r="HC52" s="819"/>
      <c r="HD52" s="819"/>
      <c r="HE52" s="819"/>
      <c r="HF52" s="819"/>
      <c r="HG52" s="819"/>
      <c r="HH52" s="819"/>
      <c r="HI52" s="819"/>
      <c r="HJ52" s="819"/>
      <c r="HK52" s="819"/>
      <c r="HL52" s="819"/>
      <c r="HM52" s="819"/>
      <c r="HN52" s="819"/>
      <c r="HO52" s="819"/>
      <c r="HP52" s="819"/>
      <c r="HQ52" s="819"/>
      <c r="HR52" s="819"/>
      <c r="HS52" s="819"/>
      <c r="HT52" s="819"/>
      <c r="HU52" s="819"/>
      <c r="HV52" s="819"/>
      <c r="HW52" s="819"/>
      <c r="HX52" s="819"/>
      <c r="HY52" s="819"/>
      <c r="HZ52" s="819"/>
      <c r="IA52" s="819"/>
      <c r="IB52" s="819"/>
      <c r="IC52" s="819"/>
      <c r="ID52" s="819"/>
      <c r="IE52" s="819"/>
      <c r="IF52" s="819"/>
      <c r="IG52" s="819"/>
      <c r="IH52" s="819"/>
      <c r="II52" s="819"/>
      <c r="IJ52" s="819"/>
      <c r="IK52" s="819"/>
      <c r="IL52" s="819"/>
      <c r="IM52" s="819"/>
      <c r="IN52" s="819"/>
      <c r="IO52" s="819"/>
      <c r="IP52" s="819"/>
      <c r="IQ52" s="819"/>
      <c r="IR52" s="819"/>
      <c r="IS52" s="819"/>
      <c r="IT52" s="819"/>
      <c r="IU52" s="819"/>
      <c r="IV52" s="819"/>
      <c r="IW52" s="819"/>
      <c r="IX52" s="819"/>
      <c r="IY52" s="819"/>
      <c r="IZ52" s="819"/>
      <c r="JA52" s="819"/>
      <c r="JB52" s="819"/>
      <c r="JC52" s="819"/>
      <c r="JD52" s="819"/>
      <c r="JE52" s="819"/>
      <c r="JF52" s="819"/>
      <c r="JG52" s="819"/>
      <c r="JH52" s="819"/>
      <c r="JI52" s="819"/>
      <c r="JJ52" s="819"/>
      <c r="JK52" s="819"/>
      <c r="JL52" s="819"/>
      <c r="JM52" s="819"/>
      <c r="JN52" s="819"/>
      <c r="JO52" s="819"/>
      <c r="JP52" s="819"/>
      <c r="JQ52" s="819"/>
      <c r="JR52" s="819"/>
      <c r="JS52" s="819"/>
      <c r="JT52" s="819"/>
      <c r="JU52" s="819"/>
      <c r="JV52" s="819"/>
      <c r="JW52" s="819"/>
      <c r="JX52" s="819"/>
      <c r="JY52" s="819"/>
      <c r="JZ52" s="819"/>
      <c r="KA52" s="819"/>
      <c r="KB52" s="819"/>
      <c r="KC52" s="819"/>
      <c r="KD52" s="819"/>
      <c r="KE52" s="819"/>
      <c r="KF52" s="819"/>
      <c r="KG52" s="819"/>
      <c r="KH52" s="819"/>
      <c r="KI52" s="819"/>
      <c r="KJ52" s="819"/>
      <c r="KK52" s="819"/>
      <c r="KL52" s="819"/>
      <c r="KM52" s="819"/>
      <c r="KN52" s="819"/>
      <c r="KO52" s="819"/>
      <c r="KP52" s="819"/>
      <c r="KQ52" s="819"/>
      <c r="KR52" s="819"/>
      <c r="KS52" s="819"/>
      <c r="KT52" s="819"/>
      <c r="KU52" s="819"/>
      <c r="KV52" s="819"/>
      <c r="KW52" s="819"/>
      <c r="KX52" s="819"/>
      <c r="KY52" s="819"/>
      <c r="KZ52" s="819"/>
      <c r="LA52" s="819"/>
      <c r="LB52" s="819"/>
      <c r="LC52" s="819"/>
      <c r="LD52" s="819"/>
      <c r="LE52" s="819"/>
      <c r="LF52" s="819"/>
      <c r="LG52" s="819"/>
      <c r="LH52" s="819"/>
      <c r="LI52" s="819"/>
      <c r="LJ52" s="819"/>
      <c r="LK52" s="819"/>
      <c r="LL52" s="819"/>
      <c r="LM52" s="819"/>
      <c r="LN52" s="819"/>
      <c r="LO52" s="819"/>
      <c r="LP52" s="819"/>
      <c r="LQ52" s="819"/>
      <c r="LR52" s="819"/>
      <c r="LS52" s="819"/>
      <c r="LT52" s="819"/>
      <c r="LU52" s="819"/>
      <c r="LV52" s="819"/>
      <c r="LW52" s="819"/>
      <c r="LX52" s="819"/>
      <c r="LY52" s="819"/>
      <c r="LZ52" s="819"/>
      <c r="MA52" s="819"/>
      <c r="MB52" s="819"/>
      <c r="MC52" s="819"/>
      <c r="MD52" s="819"/>
      <c r="ME52" s="819"/>
      <c r="MF52" s="819"/>
      <c r="MG52" s="819"/>
      <c r="MH52" s="819"/>
      <c r="MI52" s="819"/>
      <c r="MJ52" s="819"/>
      <c r="MK52" s="819"/>
      <c r="ML52" s="819"/>
      <c r="MM52" s="819"/>
      <c r="MN52" s="819"/>
      <c r="MO52" s="819"/>
      <c r="MP52" s="819"/>
      <c r="MQ52" s="819"/>
      <c r="MR52" s="819"/>
      <c r="MS52" s="819"/>
      <c r="MT52" s="819"/>
      <c r="MU52" s="819"/>
      <c r="MV52" s="819"/>
      <c r="MW52" s="819"/>
      <c r="MX52" s="819"/>
      <c r="MY52" s="819"/>
      <c r="MZ52" s="819"/>
      <c r="NA52" s="819"/>
      <c r="NB52" s="819"/>
      <c r="NC52" s="819"/>
      <c r="ND52" s="819"/>
      <c r="NE52" s="819"/>
      <c r="NF52" s="819"/>
      <c r="NG52" s="819"/>
      <c r="NH52" s="819"/>
      <c r="NI52" s="819"/>
      <c r="NJ52" s="819"/>
      <c r="NK52" s="819"/>
      <c r="NL52" s="819"/>
      <c r="NM52" s="819"/>
      <c r="NN52" s="819"/>
      <c r="NO52" s="819"/>
      <c r="NP52" s="819"/>
      <c r="NQ52" s="819"/>
      <c r="NR52" s="819"/>
      <c r="NS52" s="819"/>
      <c r="NT52" s="819"/>
      <c r="NU52" s="819"/>
      <c r="NV52" s="819"/>
      <c r="NW52" s="819"/>
      <c r="NX52" s="819"/>
      <c r="NY52" s="819"/>
      <c r="NZ52" s="819"/>
      <c r="OA52" s="819"/>
      <c r="OB52" s="819"/>
      <c r="OC52" s="819"/>
      <c r="OD52" s="819"/>
      <c r="OE52" s="819"/>
      <c r="OF52" s="819"/>
      <c r="OG52" s="819"/>
      <c r="OH52" s="819"/>
      <c r="OI52" s="819"/>
      <c r="OJ52" s="819"/>
      <c r="OK52" s="819"/>
      <c r="OL52" s="819"/>
      <c r="OM52" s="819"/>
      <c r="ON52" s="819"/>
      <c r="OO52" s="819"/>
      <c r="OP52" s="819"/>
      <c r="OQ52" s="819"/>
      <c r="OR52" s="819"/>
      <c r="OS52" s="819"/>
      <c r="OT52" s="819"/>
      <c r="OU52" s="819"/>
      <c r="OV52" s="819"/>
      <c r="OW52" s="819"/>
      <c r="OX52" s="819"/>
      <c r="OY52" s="819"/>
      <c r="OZ52" s="819"/>
      <c r="PA52" s="819"/>
      <c r="PB52" s="819"/>
      <c r="PC52" s="819"/>
      <c r="PD52" s="819"/>
      <c r="PE52" s="819"/>
      <c r="PF52" s="819"/>
      <c r="PG52" s="819"/>
      <c r="PH52" s="819"/>
      <c r="PI52" s="819"/>
      <c r="PJ52" s="819"/>
      <c r="PK52" s="819"/>
      <c r="PL52" s="819"/>
      <c r="PM52" s="819"/>
      <c r="PN52" s="819"/>
      <c r="PO52" s="819"/>
      <c r="PP52" s="819"/>
      <c r="PQ52" s="819"/>
      <c r="PR52" s="819"/>
      <c r="PS52" s="819"/>
      <c r="PT52" s="819"/>
      <c r="PU52" s="819"/>
      <c r="PV52" s="819"/>
      <c r="PW52" s="819"/>
      <c r="PX52" s="819"/>
      <c r="PY52" s="819"/>
      <c r="PZ52" s="819"/>
      <c r="QA52" s="819"/>
      <c r="QB52" s="819"/>
      <c r="QC52" s="819"/>
      <c r="QD52" s="819"/>
      <c r="QE52" s="819"/>
      <c r="QF52" s="819"/>
      <c r="QG52" s="819"/>
      <c r="QH52" s="819"/>
      <c r="QI52" s="819"/>
      <c r="QJ52" s="819"/>
      <c r="QK52" s="819"/>
      <c r="QL52" s="819"/>
      <c r="QM52" s="819"/>
      <c r="QN52" s="819"/>
    </row>
    <row r="53" spans="1:456" s="132" customFormat="1" ht="25.5">
      <c r="A53" s="435" t="s">
        <v>1011</v>
      </c>
      <c r="B53" s="421" t="s">
        <v>1012</v>
      </c>
      <c r="C53" s="849">
        <f t="shared" si="44"/>
        <v>4.7619047619047619</v>
      </c>
      <c r="D53" s="511" t="s">
        <v>38</v>
      </c>
      <c r="E53" s="276">
        <f t="shared" si="34"/>
        <v>0</v>
      </c>
      <c r="F53" s="276"/>
      <c r="G53" s="276"/>
      <c r="H53" s="760"/>
      <c r="I53" s="276">
        <f t="shared" si="45"/>
        <v>4.7619047619047619</v>
      </c>
      <c r="J53" s="267" t="s">
        <v>38</v>
      </c>
      <c r="K53" s="276">
        <f t="shared" si="35"/>
        <v>0</v>
      </c>
      <c r="L53" s="276"/>
      <c r="M53" s="276"/>
      <c r="N53" s="760"/>
      <c r="O53" s="276">
        <f t="shared" si="46"/>
        <v>4.7619047619047619</v>
      </c>
      <c r="P53" s="267" t="s">
        <v>38</v>
      </c>
      <c r="Q53" s="276">
        <f t="shared" si="36"/>
        <v>0</v>
      </c>
      <c r="R53" s="276"/>
      <c r="S53" s="276"/>
      <c r="T53" s="760"/>
      <c r="U53" s="276">
        <f t="shared" si="47"/>
        <v>4.7619047619047619</v>
      </c>
      <c r="V53" s="267" t="s">
        <v>38</v>
      </c>
      <c r="W53" s="276">
        <f t="shared" si="37"/>
        <v>0</v>
      </c>
      <c r="X53" s="276"/>
      <c r="Y53" s="276"/>
      <c r="Z53" s="760"/>
      <c r="AA53" s="276">
        <f t="shared" si="48"/>
        <v>4.7619047619047619</v>
      </c>
      <c r="AB53" s="274" t="s">
        <v>38</v>
      </c>
      <c r="AC53" s="276">
        <f t="shared" si="38"/>
        <v>0</v>
      </c>
      <c r="AD53" s="276"/>
      <c r="AE53" s="276"/>
      <c r="AF53" s="760"/>
      <c r="AG53" s="276">
        <f t="shared" si="49"/>
        <v>4.7619047619047619</v>
      </c>
      <c r="AH53" s="267" t="s">
        <v>38</v>
      </c>
      <c r="AI53" s="276">
        <f t="shared" si="39"/>
        <v>0</v>
      </c>
      <c r="AJ53" s="276"/>
      <c r="AK53" s="276"/>
      <c r="AL53" s="760"/>
      <c r="AM53" s="276">
        <f t="shared" si="50"/>
        <v>4.7619047619047619</v>
      </c>
      <c r="AN53" s="267" t="s">
        <v>38</v>
      </c>
      <c r="AO53" s="276">
        <f t="shared" si="40"/>
        <v>0</v>
      </c>
      <c r="AP53" s="276"/>
      <c r="AQ53" s="276"/>
      <c r="AR53" s="760"/>
      <c r="AS53" s="276">
        <f t="shared" si="51"/>
        <v>4.7619047619047619</v>
      </c>
      <c r="AT53" s="267" t="s">
        <v>35</v>
      </c>
      <c r="AU53" s="276">
        <f t="shared" si="41"/>
        <v>4.7619047619047619</v>
      </c>
      <c r="AV53" s="276"/>
      <c r="AW53" s="267" t="s">
        <v>1106</v>
      </c>
      <c r="AX53" s="760"/>
      <c r="AY53" s="276">
        <f t="shared" si="52"/>
        <v>4.7619047619047619</v>
      </c>
      <c r="AZ53" s="274" t="s">
        <v>38</v>
      </c>
      <c r="BA53" s="276">
        <f t="shared" si="42"/>
        <v>0</v>
      </c>
      <c r="BB53" s="276"/>
      <c r="BC53" s="269"/>
      <c r="BD53" s="760"/>
      <c r="BE53" s="276">
        <f t="shared" si="53"/>
        <v>4.7619047619047619</v>
      </c>
      <c r="BF53" s="274" t="s">
        <v>38</v>
      </c>
      <c r="BG53" s="276">
        <f t="shared" si="43"/>
        <v>0</v>
      </c>
      <c r="BH53" s="276"/>
      <c r="BI53" s="267"/>
      <c r="BJ53" s="821"/>
      <c r="BK53" s="819"/>
      <c r="BL53" s="819"/>
      <c r="BM53" s="819"/>
      <c r="BN53" s="819"/>
      <c r="BO53" s="819"/>
      <c r="BP53" s="819"/>
      <c r="BQ53" s="819"/>
      <c r="BR53" s="819"/>
      <c r="BS53" s="819"/>
      <c r="BT53" s="819"/>
      <c r="BU53" s="819"/>
      <c r="BV53" s="819"/>
      <c r="BW53" s="819"/>
      <c r="BX53" s="819"/>
      <c r="BY53" s="819"/>
      <c r="BZ53" s="819"/>
      <c r="CA53" s="819"/>
      <c r="CB53" s="819"/>
      <c r="CC53" s="819"/>
      <c r="CD53" s="819"/>
      <c r="CE53" s="819"/>
      <c r="CF53" s="819"/>
      <c r="CG53" s="819"/>
      <c r="CH53" s="819"/>
      <c r="CI53" s="819"/>
      <c r="CJ53" s="819"/>
      <c r="CK53" s="819"/>
      <c r="CL53" s="819"/>
      <c r="CM53" s="819"/>
      <c r="CN53" s="819"/>
      <c r="CO53" s="819"/>
      <c r="CP53" s="819"/>
      <c r="CQ53" s="819"/>
      <c r="CR53" s="819"/>
      <c r="CS53" s="819"/>
      <c r="CT53" s="819"/>
      <c r="CU53" s="819"/>
      <c r="CV53" s="819"/>
      <c r="CW53" s="819"/>
      <c r="CX53" s="819"/>
      <c r="CY53" s="819"/>
      <c r="CZ53" s="819"/>
      <c r="DA53" s="819"/>
      <c r="DB53" s="819"/>
      <c r="DC53" s="819"/>
      <c r="DD53" s="819"/>
      <c r="DE53" s="819"/>
      <c r="DF53" s="819"/>
      <c r="DG53" s="819"/>
      <c r="DH53" s="819"/>
      <c r="DI53" s="819"/>
      <c r="DJ53" s="819"/>
      <c r="DK53" s="819"/>
      <c r="DL53" s="819"/>
      <c r="DM53" s="819"/>
      <c r="DN53" s="819"/>
      <c r="DO53" s="819"/>
      <c r="DP53" s="819"/>
      <c r="DQ53" s="819"/>
      <c r="DR53" s="819"/>
      <c r="DS53" s="819"/>
      <c r="DT53" s="819"/>
      <c r="DU53" s="819"/>
      <c r="DV53" s="819"/>
      <c r="DW53" s="819"/>
      <c r="DX53" s="819"/>
      <c r="DY53" s="819"/>
      <c r="DZ53" s="819"/>
      <c r="EA53" s="819"/>
      <c r="EB53" s="819"/>
      <c r="EC53" s="819"/>
      <c r="ED53" s="819"/>
      <c r="EE53" s="819"/>
      <c r="EF53" s="819"/>
      <c r="EG53" s="819"/>
      <c r="EH53" s="819"/>
      <c r="EI53" s="819"/>
      <c r="EJ53" s="819"/>
      <c r="EK53" s="819"/>
      <c r="EL53" s="819"/>
      <c r="EM53" s="819"/>
      <c r="EN53" s="819"/>
      <c r="EO53" s="819"/>
      <c r="EP53" s="819"/>
      <c r="EQ53" s="819"/>
      <c r="ER53" s="819"/>
      <c r="ES53" s="819"/>
      <c r="ET53" s="819"/>
      <c r="EU53" s="819"/>
      <c r="EV53" s="819"/>
      <c r="EW53" s="819"/>
      <c r="EX53" s="819"/>
      <c r="EY53" s="819"/>
      <c r="EZ53" s="819"/>
      <c r="FA53" s="819"/>
      <c r="FB53" s="819"/>
      <c r="FC53" s="819"/>
      <c r="FD53" s="819"/>
      <c r="FE53" s="819"/>
      <c r="FF53" s="819"/>
      <c r="FG53" s="819"/>
      <c r="FH53" s="819"/>
      <c r="FI53" s="819"/>
      <c r="FJ53" s="819"/>
      <c r="FK53" s="819"/>
      <c r="FL53" s="819"/>
      <c r="FM53" s="819"/>
      <c r="FN53" s="819"/>
      <c r="FO53" s="819"/>
      <c r="FP53" s="819"/>
      <c r="FQ53" s="819"/>
      <c r="FR53" s="819"/>
      <c r="FS53" s="819"/>
      <c r="FT53" s="819"/>
      <c r="FU53" s="819"/>
      <c r="FV53" s="819"/>
      <c r="FW53" s="819"/>
      <c r="FX53" s="819"/>
      <c r="FY53" s="819"/>
      <c r="FZ53" s="819"/>
      <c r="GA53" s="819"/>
      <c r="GB53" s="819"/>
      <c r="GC53" s="819"/>
      <c r="GD53" s="819"/>
      <c r="GE53" s="819"/>
      <c r="GF53" s="819"/>
      <c r="GG53" s="819"/>
      <c r="GH53" s="819"/>
      <c r="GI53" s="819"/>
      <c r="GJ53" s="819"/>
      <c r="GK53" s="819"/>
      <c r="GL53" s="819"/>
      <c r="GM53" s="819"/>
      <c r="GN53" s="819"/>
      <c r="GO53" s="819"/>
      <c r="GP53" s="819"/>
      <c r="GQ53" s="819"/>
      <c r="GR53" s="819"/>
      <c r="GS53" s="819"/>
      <c r="GT53" s="819"/>
      <c r="GU53" s="819"/>
      <c r="GV53" s="819"/>
      <c r="GW53" s="819"/>
      <c r="GX53" s="819"/>
      <c r="GY53" s="819"/>
      <c r="GZ53" s="819"/>
      <c r="HA53" s="819"/>
      <c r="HB53" s="819"/>
      <c r="HC53" s="819"/>
      <c r="HD53" s="819"/>
      <c r="HE53" s="819"/>
      <c r="HF53" s="819"/>
      <c r="HG53" s="819"/>
      <c r="HH53" s="819"/>
      <c r="HI53" s="819"/>
      <c r="HJ53" s="819"/>
      <c r="HK53" s="819"/>
      <c r="HL53" s="819"/>
      <c r="HM53" s="819"/>
      <c r="HN53" s="819"/>
      <c r="HO53" s="819"/>
      <c r="HP53" s="819"/>
      <c r="HQ53" s="819"/>
      <c r="HR53" s="819"/>
      <c r="HS53" s="819"/>
      <c r="HT53" s="819"/>
      <c r="HU53" s="819"/>
      <c r="HV53" s="819"/>
      <c r="HW53" s="819"/>
      <c r="HX53" s="819"/>
      <c r="HY53" s="819"/>
      <c r="HZ53" s="819"/>
      <c r="IA53" s="819"/>
      <c r="IB53" s="819"/>
      <c r="IC53" s="819"/>
      <c r="ID53" s="819"/>
      <c r="IE53" s="819"/>
      <c r="IF53" s="819"/>
      <c r="IG53" s="819"/>
      <c r="IH53" s="819"/>
      <c r="II53" s="819"/>
      <c r="IJ53" s="819"/>
      <c r="IK53" s="819"/>
      <c r="IL53" s="819"/>
      <c r="IM53" s="819"/>
      <c r="IN53" s="819"/>
      <c r="IO53" s="819"/>
      <c r="IP53" s="819"/>
      <c r="IQ53" s="819"/>
      <c r="IR53" s="819"/>
      <c r="IS53" s="819"/>
      <c r="IT53" s="819"/>
      <c r="IU53" s="819"/>
      <c r="IV53" s="819"/>
      <c r="IW53" s="819"/>
      <c r="IX53" s="819"/>
      <c r="IY53" s="819"/>
      <c r="IZ53" s="819"/>
      <c r="JA53" s="819"/>
      <c r="JB53" s="819"/>
      <c r="JC53" s="819"/>
      <c r="JD53" s="819"/>
      <c r="JE53" s="819"/>
      <c r="JF53" s="819"/>
      <c r="JG53" s="819"/>
      <c r="JH53" s="819"/>
      <c r="JI53" s="819"/>
      <c r="JJ53" s="819"/>
      <c r="JK53" s="819"/>
      <c r="JL53" s="819"/>
      <c r="JM53" s="819"/>
      <c r="JN53" s="819"/>
      <c r="JO53" s="819"/>
      <c r="JP53" s="819"/>
      <c r="JQ53" s="819"/>
      <c r="JR53" s="819"/>
      <c r="JS53" s="819"/>
      <c r="JT53" s="819"/>
      <c r="JU53" s="819"/>
      <c r="JV53" s="819"/>
      <c r="JW53" s="819"/>
      <c r="JX53" s="819"/>
      <c r="JY53" s="819"/>
      <c r="JZ53" s="819"/>
      <c r="KA53" s="819"/>
      <c r="KB53" s="819"/>
      <c r="KC53" s="819"/>
      <c r="KD53" s="819"/>
      <c r="KE53" s="819"/>
      <c r="KF53" s="819"/>
      <c r="KG53" s="819"/>
      <c r="KH53" s="819"/>
      <c r="KI53" s="819"/>
      <c r="KJ53" s="819"/>
      <c r="KK53" s="819"/>
      <c r="KL53" s="819"/>
      <c r="KM53" s="819"/>
      <c r="KN53" s="819"/>
      <c r="KO53" s="819"/>
      <c r="KP53" s="819"/>
      <c r="KQ53" s="819"/>
      <c r="KR53" s="819"/>
      <c r="KS53" s="819"/>
      <c r="KT53" s="819"/>
      <c r="KU53" s="819"/>
      <c r="KV53" s="819"/>
      <c r="KW53" s="819"/>
      <c r="KX53" s="819"/>
      <c r="KY53" s="819"/>
      <c r="KZ53" s="819"/>
      <c r="LA53" s="819"/>
      <c r="LB53" s="819"/>
      <c r="LC53" s="819"/>
      <c r="LD53" s="819"/>
      <c r="LE53" s="819"/>
      <c r="LF53" s="819"/>
      <c r="LG53" s="819"/>
      <c r="LH53" s="819"/>
      <c r="LI53" s="819"/>
      <c r="LJ53" s="819"/>
      <c r="LK53" s="819"/>
      <c r="LL53" s="819"/>
      <c r="LM53" s="819"/>
      <c r="LN53" s="819"/>
      <c r="LO53" s="819"/>
      <c r="LP53" s="819"/>
      <c r="LQ53" s="819"/>
      <c r="LR53" s="819"/>
      <c r="LS53" s="819"/>
      <c r="LT53" s="819"/>
      <c r="LU53" s="819"/>
      <c r="LV53" s="819"/>
      <c r="LW53" s="819"/>
      <c r="LX53" s="819"/>
      <c r="LY53" s="819"/>
      <c r="LZ53" s="819"/>
      <c r="MA53" s="819"/>
      <c r="MB53" s="819"/>
      <c r="MC53" s="819"/>
      <c r="MD53" s="819"/>
      <c r="ME53" s="819"/>
      <c r="MF53" s="819"/>
      <c r="MG53" s="819"/>
      <c r="MH53" s="819"/>
      <c r="MI53" s="819"/>
      <c r="MJ53" s="819"/>
      <c r="MK53" s="819"/>
      <c r="ML53" s="819"/>
      <c r="MM53" s="819"/>
      <c r="MN53" s="819"/>
      <c r="MO53" s="819"/>
      <c r="MP53" s="819"/>
      <c r="MQ53" s="819"/>
      <c r="MR53" s="819"/>
      <c r="MS53" s="819"/>
      <c r="MT53" s="819"/>
      <c r="MU53" s="819"/>
      <c r="MV53" s="819"/>
      <c r="MW53" s="819"/>
      <c r="MX53" s="819"/>
      <c r="MY53" s="819"/>
      <c r="MZ53" s="819"/>
      <c r="NA53" s="819"/>
      <c r="NB53" s="819"/>
      <c r="NC53" s="819"/>
      <c r="ND53" s="819"/>
      <c r="NE53" s="819"/>
      <c r="NF53" s="819"/>
      <c r="NG53" s="819"/>
      <c r="NH53" s="819"/>
      <c r="NI53" s="819"/>
      <c r="NJ53" s="819"/>
      <c r="NK53" s="819"/>
      <c r="NL53" s="819"/>
      <c r="NM53" s="819"/>
      <c r="NN53" s="819"/>
      <c r="NO53" s="819"/>
      <c r="NP53" s="819"/>
      <c r="NQ53" s="819"/>
      <c r="NR53" s="819"/>
      <c r="NS53" s="819"/>
      <c r="NT53" s="819"/>
      <c r="NU53" s="819"/>
      <c r="NV53" s="819"/>
      <c r="NW53" s="819"/>
      <c r="NX53" s="819"/>
      <c r="NY53" s="819"/>
      <c r="NZ53" s="819"/>
      <c r="OA53" s="819"/>
      <c r="OB53" s="819"/>
      <c r="OC53" s="819"/>
      <c r="OD53" s="819"/>
      <c r="OE53" s="819"/>
      <c r="OF53" s="819"/>
      <c r="OG53" s="819"/>
      <c r="OH53" s="819"/>
      <c r="OI53" s="819"/>
      <c r="OJ53" s="819"/>
      <c r="OK53" s="819"/>
      <c r="OL53" s="819"/>
      <c r="OM53" s="819"/>
      <c r="ON53" s="819"/>
      <c r="OO53" s="819"/>
      <c r="OP53" s="819"/>
      <c r="OQ53" s="819"/>
      <c r="OR53" s="819"/>
      <c r="OS53" s="819"/>
      <c r="OT53" s="819"/>
      <c r="OU53" s="819"/>
      <c r="OV53" s="819"/>
      <c r="OW53" s="819"/>
      <c r="OX53" s="819"/>
      <c r="OY53" s="819"/>
      <c r="OZ53" s="819"/>
      <c r="PA53" s="819"/>
      <c r="PB53" s="819"/>
      <c r="PC53" s="819"/>
      <c r="PD53" s="819"/>
      <c r="PE53" s="819"/>
      <c r="PF53" s="819"/>
      <c r="PG53" s="819"/>
      <c r="PH53" s="819"/>
      <c r="PI53" s="819"/>
      <c r="PJ53" s="819"/>
      <c r="PK53" s="819"/>
      <c r="PL53" s="819"/>
      <c r="PM53" s="819"/>
      <c r="PN53" s="819"/>
      <c r="PO53" s="819"/>
      <c r="PP53" s="819"/>
      <c r="PQ53" s="819"/>
      <c r="PR53" s="819"/>
      <c r="PS53" s="819"/>
      <c r="PT53" s="819"/>
      <c r="PU53" s="819"/>
      <c r="PV53" s="819"/>
      <c r="PW53" s="819"/>
      <c r="PX53" s="819"/>
      <c r="PY53" s="819"/>
      <c r="PZ53" s="819"/>
      <c r="QA53" s="819"/>
      <c r="QB53" s="819"/>
      <c r="QC53" s="819"/>
      <c r="QD53" s="819"/>
      <c r="QE53" s="819"/>
      <c r="QF53" s="819"/>
      <c r="QG53" s="819"/>
      <c r="QH53" s="819"/>
      <c r="QI53" s="819"/>
      <c r="QJ53" s="819"/>
      <c r="QK53" s="819"/>
      <c r="QL53" s="819"/>
      <c r="QM53" s="819"/>
      <c r="QN53" s="819"/>
    </row>
    <row r="54" spans="1:456" s="132" customFormat="1" ht="12.75">
      <c r="A54" s="440"/>
      <c r="B54" s="836"/>
      <c r="C54" s="848"/>
      <c r="D54" s="340"/>
      <c r="E54" s="279"/>
      <c r="F54" s="279"/>
      <c r="G54" s="276"/>
      <c r="H54" s="760"/>
      <c r="I54" s="279"/>
      <c r="J54" s="276"/>
      <c r="K54" s="279"/>
      <c r="L54" s="279"/>
      <c r="M54" s="276"/>
      <c r="N54" s="760"/>
      <c r="O54" s="279"/>
      <c r="P54" s="276"/>
      <c r="Q54" s="279"/>
      <c r="R54" s="279"/>
      <c r="S54" s="276"/>
      <c r="T54" s="760"/>
      <c r="U54" s="279"/>
      <c r="V54" s="276"/>
      <c r="W54" s="279"/>
      <c r="X54" s="279"/>
      <c r="Y54" s="276"/>
      <c r="Z54" s="760"/>
      <c r="AA54" s="279"/>
      <c r="AB54" s="311"/>
      <c r="AC54" s="279"/>
      <c r="AD54" s="279"/>
      <c r="AE54" s="276"/>
      <c r="AF54" s="760"/>
      <c r="AG54" s="279"/>
      <c r="AH54" s="276"/>
      <c r="AI54" s="279"/>
      <c r="AJ54" s="279"/>
      <c r="AK54" s="276"/>
      <c r="AL54" s="760"/>
      <c r="AM54" s="279"/>
      <c r="AN54" s="276"/>
      <c r="AO54" s="279"/>
      <c r="AP54" s="279"/>
      <c r="AQ54" s="276"/>
      <c r="AR54" s="760"/>
      <c r="AS54" s="279"/>
      <c r="AT54" s="276"/>
      <c r="AU54" s="279"/>
      <c r="AV54" s="279"/>
      <c r="AW54" s="436"/>
      <c r="AX54" s="760"/>
      <c r="AY54" s="279"/>
      <c r="AZ54" s="311"/>
      <c r="BA54" s="279"/>
      <c r="BB54" s="279"/>
      <c r="BC54" s="269"/>
      <c r="BD54" s="760"/>
      <c r="BE54" s="279"/>
      <c r="BF54" s="276"/>
      <c r="BG54" s="279"/>
      <c r="BH54" s="279"/>
      <c r="BI54" s="267"/>
      <c r="BJ54" s="820"/>
      <c r="BK54" s="819"/>
      <c r="BL54" s="819"/>
      <c r="BM54" s="819"/>
      <c r="BN54" s="819"/>
      <c r="BO54" s="819"/>
      <c r="BP54" s="819"/>
      <c r="BQ54" s="819"/>
      <c r="BR54" s="819"/>
      <c r="BS54" s="819"/>
      <c r="BT54" s="819"/>
      <c r="BU54" s="819"/>
      <c r="BV54" s="819"/>
      <c r="BW54" s="819"/>
      <c r="BX54" s="819"/>
      <c r="BY54" s="819"/>
      <c r="BZ54" s="819"/>
      <c r="CA54" s="819"/>
      <c r="CB54" s="819"/>
      <c r="CC54" s="819"/>
      <c r="CD54" s="819"/>
      <c r="CE54" s="819"/>
      <c r="CF54" s="819"/>
      <c r="CG54" s="819"/>
      <c r="CH54" s="819"/>
      <c r="CI54" s="819"/>
      <c r="CJ54" s="819"/>
      <c r="CK54" s="819"/>
      <c r="CL54" s="819"/>
      <c r="CM54" s="819"/>
      <c r="CN54" s="819"/>
      <c r="CO54" s="819"/>
      <c r="CP54" s="819"/>
      <c r="CQ54" s="819"/>
      <c r="CR54" s="819"/>
      <c r="CS54" s="819"/>
      <c r="CT54" s="819"/>
      <c r="CU54" s="819"/>
      <c r="CV54" s="819"/>
      <c r="CW54" s="819"/>
      <c r="CX54" s="819"/>
      <c r="CY54" s="819"/>
      <c r="CZ54" s="819"/>
      <c r="DA54" s="819"/>
      <c r="DB54" s="819"/>
      <c r="DC54" s="819"/>
      <c r="DD54" s="819"/>
      <c r="DE54" s="819"/>
      <c r="DF54" s="819"/>
      <c r="DG54" s="819"/>
      <c r="DH54" s="819"/>
      <c r="DI54" s="819"/>
      <c r="DJ54" s="819"/>
      <c r="DK54" s="819"/>
      <c r="DL54" s="819"/>
      <c r="DM54" s="819"/>
      <c r="DN54" s="819"/>
      <c r="DO54" s="819"/>
      <c r="DP54" s="819"/>
      <c r="DQ54" s="819"/>
      <c r="DR54" s="819"/>
      <c r="DS54" s="819"/>
      <c r="DT54" s="819"/>
      <c r="DU54" s="819"/>
      <c r="DV54" s="819"/>
      <c r="DW54" s="819"/>
      <c r="DX54" s="819"/>
      <c r="DY54" s="819"/>
      <c r="DZ54" s="819"/>
      <c r="EA54" s="819"/>
      <c r="EB54" s="819"/>
      <c r="EC54" s="819"/>
      <c r="ED54" s="819"/>
      <c r="EE54" s="819"/>
      <c r="EF54" s="819"/>
      <c r="EG54" s="819"/>
      <c r="EH54" s="819"/>
      <c r="EI54" s="819"/>
      <c r="EJ54" s="819"/>
      <c r="EK54" s="819"/>
      <c r="EL54" s="819"/>
      <c r="EM54" s="819"/>
      <c r="EN54" s="819"/>
      <c r="EO54" s="819"/>
      <c r="EP54" s="819"/>
      <c r="EQ54" s="819"/>
      <c r="ER54" s="819"/>
      <c r="ES54" s="819"/>
      <c r="ET54" s="819"/>
      <c r="EU54" s="819"/>
      <c r="EV54" s="819"/>
      <c r="EW54" s="819"/>
      <c r="EX54" s="819"/>
      <c r="EY54" s="819"/>
      <c r="EZ54" s="819"/>
      <c r="FA54" s="819"/>
      <c r="FB54" s="819"/>
      <c r="FC54" s="819"/>
      <c r="FD54" s="819"/>
      <c r="FE54" s="819"/>
      <c r="FF54" s="819"/>
      <c r="FG54" s="819"/>
      <c r="FH54" s="819"/>
      <c r="FI54" s="819"/>
      <c r="FJ54" s="819"/>
      <c r="FK54" s="819"/>
      <c r="FL54" s="819"/>
      <c r="FM54" s="819"/>
      <c r="FN54" s="819"/>
      <c r="FO54" s="819"/>
      <c r="FP54" s="819"/>
      <c r="FQ54" s="819"/>
      <c r="FR54" s="819"/>
      <c r="FS54" s="819"/>
      <c r="FT54" s="819"/>
      <c r="FU54" s="819"/>
      <c r="FV54" s="819"/>
      <c r="FW54" s="819"/>
      <c r="FX54" s="819"/>
      <c r="FY54" s="819"/>
      <c r="FZ54" s="819"/>
      <c r="GA54" s="819"/>
      <c r="GB54" s="819"/>
      <c r="GC54" s="819"/>
      <c r="GD54" s="819"/>
      <c r="GE54" s="819"/>
      <c r="GF54" s="819"/>
      <c r="GG54" s="819"/>
      <c r="GH54" s="819"/>
      <c r="GI54" s="819"/>
      <c r="GJ54" s="819"/>
      <c r="GK54" s="819"/>
      <c r="GL54" s="819"/>
      <c r="GM54" s="819"/>
      <c r="GN54" s="819"/>
      <c r="GO54" s="819"/>
      <c r="GP54" s="819"/>
      <c r="GQ54" s="819"/>
      <c r="GR54" s="819"/>
      <c r="GS54" s="819"/>
      <c r="GT54" s="819"/>
      <c r="GU54" s="819"/>
      <c r="GV54" s="819"/>
      <c r="GW54" s="819"/>
      <c r="GX54" s="819"/>
      <c r="GY54" s="819"/>
      <c r="GZ54" s="819"/>
      <c r="HA54" s="819"/>
      <c r="HB54" s="819"/>
      <c r="HC54" s="819"/>
      <c r="HD54" s="819"/>
      <c r="HE54" s="819"/>
      <c r="HF54" s="819"/>
      <c r="HG54" s="819"/>
      <c r="HH54" s="819"/>
      <c r="HI54" s="819"/>
      <c r="HJ54" s="819"/>
      <c r="HK54" s="819"/>
      <c r="HL54" s="819"/>
      <c r="HM54" s="819"/>
      <c r="HN54" s="819"/>
      <c r="HO54" s="819"/>
      <c r="HP54" s="819"/>
      <c r="HQ54" s="819"/>
      <c r="HR54" s="819"/>
      <c r="HS54" s="819"/>
      <c r="HT54" s="819"/>
      <c r="HU54" s="819"/>
      <c r="HV54" s="819"/>
      <c r="HW54" s="819"/>
      <c r="HX54" s="819"/>
      <c r="HY54" s="819"/>
      <c r="HZ54" s="819"/>
      <c r="IA54" s="819"/>
      <c r="IB54" s="819"/>
      <c r="IC54" s="819"/>
      <c r="ID54" s="819"/>
      <c r="IE54" s="819"/>
      <c r="IF54" s="819"/>
      <c r="IG54" s="819"/>
      <c r="IH54" s="819"/>
      <c r="II54" s="819"/>
      <c r="IJ54" s="819"/>
      <c r="IK54" s="819"/>
      <c r="IL54" s="819"/>
      <c r="IM54" s="819"/>
      <c r="IN54" s="819"/>
      <c r="IO54" s="819"/>
      <c r="IP54" s="819"/>
      <c r="IQ54" s="819"/>
      <c r="IR54" s="819"/>
      <c r="IS54" s="819"/>
      <c r="IT54" s="819"/>
      <c r="IU54" s="819"/>
      <c r="IV54" s="819"/>
      <c r="IW54" s="819"/>
      <c r="IX54" s="819"/>
      <c r="IY54" s="819"/>
      <c r="IZ54" s="819"/>
      <c r="JA54" s="819"/>
      <c r="JB54" s="819"/>
      <c r="JC54" s="819"/>
      <c r="JD54" s="819"/>
      <c r="JE54" s="819"/>
      <c r="JF54" s="819"/>
      <c r="JG54" s="819"/>
      <c r="JH54" s="819"/>
      <c r="JI54" s="819"/>
      <c r="JJ54" s="819"/>
      <c r="JK54" s="819"/>
      <c r="JL54" s="819"/>
      <c r="JM54" s="819"/>
      <c r="JN54" s="819"/>
      <c r="JO54" s="819"/>
      <c r="JP54" s="819"/>
      <c r="JQ54" s="819"/>
      <c r="JR54" s="819"/>
      <c r="JS54" s="819"/>
      <c r="JT54" s="819"/>
      <c r="JU54" s="819"/>
      <c r="JV54" s="819"/>
      <c r="JW54" s="819"/>
      <c r="JX54" s="819"/>
      <c r="JY54" s="819"/>
      <c r="JZ54" s="819"/>
      <c r="KA54" s="819"/>
      <c r="KB54" s="819"/>
      <c r="KC54" s="819"/>
      <c r="KD54" s="819"/>
      <c r="KE54" s="819"/>
      <c r="KF54" s="819"/>
      <c r="KG54" s="819"/>
      <c r="KH54" s="819"/>
      <c r="KI54" s="819"/>
      <c r="KJ54" s="819"/>
      <c r="KK54" s="819"/>
      <c r="KL54" s="819"/>
      <c r="KM54" s="819"/>
      <c r="KN54" s="819"/>
      <c r="KO54" s="819"/>
      <c r="KP54" s="819"/>
      <c r="KQ54" s="819"/>
      <c r="KR54" s="819"/>
      <c r="KS54" s="819"/>
      <c r="KT54" s="819"/>
      <c r="KU54" s="819"/>
      <c r="KV54" s="819"/>
      <c r="KW54" s="819"/>
      <c r="KX54" s="819"/>
      <c r="KY54" s="819"/>
      <c r="KZ54" s="819"/>
      <c r="LA54" s="819"/>
      <c r="LB54" s="819"/>
      <c r="LC54" s="819"/>
      <c r="LD54" s="819"/>
      <c r="LE54" s="819"/>
      <c r="LF54" s="819"/>
      <c r="LG54" s="819"/>
      <c r="LH54" s="819"/>
      <c r="LI54" s="819"/>
      <c r="LJ54" s="819"/>
      <c r="LK54" s="819"/>
      <c r="LL54" s="819"/>
      <c r="LM54" s="819"/>
      <c r="LN54" s="819"/>
      <c r="LO54" s="819"/>
      <c r="LP54" s="819"/>
      <c r="LQ54" s="819"/>
      <c r="LR54" s="819"/>
      <c r="LS54" s="819"/>
      <c r="LT54" s="819"/>
      <c r="LU54" s="819"/>
      <c r="LV54" s="819"/>
      <c r="LW54" s="819"/>
      <c r="LX54" s="819"/>
      <c r="LY54" s="819"/>
      <c r="LZ54" s="819"/>
      <c r="MA54" s="819"/>
      <c r="MB54" s="819"/>
      <c r="MC54" s="819"/>
      <c r="MD54" s="819"/>
      <c r="ME54" s="819"/>
      <c r="MF54" s="819"/>
      <c r="MG54" s="819"/>
      <c r="MH54" s="819"/>
      <c r="MI54" s="819"/>
      <c r="MJ54" s="819"/>
      <c r="MK54" s="819"/>
      <c r="ML54" s="819"/>
      <c r="MM54" s="819"/>
      <c r="MN54" s="819"/>
      <c r="MO54" s="819"/>
      <c r="MP54" s="819"/>
      <c r="MQ54" s="819"/>
      <c r="MR54" s="819"/>
      <c r="MS54" s="819"/>
      <c r="MT54" s="819"/>
      <c r="MU54" s="819"/>
      <c r="MV54" s="819"/>
      <c r="MW54" s="819"/>
      <c r="MX54" s="819"/>
      <c r="MY54" s="819"/>
      <c r="MZ54" s="819"/>
      <c r="NA54" s="819"/>
      <c r="NB54" s="819"/>
      <c r="NC54" s="819"/>
      <c r="ND54" s="819"/>
      <c r="NE54" s="819"/>
      <c r="NF54" s="819"/>
      <c r="NG54" s="819"/>
      <c r="NH54" s="819"/>
      <c r="NI54" s="819"/>
      <c r="NJ54" s="819"/>
      <c r="NK54" s="819"/>
      <c r="NL54" s="819"/>
      <c r="NM54" s="819"/>
      <c r="NN54" s="819"/>
      <c r="NO54" s="819"/>
      <c r="NP54" s="819"/>
      <c r="NQ54" s="819"/>
      <c r="NR54" s="819"/>
      <c r="NS54" s="819"/>
      <c r="NT54" s="819"/>
      <c r="NU54" s="819"/>
      <c r="NV54" s="819"/>
      <c r="NW54" s="819"/>
      <c r="NX54" s="819"/>
      <c r="NY54" s="819"/>
      <c r="NZ54" s="819"/>
      <c r="OA54" s="819"/>
      <c r="OB54" s="819"/>
      <c r="OC54" s="819"/>
      <c r="OD54" s="819"/>
      <c r="OE54" s="819"/>
      <c r="OF54" s="819"/>
      <c r="OG54" s="819"/>
      <c r="OH54" s="819"/>
      <c r="OI54" s="819"/>
      <c r="OJ54" s="819"/>
      <c r="OK54" s="819"/>
      <c r="OL54" s="819"/>
      <c r="OM54" s="819"/>
      <c r="ON54" s="819"/>
      <c r="OO54" s="819"/>
      <c r="OP54" s="819"/>
      <c r="OQ54" s="819"/>
      <c r="OR54" s="819"/>
      <c r="OS54" s="819"/>
      <c r="OT54" s="819"/>
      <c r="OU54" s="819"/>
      <c r="OV54" s="819"/>
      <c r="OW54" s="819"/>
      <c r="OX54" s="819"/>
      <c r="OY54" s="819"/>
      <c r="OZ54" s="819"/>
      <c r="PA54" s="819"/>
      <c r="PB54" s="819"/>
      <c r="PC54" s="819"/>
      <c r="PD54" s="819"/>
      <c r="PE54" s="819"/>
      <c r="PF54" s="819"/>
      <c r="PG54" s="819"/>
      <c r="PH54" s="819"/>
      <c r="PI54" s="819"/>
      <c r="PJ54" s="819"/>
      <c r="PK54" s="819"/>
      <c r="PL54" s="819"/>
      <c r="PM54" s="819"/>
      <c r="PN54" s="819"/>
      <c r="PO54" s="819"/>
      <c r="PP54" s="819"/>
      <c r="PQ54" s="819"/>
      <c r="PR54" s="819"/>
      <c r="PS54" s="819"/>
      <c r="PT54" s="819"/>
      <c r="PU54" s="819"/>
      <c r="PV54" s="819"/>
      <c r="PW54" s="819"/>
      <c r="PX54" s="819"/>
      <c r="PY54" s="819"/>
      <c r="PZ54" s="819"/>
      <c r="QA54" s="819"/>
      <c r="QB54" s="819"/>
      <c r="QC54" s="819"/>
      <c r="QD54" s="819"/>
      <c r="QE54" s="819"/>
      <c r="QF54" s="819"/>
      <c r="QG54" s="819"/>
      <c r="QH54" s="819"/>
      <c r="QI54" s="819"/>
      <c r="QJ54" s="819"/>
      <c r="QK54" s="819"/>
      <c r="QL54" s="819"/>
      <c r="QM54" s="819"/>
      <c r="QN54" s="819"/>
    </row>
    <row r="55" spans="1:456" s="132" customFormat="1" ht="12.75">
      <c r="A55" s="441" t="s">
        <v>347</v>
      </c>
      <c r="B55" s="506" t="s">
        <v>763</v>
      </c>
      <c r="C55" s="848">
        <f t="shared" ref="C55:BE55" si="54">100/3</f>
        <v>33.333333333333336</v>
      </c>
      <c r="D55" s="340"/>
      <c r="E55" s="276"/>
      <c r="F55" s="279">
        <f>SUM(E57:E67)</f>
        <v>19.444444444444446</v>
      </c>
      <c r="G55" s="276"/>
      <c r="H55" s="760"/>
      <c r="I55" s="279">
        <f t="shared" si="54"/>
        <v>33.333333333333336</v>
      </c>
      <c r="J55" s="276"/>
      <c r="K55" s="276"/>
      <c r="L55" s="279">
        <f>SUM(K57:K67)</f>
        <v>27.777777777777782</v>
      </c>
      <c r="M55" s="276"/>
      <c r="N55" s="760"/>
      <c r="O55" s="279">
        <f t="shared" si="54"/>
        <v>33.333333333333336</v>
      </c>
      <c r="P55" s="276"/>
      <c r="Q55" s="276"/>
      <c r="R55" s="279">
        <f>SUM(Q57:Q67)</f>
        <v>0</v>
      </c>
      <c r="S55" s="276"/>
      <c r="T55" s="760"/>
      <c r="U55" s="279">
        <f t="shared" si="54"/>
        <v>33.333333333333336</v>
      </c>
      <c r="V55" s="276"/>
      <c r="W55" s="276"/>
      <c r="X55" s="279">
        <f>SUM(W57:W67)</f>
        <v>0</v>
      </c>
      <c r="Y55" s="276"/>
      <c r="Z55" s="760"/>
      <c r="AA55" s="279">
        <f t="shared" si="54"/>
        <v>33.333333333333336</v>
      </c>
      <c r="AB55" s="311"/>
      <c r="AC55" s="276"/>
      <c r="AD55" s="279">
        <f>SUM(AC57:AC67)</f>
        <v>16.666666666666668</v>
      </c>
      <c r="AE55" s="276"/>
      <c r="AF55" s="760"/>
      <c r="AG55" s="279">
        <f t="shared" si="54"/>
        <v>33.333333333333336</v>
      </c>
      <c r="AH55" s="276"/>
      <c r="AI55" s="276"/>
      <c r="AJ55" s="279">
        <f>SUM(AI57:AI67)</f>
        <v>13.888888888888889</v>
      </c>
      <c r="AK55" s="276"/>
      <c r="AL55" s="760"/>
      <c r="AM55" s="279">
        <f t="shared" si="54"/>
        <v>33.333333333333336</v>
      </c>
      <c r="AN55" s="276"/>
      <c r="AO55" s="276"/>
      <c r="AP55" s="279">
        <f>SUM(AO57:AO67)</f>
        <v>22.222222222222225</v>
      </c>
      <c r="AQ55" s="276"/>
      <c r="AR55" s="760"/>
      <c r="AS55" s="279">
        <f t="shared" si="54"/>
        <v>33.333333333333336</v>
      </c>
      <c r="AT55" s="276"/>
      <c r="AU55" s="276"/>
      <c r="AV55" s="279">
        <f>SUM(AU57:AU67)</f>
        <v>27.777777777777782</v>
      </c>
      <c r="AW55" s="436"/>
      <c r="AX55" s="760"/>
      <c r="AY55" s="279">
        <f t="shared" si="54"/>
        <v>33.333333333333336</v>
      </c>
      <c r="AZ55" s="311"/>
      <c r="BA55" s="276"/>
      <c r="BB55" s="279">
        <f>SUM(BA57:BA67)</f>
        <v>16.666666666666668</v>
      </c>
      <c r="BC55" s="269"/>
      <c r="BD55" s="760"/>
      <c r="BE55" s="279">
        <f t="shared" si="54"/>
        <v>33.333333333333336</v>
      </c>
      <c r="BF55" s="276"/>
      <c r="BG55" s="276"/>
      <c r="BH55" s="279">
        <f>SUM(BG57:BG67)</f>
        <v>27.777777777777782</v>
      </c>
      <c r="BI55" s="267"/>
      <c r="BJ55" s="820"/>
      <c r="BK55" s="819"/>
      <c r="BL55" s="819"/>
      <c r="BM55" s="819"/>
      <c r="BN55" s="819"/>
      <c r="BO55" s="819"/>
      <c r="BP55" s="819"/>
      <c r="BQ55" s="819"/>
      <c r="BR55" s="819"/>
      <c r="BS55" s="819"/>
      <c r="BT55" s="819"/>
      <c r="BU55" s="819"/>
      <c r="BV55" s="819"/>
      <c r="BW55" s="819"/>
      <c r="BX55" s="819"/>
      <c r="BY55" s="819"/>
      <c r="BZ55" s="819"/>
      <c r="CA55" s="819"/>
      <c r="CB55" s="819"/>
      <c r="CC55" s="819"/>
      <c r="CD55" s="819"/>
      <c r="CE55" s="819"/>
      <c r="CF55" s="819"/>
      <c r="CG55" s="819"/>
      <c r="CH55" s="819"/>
      <c r="CI55" s="819"/>
      <c r="CJ55" s="819"/>
      <c r="CK55" s="819"/>
      <c r="CL55" s="819"/>
      <c r="CM55" s="819"/>
      <c r="CN55" s="819"/>
      <c r="CO55" s="819"/>
      <c r="CP55" s="819"/>
      <c r="CQ55" s="819"/>
      <c r="CR55" s="819"/>
      <c r="CS55" s="819"/>
      <c r="CT55" s="819"/>
      <c r="CU55" s="819"/>
      <c r="CV55" s="819"/>
      <c r="CW55" s="819"/>
      <c r="CX55" s="819"/>
      <c r="CY55" s="819"/>
      <c r="CZ55" s="819"/>
      <c r="DA55" s="819"/>
      <c r="DB55" s="819"/>
      <c r="DC55" s="819"/>
      <c r="DD55" s="819"/>
      <c r="DE55" s="819"/>
      <c r="DF55" s="819"/>
      <c r="DG55" s="819"/>
      <c r="DH55" s="819"/>
      <c r="DI55" s="819"/>
      <c r="DJ55" s="819"/>
      <c r="DK55" s="819"/>
      <c r="DL55" s="819"/>
      <c r="DM55" s="819"/>
      <c r="DN55" s="819"/>
      <c r="DO55" s="819"/>
      <c r="DP55" s="819"/>
      <c r="DQ55" s="819"/>
      <c r="DR55" s="819"/>
      <c r="DS55" s="819"/>
      <c r="DT55" s="819"/>
      <c r="DU55" s="819"/>
      <c r="DV55" s="819"/>
      <c r="DW55" s="819"/>
      <c r="DX55" s="819"/>
      <c r="DY55" s="819"/>
      <c r="DZ55" s="819"/>
      <c r="EA55" s="819"/>
      <c r="EB55" s="819"/>
      <c r="EC55" s="819"/>
      <c r="ED55" s="819"/>
      <c r="EE55" s="819"/>
      <c r="EF55" s="819"/>
      <c r="EG55" s="819"/>
      <c r="EH55" s="819"/>
      <c r="EI55" s="819"/>
      <c r="EJ55" s="819"/>
      <c r="EK55" s="819"/>
      <c r="EL55" s="819"/>
      <c r="EM55" s="819"/>
      <c r="EN55" s="819"/>
      <c r="EO55" s="819"/>
      <c r="EP55" s="819"/>
      <c r="EQ55" s="819"/>
      <c r="ER55" s="819"/>
      <c r="ES55" s="819"/>
      <c r="ET55" s="819"/>
      <c r="EU55" s="819"/>
      <c r="EV55" s="819"/>
      <c r="EW55" s="819"/>
      <c r="EX55" s="819"/>
      <c r="EY55" s="819"/>
      <c r="EZ55" s="819"/>
      <c r="FA55" s="819"/>
      <c r="FB55" s="819"/>
      <c r="FC55" s="819"/>
      <c r="FD55" s="819"/>
      <c r="FE55" s="819"/>
      <c r="FF55" s="819"/>
      <c r="FG55" s="819"/>
      <c r="FH55" s="819"/>
      <c r="FI55" s="819"/>
      <c r="FJ55" s="819"/>
      <c r="FK55" s="819"/>
      <c r="FL55" s="819"/>
      <c r="FM55" s="819"/>
      <c r="FN55" s="819"/>
      <c r="FO55" s="819"/>
      <c r="FP55" s="819"/>
      <c r="FQ55" s="819"/>
      <c r="FR55" s="819"/>
      <c r="FS55" s="819"/>
      <c r="FT55" s="819"/>
      <c r="FU55" s="819"/>
      <c r="FV55" s="819"/>
      <c r="FW55" s="819"/>
      <c r="FX55" s="819"/>
      <c r="FY55" s="819"/>
      <c r="FZ55" s="819"/>
      <c r="GA55" s="819"/>
      <c r="GB55" s="819"/>
      <c r="GC55" s="819"/>
      <c r="GD55" s="819"/>
      <c r="GE55" s="819"/>
      <c r="GF55" s="819"/>
      <c r="GG55" s="819"/>
      <c r="GH55" s="819"/>
      <c r="GI55" s="819"/>
      <c r="GJ55" s="819"/>
      <c r="GK55" s="819"/>
      <c r="GL55" s="819"/>
      <c r="GM55" s="819"/>
      <c r="GN55" s="819"/>
      <c r="GO55" s="819"/>
      <c r="GP55" s="819"/>
      <c r="GQ55" s="819"/>
      <c r="GR55" s="819"/>
      <c r="GS55" s="819"/>
      <c r="GT55" s="819"/>
      <c r="GU55" s="819"/>
      <c r="GV55" s="819"/>
      <c r="GW55" s="819"/>
      <c r="GX55" s="819"/>
      <c r="GY55" s="819"/>
      <c r="GZ55" s="819"/>
      <c r="HA55" s="819"/>
      <c r="HB55" s="819"/>
      <c r="HC55" s="819"/>
      <c r="HD55" s="819"/>
      <c r="HE55" s="819"/>
      <c r="HF55" s="819"/>
      <c r="HG55" s="819"/>
      <c r="HH55" s="819"/>
      <c r="HI55" s="819"/>
      <c r="HJ55" s="819"/>
      <c r="HK55" s="819"/>
      <c r="HL55" s="819"/>
      <c r="HM55" s="819"/>
      <c r="HN55" s="819"/>
      <c r="HO55" s="819"/>
      <c r="HP55" s="819"/>
      <c r="HQ55" s="819"/>
      <c r="HR55" s="819"/>
      <c r="HS55" s="819"/>
      <c r="HT55" s="819"/>
      <c r="HU55" s="819"/>
      <c r="HV55" s="819"/>
      <c r="HW55" s="819"/>
      <c r="HX55" s="819"/>
      <c r="HY55" s="819"/>
      <c r="HZ55" s="819"/>
      <c r="IA55" s="819"/>
      <c r="IB55" s="819"/>
      <c r="IC55" s="819"/>
      <c r="ID55" s="819"/>
      <c r="IE55" s="819"/>
      <c r="IF55" s="819"/>
      <c r="IG55" s="819"/>
      <c r="IH55" s="819"/>
      <c r="II55" s="819"/>
      <c r="IJ55" s="819"/>
      <c r="IK55" s="819"/>
      <c r="IL55" s="819"/>
      <c r="IM55" s="819"/>
      <c r="IN55" s="819"/>
      <c r="IO55" s="819"/>
      <c r="IP55" s="819"/>
      <c r="IQ55" s="819"/>
      <c r="IR55" s="819"/>
      <c r="IS55" s="819"/>
      <c r="IT55" s="819"/>
      <c r="IU55" s="819"/>
      <c r="IV55" s="819"/>
      <c r="IW55" s="819"/>
      <c r="IX55" s="819"/>
      <c r="IY55" s="819"/>
      <c r="IZ55" s="819"/>
      <c r="JA55" s="819"/>
      <c r="JB55" s="819"/>
      <c r="JC55" s="819"/>
      <c r="JD55" s="819"/>
      <c r="JE55" s="819"/>
      <c r="JF55" s="819"/>
      <c r="JG55" s="819"/>
      <c r="JH55" s="819"/>
      <c r="JI55" s="819"/>
      <c r="JJ55" s="819"/>
      <c r="JK55" s="819"/>
      <c r="JL55" s="819"/>
      <c r="JM55" s="819"/>
      <c r="JN55" s="819"/>
      <c r="JO55" s="819"/>
      <c r="JP55" s="819"/>
      <c r="JQ55" s="819"/>
      <c r="JR55" s="819"/>
      <c r="JS55" s="819"/>
      <c r="JT55" s="819"/>
      <c r="JU55" s="819"/>
      <c r="JV55" s="819"/>
      <c r="JW55" s="819"/>
      <c r="JX55" s="819"/>
      <c r="JY55" s="819"/>
      <c r="JZ55" s="819"/>
      <c r="KA55" s="819"/>
      <c r="KB55" s="819"/>
      <c r="KC55" s="819"/>
      <c r="KD55" s="819"/>
      <c r="KE55" s="819"/>
      <c r="KF55" s="819"/>
      <c r="KG55" s="819"/>
      <c r="KH55" s="819"/>
      <c r="KI55" s="819"/>
      <c r="KJ55" s="819"/>
      <c r="KK55" s="819"/>
      <c r="KL55" s="819"/>
      <c r="KM55" s="819"/>
      <c r="KN55" s="819"/>
      <c r="KO55" s="819"/>
      <c r="KP55" s="819"/>
      <c r="KQ55" s="819"/>
      <c r="KR55" s="819"/>
      <c r="KS55" s="819"/>
      <c r="KT55" s="819"/>
      <c r="KU55" s="819"/>
      <c r="KV55" s="819"/>
      <c r="KW55" s="819"/>
      <c r="KX55" s="819"/>
      <c r="KY55" s="819"/>
      <c r="KZ55" s="819"/>
      <c r="LA55" s="819"/>
      <c r="LB55" s="819"/>
      <c r="LC55" s="819"/>
      <c r="LD55" s="819"/>
      <c r="LE55" s="819"/>
      <c r="LF55" s="819"/>
      <c r="LG55" s="819"/>
      <c r="LH55" s="819"/>
      <c r="LI55" s="819"/>
      <c r="LJ55" s="819"/>
      <c r="LK55" s="819"/>
      <c r="LL55" s="819"/>
      <c r="LM55" s="819"/>
      <c r="LN55" s="819"/>
      <c r="LO55" s="819"/>
      <c r="LP55" s="819"/>
      <c r="LQ55" s="819"/>
      <c r="LR55" s="819"/>
      <c r="LS55" s="819"/>
      <c r="LT55" s="819"/>
      <c r="LU55" s="819"/>
      <c r="LV55" s="819"/>
      <c r="LW55" s="819"/>
      <c r="LX55" s="819"/>
      <c r="LY55" s="819"/>
      <c r="LZ55" s="819"/>
      <c r="MA55" s="819"/>
      <c r="MB55" s="819"/>
      <c r="MC55" s="819"/>
      <c r="MD55" s="819"/>
      <c r="ME55" s="819"/>
      <c r="MF55" s="819"/>
      <c r="MG55" s="819"/>
      <c r="MH55" s="819"/>
      <c r="MI55" s="819"/>
      <c r="MJ55" s="819"/>
      <c r="MK55" s="819"/>
      <c r="ML55" s="819"/>
      <c r="MM55" s="819"/>
      <c r="MN55" s="819"/>
      <c r="MO55" s="819"/>
      <c r="MP55" s="819"/>
      <c r="MQ55" s="819"/>
      <c r="MR55" s="819"/>
      <c r="MS55" s="819"/>
      <c r="MT55" s="819"/>
      <c r="MU55" s="819"/>
      <c r="MV55" s="819"/>
      <c r="MW55" s="819"/>
      <c r="MX55" s="819"/>
      <c r="MY55" s="819"/>
      <c r="MZ55" s="819"/>
      <c r="NA55" s="819"/>
      <c r="NB55" s="819"/>
      <c r="NC55" s="819"/>
      <c r="ND55" s="819"/>
      <c r="NE55" s="819"/>
      <c r="NF55" s="819"/>
      <c r="NG55" s="819"/>
      <c r="NH55" s="819"/>
      <c r="NI55" s="819"/>
      <c r="NJ55" s="819"/>
      <c r="NK55" s="819"/>
      <c r="NL55" s="819"/>
      <c r="NM55" s="819"/>
      <c r="NN55" s="819"/>
      <c r="NO55" s="819"/>
      <c r="NP55" s="819"/>
      <c r="NQ55" s="819"/>
      <c r="NR55" s="819"/>
      <c r="NS55" s="819"/>
      <c r="NT55" s="819"/>
      <c r="NU55" s="819"/>
      <c r="NV55" s="819"/>
      <c r="NW55" s="819"/>
      <c r="NX55" s="819"/>
      <c r="NY55" s="819"/>
      <c r="NZ55" s="819"/>
      <c r="OA55" s="819"/>
      <c r="OB55" s="819"/>
      <c r="OC55" s="819"/>
      <c r="OD55" s="819"/>
      <c r="OE55" s="819"/>
      <c r="OF55" s="819"/>
      <c r="OG55" s="819"/>
      <c r="OH55" s="819"/>
      <c r="OI55" s="819"/>
      <c r="OJ55" s="819"/>
      <c r="OK55" s="819"/>
      <c r="OL55" s="819"/>
      <c r="OM55" s="819"/>
      <c r="ON55" s="819"/>
      <c r="OO55" s="819"/>
      <c r="OP55" s="819"/>
      <c r="OQ55" s="819"/>
      <c r="OR55" s="819"/>
      <c r="OS55" s="819"/>
      <c r="OT55" s="819"/>
      <c r="OU55" s="819"/>
      <c r="OV55" s="819"/>
      <c r="OW55" s="819"/>
      <c r="OX55" s="819"/>
      <c r="OY55" s="819"/>
      <c r="OZ55" s="819"/>
      <c r="PA55" s="819"/>
      <c r="PB55" s="819"/>
      <c r="PC55" s="819"/>
      <c r="PD55" s="819"/>
      <c r="PE55" s="819"/>
      <c r="PF55" s="819"/>
      <c r="PG55" s="819"/>
      <c r="PH55" s="819"/>
      <c r="PI55" s="819"/>
      <c r="PJ55" s="819"/>
      <c r="PK55" s="819"/>
      <c r="PL55" s="819"/>
      <c r="PM55" s="819"/>
      <c r="PN55" s="819"/>
      <c r="PO55" s="819"/>
      <c r="PP55" s="819"/>
      <c r="PQ55" s="819"/>
      <c r="PR55" s="819"/>
      <c r="PS55" s="819"/>
      <c r="PT55" s="819"/>
      <c r="PU55" s="819"/>
      <c r="PV55" s="819"/>
      <c r="PW55" s="819"/>
      <c r="PX55" s="819"/>
      <c r="PY55" s="819"/>
      <c r="PZ55" s="819"/>
      <c r="QA55" s="819"/>
      <c r="QB55" s="819"/>
      <c r="QC55" s="819"/>
      <c r="QD55" s="819"/>
      <c r="QE55" s="819"/>
      <c r="QF55" s="819"/>
      <c r="QG55" s="819"/>
      <c r="QH55" s="819"/>
      <c r="QI55" s="819"/>
      <c r="QJ55" s="819"/>
      <c r="QK55" s="819"/>
      <c r="QL55" s="819"/>
      <c r="QM55" s="819"/>
      <c r="QN55" s="819"/>
    </row>
    <row r="56" spans="1:456" s="132" customFormat="1" ht="38.25">
      <c r="A56" s="440"/>
      <c r="B56" s="509" t="s">
        <v>1858</v>
      </c>
      <c r="C56" s="849"/>
      <c r="D56" s="340"/>
      <c r="E56" s="276"/>
      <c r="F56" s="279"/>
      <c r="G56" s="276"/>
      <c r="H56" s="760"/>
      <c r="I56" s="276"/>
      <c r="J56" s="276"/>
      <c r="K56" s="276"/>
      <c r="L56" s="279"/>
      <c r="M56" s="276"/>
      <c r="N56" s="760"/>
      <c r="O56" s="276"/>
      <c r="P56" s="276"/>
      <c r="Q56" s="276"/>
      <c r="R56" s="279"/>
      <c r="S56" s="276"/>
      <c r="T56" s="760"/>
      <c r="U56" s="276"/>
      <c r="V56" s="276"/>
      <c r="W56" s="276"/>
      <c r="X56" s="279"/>
      <c r="Y56" s="276"/>
      <c r="Z56" s="760"/>
      <c r="AA56" s="276"/>
      <c r="AB56" s="311"/>
      <c r="AC56" s="276"/>
      <c r="AD56" s="279"/>
      <c r="AE56" s="276"/>
      <c r="AF56" s="760"/>
      <c r="AG56" s="276"/>
      <c r="AH56" s="276"/>
      <c r="AI56" s="276"/>
      <c r="AJ56" s="279"/>
      <c r="AK56" s="276"/>
      <c r="AL56" s="760"/>
      <c r="AM56" s="276"/>
      <c r="AN56" s="276"/>
      <c r="AO56" s="276"/>
      <c r="AP56" s="279"/>
      <c r="AQ56" s="276"/>
      <c r="AR56" s="760"/>
      <c r="AS56" s="276"/>
      <c r="AT56" s="276"/>
      <c r="AU56" s="276"/>
      <c r="AV56" s="279"/>
      <c r="AW56" s="276"/>
      <c r="AX56" s="760"/>
      <c r="AY56" s="276"/>
      <c r="AZ56" s="311"/>
      <c r="BA56" s="276"/>
      <c r="BB56" s="279"/>
      <c r="BC56" s="267"/>
      <c r="BD56" s="760"/>
      <c r="BE56" s="276"/>
      <c r="BF56" s="276"/>
      <c r="BG56" s="276"/>
      <c r="BH56" s="279"/>
      <c r="BI56" s="267"/>
      <c r="BJ56" s="820"/>
      <c r="BK56" s="819"/>
      <c r="BL56" s="819"/>
      <c r="BM56" s="819"/>
      <c r="BN56" s="819"/>
      <c r="BO56" s="819"/>
      <c r="BP56" s="819"/>
      <c r="BQ56" s="819"/>
      <c r="BR56" s="819"/>
      <c r="BS56" s="819"/>
      <c r="BT56" s="819"/>
      <c r="BU56" s="819"/>
      <c r="BV56" s="819"/>
      <c r="BW56" s="819"/>
      <c r="BX56" s="819"/>
      <c r="BY56" s="819"/>
      <c r="BZ56" s="819"/>
      <c r="CA56" s="819"/>
      <c r="CB56" s="819"/>
      <c r="CC56" s="819"/>
      <c r="CD56" s="819"/>
      <c r="CE56" s="819"/>
      <c r="CF56" s="819"/>
      <c r="CG56" s="819"/>
      <c r="CH56" s="819"/>
      <c r="CI56" s="819"/>
      <c r="CJ56" s="819"/>
      <c r="CK56" s="819"/>
      <c r="CL56" s="819"/>
      <c r="CM56" s="819"/>
      <c r="CN56" s="819"/>
      <c r="CO56" s="819"/>
      <c r="CP56" s="819"/>
      <c r="CQ56" s="819"/>
      <c r="CR56" s="819"/>
      <c r="CS56" s="819"/>
      <c r="CT56" s="819"/>
      <c r="CU56" s="819"/>
      <c r="CV56" s="819"/>
      <c r="CW56" s="819"/>
      <c r="CX56" s="819"/>
      <c r="CY56" s="819"/>
      <c r="CZ56" s="819"/>
      <c r="DA56" s="819"/>
      <c r="DB56" s="819"/>
      <c r="DC56" s="819"/>
      <c r="DD56" s="819"/>
      <c r="DE56" s="819"/>
      <c r="DF56" s="819"/>
      <c r="DG56" s="819"/>
      <c r="DH56" s="819"/>
      <c r="DI56" s="819"/>
      <c r="DJ56" s="819"/>
      <c r="DK56" s="819"/>
      <c r="DL56" s="819"/>
      <c r="DM56" s="819"/>
      <c r="DN56" s="819"/>
      <c r="DO56" s="819"/>
      <c r="DP56" s="819"/>
      <c r="DQ56" s="819"/>
      <c r="DR56" s="819"/>
      <c r="DS56" s="819"/>
      <c r="DT56" s="819"/>
      <c r="DU56" s="819"/>
      <c r="DV56" s="819"/>
      <c r="DW56" s="819"/>
      <c r="DX56" s="819"/>
      <c r="DY56" s="819"/>
      <c r="DZ56" s="819"/>
      <c r="EA56" s="819"/>
      <c r="EB56" s="819"/>
      <c r="EC56" s="819"/>
      <c r="ED56" s="819"/>
      <c r="EE56" s="819"/>
      <c r="EF56" s="819"/>
      <c r="EG56" s="819"/>
      <c r="EH56" s="819"/>
      <c r="EI56" s="819"/>
      <c r="EJ56" s="819"/>
      <c r="EK56" s="819"/>
      <c r="EL56" s="819"/>
      <c r="EM56" s="819"/>
      <c r="EN56" s="819"/>
      <c r="EO56" s="819"/>
      <c r="EP56" s="819"/>
      <c r="EQ56" s="819"/>
      <c r="ER56" s="819"/>
      <c r="ES56" s="819"/>
      <c r="ET56" s="819"/>
      <c r="EU56" s="819"/>
      <c r="EV56" s="819"/>
      <c r="EW56" s="819"/>
      <c r="EX56" s="819"/>
      <c r="EY56" s="819"/>
      <c r="EZ56" s="819"/>
      <c r="FA56" s="819"/>
      <c r="FB56" s="819"/>
      <c r="FC56" s="819"/>
      <c r="FD56" s="819"/>
      <c r="FE56" s="819"/>
      <c r="FF56" s="819"/>
      <c r="FG56" s="819"/>
      <c r="FH56" s="819"/>
      <c r="FI56" s="819"/>
      <c r="FJ56" s="819"/>
      <c r="FK56" s="819"/>
      <c r="FL56" s="819"/>
      <c r="FM56" s="819"/>
      <c r="FN56" s="819"/>
      <c r="FO56" s="819"/>
      <c r="FP56" s="819"/>
      <c r="FQ56" s="819"/>
      <c r="FR56" s="819"/>
      <c r="FS56" s="819"/>
      <c r="FT56" s="819"/>
      <c r="FU56" s="819"/>
      <c r="FV56" s="819"/>
      <c r="FW56" s="819"/>
      <c r="FX56" s="819"/>
      <c r="FY56" s="819"/>
      <c r="FZ56" s="819"/>
      <c r="GA56" s="819"/>
      <c r="GB56" s="819"/>
      <c r="GC56" s="819"/>
      <c r="GD56" s="819"/>
      <c r="GE56" s="819"/>
      <c r="GF56" s="819"/>
      <c r="GG56" s="819"/>
      <c r="GH56" s="819"/>
      <c r="GI56" s="819"/>
      <c r="GJ56" s="819"/>
      <c r="GK56" s="819"/>
      <c r="GL56" s="819"/>
      <c r="GM56" s="819"/>
      <c r="GN56" s="819"/>
      <c r="GO56" s="819"/>
      <c r="GP56" s="819"/>
      <c r="GQ56" s="819"/>
      <c r="GR56" s="819"/>
      <c r="GS56" s="819"/>
      <c r="GT56" s="819"/>
      <c r="GU56" s="819"/>
      <c r="GV56" s="819"/>
      <c r="GW56" s="819"/>
      <c r="GX56" s="819"/>
      <c r="GY56" s="819"/>
      <c r="GZ56" s="819"/>
      <c r="HA56" s="819"/>
      <c r="HB56" s="819"/>
      <c r="HC56" s="819"/>
      <c r="HD56" s="819"/>
      <c r="HE56" s="819"/>
      <c r="HF56" s="819"/>
      <c r="HG56" s="819"/>
      <c r="HH56" s="819"/>
      <c r="HI56" s="819"/>
      <c r="HJ56" s="819"/>
      <c r="HK56" s="819"/>
      <c r="HL56" s="819"/>
      <c r="HM56" s="819"/>
      <c r="HN56" s="819"/>
      <c r="HO56" s="819"/>
      <c r="HP56" s="819"/>
      <c r="HQ56" s="819"/>
      <c r="HR56" s="819"/>
      <c r="HS56" s="819"/>
      <c r="HT56" s="819"/>
      <c r="HU56" s="819"/>
      <c r="HV56" s="819"/>
      <c r="HW56" s="819"/>
      <c r="HX56" s="819"/>
      <c r="HY56" s="819"/>
      <c r="HZ56" s="819"/>
      <c r="IA56" s="819"/>
      <c r="IB56" s="819"/>
      <c r="IC56" s="819"/>
      <c r="ID56" s="819"/>
      <c r="IE56" s="819"/>
      <c r="IF56" s="819"/>
      <c r="IG56" s="819"/>
      <c r="IH56" s="819"/>
      <c r="II56" s="819"/>
      <c r="IJ56" s="819"/>
      <c r="IK56" s="819"/>
      <c r="IL56" s="819"/>
      <c r="IM56" s="819"/>
      <c r="IN56" s="819"/>
      <c r="IO56" s="819"/>
      <c r="IP56" s="819"/>
      <c r="IQ56" s="819"/>
      <c r="IR56" s="819"/>
      <c r="IS56" s="819"/>
      <c r="IT56" s="819"/>
      <c r="IU56" s="819"/>
      <c r="IV56" s="819"/>
      <c r="IW56" s="819"/>
      <c r="IX56" s="819"/>
      <c r="IY56" s="819"/>
      <c r="IZ56" s="819"/>
      <c r="JA56" s="819"/>
      <c r="JB56" s="819"/>
      <c r="JC56" s="819"/>
      <c r="JD56" s="819"/>
      <c r="JE56" s="819"/>
      <c r="JF56" s="819"/>
      <c r="JG56" s="819"/>
      <c r="JH56" s="819"/>
      <c r="JI56" s="819"/>
      <c r="JJ56" s="819"/>
      <c r="JK56" s="819"/>
      <c r="JL56" s="819"/>
      <c r="JM56" s="819"/>
      <c r="JN56" s="819"/>
      <c r="JO56" s="819"/>
      <c r="JP56" s="819"/>
      <c r="JQ56" s="819"/>
      <c r="JR56" s="819"/>
      <c r="JS56" s="819"/>
      <c r="JT56" s="819"/>
      <c r="JU56" s="819"/>
      <c r="JV56" s="819"/>
      <c r="JW56" s="819"/>
      <c r="JX56" s="819"/>
      <c r="JY56" s="819"/>
      <c r="JZ56" s="819"/>
      <c r="KA56" s="819"/>
      <c r="KB56" s="819"/>
      <c r="KC56" s="819"/>
      <c r="KD56" s="819"/>
      <c r="KE56" s="819"/>
      <c r="KF56" s="819"/>
      <c r="KG56" s="819"/>
      <c r="KH56" s="819"/>
      <c r="KI56" s="819"/>
      <c r="KJ56" s="819"/>
      <c r="KK56" s="819"/>
      <c r="KL56" s="819"/>
      <c r="KM56" s="819"/>
      <c r="KN56" s="819"/>
      <c r="KO56" s="819"/>
      <c r="KP56" s="819"/>
      <c r="KQ56" s="819"/>
      <c r="KR56" s="819"/>
      <c r="KS56" s="819"/>
      <c r="KT56" s="819"/>
      <c r="KU56" s="819"/>
      <c r="KV56" s="819"/>
      <c r="KW56" s="819"/>
      <c r="KX56" s="819"/>
      <c r="KY56" s="819"/>
      <c r="KZ56" s="819"/>
      <c r="LA56" s="819"/>
      <c r="LB56" s="819"/>
      <c r="LC56" s="819"/>
      <c r="LD56" s="819"/>
      <c r="LE56" s="819"/>
      <c r="LF56" s="819"/>
      <c r="LG56" s="819"/>
      <c r="LH56" s="819"/>
      <c r="LI56" s="819"/>
      <c r="LJ56" s="819"/>
      <c r="LK56" s="819"/>
      <c r="LL56" s="819"/>
      <c r="LM56" s="819"/>
      <c r="LN56" s="819"/>
      <c r="LO56" s="819"/>
      <c r="LP56" s="819"/>
      <c r="LQ56" s="819"/>
      <c r="LR56" s="819"/>
      <c r="LS56" s="819"/>
      <c r="LT56" s="819"/>
      <c r="LU56" s="819"/>
      <c r="LV56" s="819"/>
      <c r="LW56" s="819"/>
      <c r="LX56" s="819"/>
      <c r="LY56" s="819"/>
      <c r="LZ56" s="819"/>
      <c r="MA56" s="819"/>
      <c r="MB56" s="819"/>
      <c r="MC56" s="819"/>
      <c r="MD56" s="819"/>
      <c r="ME56" s="819"/>
      <c r="MF56" s="819"/>
      <c r="MG56" s="819"/>
      <c r="MH56" s="819"/>
      <c r="MI56" s="819"/>
      <c r="MJ56" s="819"/>
      <c r="MK56" s="819"/>
      <c r="ML56" s="819"/>
      <c r="MM56" s="819"/>
      <c r="MN56" s="819"/>
      <c r="MO56" s="819"/>
      <c r="MP56" s="819"/>
      <c r="MQ56" s="819"/>
      <c r="MR56" s="819"/>
      <c r="MS56" s="819"/>
      <c r="MT56" s="819"/>
      <c r="MU56" s="819"/>
      <c r="MV56" s="819"/>
      <c r="MW56" s="819"/>
      <c r="MX56" s="819"/>
      <c r="MY56" s="819"/>
      <c r="MZ56" s="819"/>
      <c r="NA56" s="819"/>
      <c r="NB56" s="819"/>
      <c r="NC56" s="819"/>
      <c r="ND56" s="819"/>
      <c r="NE56" s="819"/>
      <c r="NF56" s="819"/>
      <c r="NG56" s="819"/>
      <c r="NH56" s="819"/>
      <c r="NI56" s="819"/>
      <c r="NJ56" s="819"/>
      <c r="NK56" s="819"/>
      <c r="NL56" s="819"/>
      <c r="NM56" s="819"/>
      <c r="NN56" s="819"/>
      <c r="NO56" s="819"/>
      <c r="NP56" s="819"/>
      <c r="NQ56" s="819"/>
      <c r="NR56" s="819"/>
      <c r="NS56" s="819"/>
      <c r="NT56" s="819"/>
      <c r="NU56" s="819"/>
      <c r="NV56" s="819"/>
      <c r="NW56" s="819"/>
      <c r="NX56" s="819"/>
      <c r="NY56" s="819"/>
      <c r="NZ56" s="819"/>
      <c r="OA56" s="819"/>
      <c r="OB56" s="819"/>
      <c r="OC56" s="819"/>
      <c r="OD56" s="819"/>
      <c r="OE56" s="819"/>
      <c r="OF56" s="819"/>
      <c r="OG56" s="819"/>
      <c r="OH56" s="819"/>
      <c r="OI56" s="819"/>
      <c r="OJ56" s="819"/>
      <c r="OK56" s="819"/>
      <c r="OL56" s="819"/>
      <c r="OM56" s="819"/>
      <c r="ON56" s="819"/>
      <c r="OO56" s="819"/>
      <c r="OP56" s="819"/>
      <c r="OQ56" s="819"/>
      <c r="OR56" s="819"/>
      <c r="OS56" s="819"/>
      <c r="OT56" s="819"/>
      <c r="OU56" s="819"/>
      <c r="OV56" s="819"/>
      <c r="OW56" s="819"/>
      <c r="OX56" s="819"/>
      <c r="OY56" s="819"/>
      <c r="OZ56" s="819"/>
      <c r="PA56" s="819"/>
      <c r="PB56" s="819"/>
      <c r="PC56" s="819"/>
      <c r="PD56" s="819"/>
      <c r="PE56" s="819"/>
      <c r="PF56" s="819"/>
      <c r="PG56" s="819"/>
      <c r="PH56" s="819"/>
      <c r="PI56" s="819"/>
      <c r="PJ56" s="819"/>
      <c r="PK56" s="819"/>
      <c r="PL56" s="819"/>
      <c r="PM56" s="819"/>
      <c r="PN56" s="819"/>
      <c r="PO56" s="819"/>
      <c r="PP56" s="819"/>
      <c r="PQ56" s="819"/>
      <c r="PR56" s="819"/>
      <c r="PS56" s="819"/>
      <c r="PT56" s="819"/>
      <c r="PU56" s="819"/>
      <c r="PV56" s="819"/>
      <c r="PW56" s="819"/>
      <c r="PX56" s="819"/>
      <c r="PY56" s="819"/>
      <c r="PZ56" s="819"/>
      <c r="QA56" s="819"/>
      <c r="QB56" s="819"/>
      <c r="QC56" s="819"/>
      <c r="QD56" s="819"/>
      <c r="QE56" s="819"/>
      <c r="QF56" s="819"/>
      <c r="QG56" s="819"/>
      <c r="QH56" s="819"/>
      <c r="QI56" s="819"/>
      <c r="QJ56" s="819"/>
      <c r="QK56" s="819"/>
      <c r="QL56" s="819"/>
      <c r="QM56" s="819"/>
      <c r="QN56" s="819"/>
    </row>
    <row r="57" spans="1:456" s="132" customFormat="1" ht="38.25">
      <c r="A57" s="441" t="s">
        <v>644</v>
      </c>
      <c r="B57" s="506" t="s">
        <v>1069</v>
      </c>
      <c r="C57" s="849">
        <f>C$55/3</f>
        <v>11.111111111111112</v>
      </c>
      <c r="D57" s="511" t="s">
        <v>35</v>
      </c>
      <c r="E57" s="276">
        <f>IF(D57="Yes",C57,0)</f>
        <v>11.111111111111112</v>
      </c>
      <c r="F57" s="279"/>
      <c r="G57" s="267" t="s">
        <v>1859</v>
      </c>
      <c r="H57" s="760"/>
      <c r="I57" s="276">
        <f>I$55/3</f>
        <v>11.111111111111112</v>
      </c>
      <c r="J57" s="267" t="s">
        <v>35</v>
      </c>
      <c r="K57" s="276">
        <f>IF(J57="Yes",I57,0)</f>
        <v>11.111111111111112</v>
      </c>
      <c r="L57" s="279"/>
      <c r="M57" s="267" t="s">
        <v>1191</v>
      </c>
      <c r="N57" s="760"/>
      <c r="O57" s="276">
        <f>O$55/3</f>
        <v>11.111111111111112</v>
      </c>
      <c r="P57" s="267" t="s">
        <v>38</v>
      </c>
      <c r="Q57" s="276">
        <f>IF(P57="Yes",O57,0)</f>
        <v>0</v>
      </c>
      <c r="R57" s="279"/>
      <c r="S57" s="276"/>
      <c r="T57" s="760"/>
      <c r="U57" s="276">
        <f>U$55/3</f>
        <v>11.111111111111112</v>
      </c>
      <c r="V57" s="267" t="s">
        <v>38</v>
      </c>
      <c r="W57" s="276">
        <f>IF(V57="Yes",U57,0)</f>
        <v>0</v>
      </c>
      <c r="X57" s="279"/>
      <c r="Y57" s="276"/>
      <c r="Z57" s="760"/>
      <c r="AA57" s="276">
        <f>AA$55/3</f>
        <v>11.111111111111112</v>
      </c>
      <c r="AB57" s="274" t="s">
        <v>35</v>
      </c>
      <c r="AC57" s="276">
        <f>IF(AB57="Yes",AA57,0)</f>
        <v>11.111111111111112</v>
      </c>
      <c r="AD57" s="279"/>
      <c r="AE57" s="267" t="s">
        <v>1466</v>
      </c>
      <c r="AF57" s="760"/>
      <c r="AG57" s="276">
        <f>AG$55/3</f>
        <v>11.111111111111112</v>
      </c>
      <c r="AH57" s="267" t="s">
        <v>38</v>
      </c>
      <c r="AI57" s="276">
        <f>IF(AH57="Yes",AG57,0)</f>
        <v>0</v>
      </c>
      <c r="AJ57" s="279"/>
      <c r="AK57" s="276"/>
      <c r="AL57" s="760"/>
      <c r="AM57" s="276">
        <f>AM$55/3</f>
        <v>11.111111111111112</v>
      </c>
      <c r="AN57" s="274" t="s">
        <v>35</v>
      </c>
      <c r="AO57" s="276">
        <f>IF(AN57="Yes",AM57,0)</f>
        <v>11.111111111111112</v>
      </c>
      <c r="AP57" s="279"/>
      <c r="AQ57" s="267" t="s">
        <v>1860</v>
      </c>
      <c r="AR57" s="760"/>
      <c r="AS57" s="276">
        <f>AS$55/3</f>
        <v>11.111111111111112</v>
      </c>
      <c r="AT57" s="267" t="s">
        <v>35</v>
      </c>
      <c r="AU57" s="276">
        <f>IF(AT57="Yes",AS57,0)</f>
        <v>11.111111111111112</v>
      </c>
      <c r="AV57" s="279"/>
      <c r="AW57" s="267" t="s">
        <v>1107</v>
      </c>
      <c r="AX57" s="760"/>
      <c r="AY57" s="276">
        <f>AY$55/3</f>
        <v>11.111111111111112</v>
      </c>
      <c r="AZ57" s="274" t="s">
        <v>35</v>
      </c>
      <c r="BA57" s="276">
        <f>IF(AZ57="Yes",AY57,0)</f>
        <v>11.111111111111112</v>
      </c>
      <c r="BB57" s="279"/>
      <c r="BC57" s="267" t="s">
        <v>1861</v>
      </c>
      <c r="BD57" s="760"/>
      <c r="BE57" s="276">
        <f>BE$55/3</f>
        <v>11.111111111111112</v>
      </c>
      <c r="BF57" s="267" t="s">
        <v>35</v>
      </c>
      <c r="BG57" s="276">
        <f>IF(BF57="Yes",BE57,0)</f>
        <v>11.111111111111112</v>
      </c>
      <c r="BH57" s="279"/>
      <c r="BI57" s="267" t="s">
        <v>1238</v>
      </c>
      <c r="BJ57" s="820"/>
      <c r="BK57" s="819"/>
      <c r="BL57" s="819"/>
      <c r="BM57" s="819"/>
      <c r="BN57" s="819"/>
      <c r="BO57" s="819"/>
      <c r="BP57" s="819"/>
      <c r="BQ57" s="819"/>
      <c r="BR57" s="819"/>
      <c r="BS57" s="819"/>
      <c r="BT57" s="819"/>
      <c r="BU57" s="819"/>
      <c r="BV57" s="819"/>
      <c r="BW57" s="819"/>
      <c r="BX57" s="819"/>
      <c r="BY57" s="819"/>
      <c r="BZ57" s="819"/>
      <c r="CA57" s="819"/>
      <c r="CB57" s="819"/>
      <c r="CC57" s="819"/>
      <c r="CD57" s="819"/>
      <c r="CE57" s="819"/>
      <c r="CF57" s="819"/>
      <c r="CG57" s="819"/>
      <c r="CH57" s="819"/>
      <c r="CI57" s="819"/>
      <c r="CJ57" s="819"/>
      <c r="CK57" s="819"/>
      <c r="CL57" s="819"/>
      <c r="CM57" s="819"/>
      <c r="CN57" s="819"/>
      <c r="CO57" s="819"/>
      <c r="CP57" s="819"/>
      <c r="CQ57" s="819"/>
      <c r="CR57" s="819"/>
      <c r="CS57" s="819"/>
      <c r="CT57" s="819"/>
      <c r="CU57" s="819"/>
      <c r="CV57" s="819"/>
      <c r="CW57" s="819"/>
      <c r="CX57" s="819"/>
      <c r="CY57" s="819"/>
      <c r="CZ57" s="819"/>
      <c r="DA57" s="819"/>
      <c r="DB57" s="819"/>
      <c r="DC57" s="819"/>
      <c r="DD57" s="819"/>
      <c r="DE57" s="819"/>
      <c r="DF57" s="819"/>
      <c r="DG57" s="819"/>
      <c r="DH57" s="819"/>
      <c r="DI57" s="819"/>
      <c r="DJ57" s="819"/>
      <c r="DK57" s="819"/>
      <c r="DL57" s="819"/>
      <c r="DM57" s="819"/>
      <c r="DN57" s="819"/>
      <c r="DO57" s="819"/>
      <c r="DP57" s="819"/>
      <c r="DQ57" s="819"/>
      <c r="DR57" s="819"/>
      <c r="DS57" s="819"/>
      <c r="DT57" s="819"/>
      <c r="DU57" s="819"/>
      <c r="DV57" s="819"/>
      <c r="DW57" s="819"/>
      <c r="DX57" s="819"/>
      <c r="DY57" s="819"/>
      <c r="DZ57" s="819"/>
      <c r="EA57" s="819"/>
      <c r="EB57" s="819"/>
      <c r="EC57" s="819"/>
      <c r="ED57" s="819"/>
      <c r="EE57" s="819"/>
      <c r="EF57" s="819"/>
      <c r="EG57" s="819"/>
      <c r="EH57" s="819"/>
      <c r="EI57" s="819"/>
      <c r="EJ57" s="819"/>
      <c r="EK57" s="819"/>
      <c r="EL57" s="819"/>
      <c r="EM57" s="819"/>
      <c r="EN57" s="819"/>
      <c r="EO57" s="819"/>
      <c r="EP57" s="819"/>
      <c r="EQ57" s="819"/>
      <c r="ER57" s="819"/>
      <c r="ES57" s="819"/>
      <c r="ET57" s="819"/>
      <c r="EU57" s="819"/>
      <c r="EV57" s="819"/>
      <c r="EW57" s="819"/>
      <c r="EX57" s="819"/>
      <c r="EY57" s="819"/>
      <c r="EZ57" s="819"/>
      <c r="FA57" s="819"/>
      <c r="FB57" s="819"/>
      <c r="FC57" s="819"/>
      <c r="FD57" s="819"/>
      <c r="FE57" s="819"/>
      <c r="FF57" s="819"/>
      <c r="FG57" s="819"/>
      <c r="FH57" s="819"/>
      <c r="FI57" s="819"/>
      <c r="FJ57" s="819"/>
      <c r="FK57" s="819"/>
      <c r="FL57" s="819"/>
      <c r="FM57" s="819"/>
      <c r="FN57" s="819"/>
      <c r="FO57" s="819"/>
      <c r="FP57" s="819"/>
      <c r="FQ57" s="819"/>
      <c r="FR57" s="819"/>
      <c r="FS57" s="819"/>
      <c r="FT57" s="819"/>
      <c r="FU57" s="819"/>
      <c r="FV57" s="819"/>
      <c r="FW57" s="819"/>
      <c r="FX57" s="819"/>
      <c r="FY57" s="819"/>
      <c r="FZ57" s="819"/>
      <c r="GA57" s="819"/>
      <c r="GB57" s="819"/>
      <c r="GC57" s="819"/>
      <c r="GD57" s="819"/>
      <c r="GE57" s="819"/>
      <c r="GF57" s="819"/>
      <c r="GG57" s="819"/>
      <c r="GH57" s="819"/>
      <c r="GI57" s="819"/>
      <c r="GJ57" s="819"/>
      <c r="GK57" s="819"/>
      <c r="GL57" s="819"/>
      <c r="GM57" s="819"/>
      <c r="GN57" s="819"/>
      <c r="GO57" s="819"/>
      <c r="GP57" s="819"/>
      <c r="GQ57" s="819"/>
      <c r="GR57" s="819"/>
      <c r="GS57" s="819"/>
      <c r="GT57" s="819"/>
      <c r="GU57" s="819"/>
      <c r="GV57" s="819"/>
      <c r="GW57" s="819"/>
      <c r="GX57" s="819"/>
      <c r="GY57" s="819"/>
      <c r="GZ57" s="819"/>
      <c r="HA57" s="819"/>
      <c r="HB57" s="819"/>
      <c r="HC57" s="819"/>
      <c r="HD57" s="819"/>
      <c r="HE57" s="819"/>
      <c r="HF57" s="819"/>
      <c r="HG57" s="819"/>
      <c r="HH57" s="819"/>
      <c r="HI57" s="819"/>
      <c r="HJ57" s="819"/>
      <c r="HK57" s="819"/>
      <c r="HL57" s="819"/>
      <c r="HM57" s="819"/>
      <c r="HN57" s="819"/>
      <c r="HO57" s="819"/>
      <c r="HP57" s="819"/>
      <c r="HQ57" s="819"/>
      <c r="HR57" s="819"/>
      <c r="HS57" s="819"/>
      <c r="HT57" s="819"/>
      <c r="HU57" s="819"/>
      <c r="HV57" s="819"/>
      <c r="HW57" s="819"/>
      <c r="HX57" s="819"/>
      <c r="HY57" s="819"/>
      <c r="HZ57" s="819"/>
      <c r="IA57" s="819"/>
      <c r="IB57" s="819"/>
      <c r="IC57" s="819"/>
      <c r="ID57" s="819"/>
      <c r="IE57" s="819"/>
      <c r="IF57" s="819"/>
      <c r="IG57" s="819"/>
      <c r="IH57" s="819"/>
      <c r="II57" s="819"/>
      <c r="IJ57" s="819"/>
      <c r="IK57" s="819"/>
      <c r="IL57" s="819"/>
      <c r="IM57" s="819"/>
      <c r="IN57" s="819"/>
      <c r="IO57" s="819"/>
      <c r="IP57" s="819"/>
      <c r="IQ57" s="819"/>
      <c r="IR57" s="819"/>
      <c r="IS57" s="819"/>
      <c r="IT57" s="819"/>
      <c r="IU57" s="819"/>
      <c r="IV57" s="819"/>
      <c r="IW57" s="819"/>
      <c r="IX57" s="819"/>
      <c r="IY57" s="819"/>
      <c r="IZ57" s="819"/>
      <c r="JA57" s="819"/>
      <c r="JB57" s="819"/>
      <c r="JC57" s="819"/>
      <c r="JD57" s="819"/>
      <c r="JE57" s="819"/>
      <c r="JF57" s="819"/>
      <c r="JG57" s="819"/>
      <c r="JH57" s="819"/>
      <c r="JI57" s="819"/>
      <c r="JJ57" s="819"/>
      <c r="JK57" s="819"/>
      <c r="JL57" s="819"/>
      <c r="JM57" s="819"/>
      <c r="JN57" s="819"/>
      <c r="JO57" s="819"/>
      <c r="JP57" s="819"/>
      <c r="JQ57" s="819"/>
      <c r="JR57" s="819"/>
      <c r="JS57" s="819"/>
      <c r="JT57" s="819"/>
      <c r="JU57" s="819"/>
      <c r="JV57" s="819"/>
      <c r="JW57" s="819"/>
      <c r="JX57" s="819"/>
      <c r="JY57" s="819"/>
      <c r="JZ57" s="819"/>
      <c r="KA57" s="819"/>
      <c r="KB57" s="819"/>
      <c r="KC57" s="819"/>
      <c r="KD57" s="819"/>
      <c r="KE57" s="819"/>
      <c r="KF57" s="819"/>
      <c r="KG57" s="819"/>
      <c r="KH57" s="819"/>
      <c r="KI57" s="819"/>
      <c r="KJ57" s="819"/>
      <c r="KK57" s="819"/>
      <c r="KL57" s="819"/>
      <c r="KM57" s="819"/>
      <c r="KN57" s="819"/>
      <c r="KO57" s="819"/>
      <c r="KP57" s="819"/>
      <c r="KQ57" s="819"/>
      <c r="KR57" s="819"/>
      <c r="KS57" s="819"/>
      <c r="KT57" s="819"/>
      <c r="KU57" s="819"/>
      <c r="KV57" s="819"/>
      <c r="KW57" s="819"/>
      <c r="KX57" s="819"/>
      <c r="KY57" s="819"/>
      <c r="KZ57" s="819"/>
      <c r="LA57" s="819"/>
      <c r="LB57" s="819"/>
      <c r="LC57" s="819"/>
      <c r="LD57" s="819"/>
      <c r="LE57" s="819"/>
      <c r="LF57" s="819"/>
      <c r="LG57" s="819"/>
      <c r="LH57" s="819"/>
      <c r="LI57" s="819"/>
      <c r="LJ57" s="819"/>
      <c r="LK57" s="819"/>
      <c r="LL57" s="819"/>
      <c r="LM57" s="819"/>
      <c r="LN57" s="819"/>
      <c r="LO57" s="819"/>
      <c r="LP57" s="819"/>
      <c r="LQ57" s="819"/>
      <c r="LR57" s="819"/>
      <c r="LS57" s="819"/>
      <c r="LT57" s="819"/>
      <c r="LU57" s="819"/>
      <c r="LV57" s="819"/>
      <c r="LW57" s="819"/>
      <c r="LX57" s="819"/>
      <c r="LY57" s="819"/>
      <c r="LZ57" s="819"/>
      <c r="MA57" s="819"/>
      <c r="MB57" s="819"/>
      <c r="MC57" s="819"/>
      <c r="MD57" s="819"/>
      <c r="ME57" s="819"/>
      <c r="MF57" s="819"/>
      <c r="MG57" s="819"/>
      <c r="MH57" s="819"/>
      <c r="MI57" s="819"/>
      <c r="MJ57" s="819"/>
      <c r="MK57" s="819"/>
      <c r="ML57" s="819"/>
      <c r="MM57" s="819"/>
      <c r="MN57" s="819"/>
      <c r="MO57" s="819"/>
      <c r="MP57" s="819"/>
      <c r="MQ57" s="819"/>
      <c r="MR57" s="819"/>
      <c r="MS57" s="819"/>
      <c r="MT57" s="819"/>
      <c r="MU57" s="819"/>
      <c r="MV57" s="819"/>
      <c r="MW57" s="819"/>
      <c r="MX57" s="819"/>
      <c r="MY57" s="819"/>
      <c r="MZ57" s="819"/>
      <c r="NA57" s="819"/>
      <c r="NB57" s="819"/>
      <c r="NC57" s="819"/>
      <c r="ND57" s="819"/>
      <c r="NE57" s="819"/>
      <c r="NF57" s="819"/>
      <c r="NG57" s="819"/>
      <c r="NH57" s="819"/>
      <c r="NI57" s="819"/>
      <c r="NJ57" s="819"/>
      <c r="NK57" s="819"/>
      <c r="NL57" s="819"/>
      <c r="NM57" s="819"/>
      <c r="NN57" s="819"/>
      <c r="NO57" s="819"/>
      <c r="NP57" s="819"/>
      <c r="NQ57" s="819"/>
      <c r="NR57" s="819"/>
      <c r="NS57" s="819"/>
      <c r="NT57" s="819"/>
      <c r="NU57" s="819"/>
      <c r="NV57" s="819"/>
      <c r="NW57" s="819"/>
      <c r="NX57" s="819"/>
      <c r="NY57" s="819"/>
      <c r="NZ57" s="819"/>
      <c r="OA57" s="819"/>
      <c r="OB57" s="819"/>
      <c r="OC57" s="819"/>
      <c r="OD57" s="819"/>
      <c r="OE57" s="819"/>
      <c r="OF57" s="819"/>
      <c r="OG57" s="819"/>
      <c r="OH57" s="819"/>
      <c r="OI57" s="819"/>
      <c r="OJ57" s="819"/>
      <c r="OK57" s="819"/>
      <c r="OL57" s="819"/>
      <c r="OM57" s="819"/>
      <c r="ON57" s="819"/>
      <c r="OO57" s="819"/>
      <c r="OP57" s="819"/>
      <c r="OQ57" s="819"/>
      <c r="OR57" s="819"/>
      <c r="OS57" s="819"/>
      <c r="OT57" s="819"/>
      <c r="OU57" s="819"/>
      <c r="OV57" s="819"/>
      <c r="OW57" s="819"/>
      <c r="OX57" s="819"/>
      <c r="OY57" s="819"/>
      <c r="OZ57" s="819"/>
      <c r="PA57" s="819"/>
      <c r="PB57" s="819"/>
      <c r="PC57" s="819"/>
      <c r="PD57" s="819"/>
      <c r="PE57" s="819"/>
      <c r="PF57" s="819"/>
      <c r="PG57" s="819"/>
      <c r="PH57" s="819"/>
      <c r="PI57" s="819"/>
      <c r="PJ57" s="819"/>
      <c r="PK57" s="819"/>
      <c r="PL57" s="819"/>
      <c r="PM57" s="819"/>
      <c r="PN57" s="819"/>
      <c r="PO57" s="819"/>
      <c r="PP57" s="819"/>
      <c r="PQ57" s="819"/>
      <c r="PR57" s="819"/>
      <c r="PS57" s="819"/>
      <c r="PT57" s="819"/>
      <c r="PU57" s="819"/>
      <c r="PV57" s="819"/>
      <c r="PW57" s="819"/>
      <c r="PX57" s="819"/>
      <c r="PY57" s="819"/>
      <c r="PZ57" s="819"/>
      <c r="QA57" s="819"/>
      <c r="QB57" s="819"/>
      <c r="QC57" s="819"/>
      <c r="QD57" s="819"/>
      <c r="QE57" s="819"/>
      <c r="QF57" s="819"/>
      <c r="QG57" s="819"/>
      <c r="QH57" s="819"/>
      <c r="QI57" s="819"/>
      <c r="QJ57" s="819"/>
      <c r="QK57" s="819"/>
      <c r="QL57" s="819"/>
      <c r="QM57" s="819"/>
      <c r="QN57" s="819"/>
    </row>
    <row r="58" spans="1:456" s="132" customFormat="1" ht="24.75" customHeight="1">
      <c r="A58" s="440"/>
      <c r="B58" s="836"/>
      <c r="C58" s="851"/>
      <c r="D58" s="340"/>
      <c r="E58" s="279"/>
      <c r="F58" s="279"/>
      <c r="G58" s="276"/>
      <c r="H58" s="793"/>
      <c r="I58" s="442"/>
      <c r="J58" s="276"/>
      <c r="K58" s="279"/>
      <c r="L58" s="279"/>
      <c r="M58" s="276"/>
      <c r="N58" s="793"/>
      <c r="O58" s="442"/>
      <c r="P58" s="276"/>
      <c r="Q58" s="279"/>
      <c r="R58" s="279"/>
      <c r="S58" s="276"/>
      <c r="T58" s="793"/>
      <c r="U58" s="442"/>
      <c r="V58" s="276"/>
      <c r="W58" s="279"/>
      <c r="X58" s="279"/>
      <c r="Y58" s="276"/>
      <c r="Z58" s="793"/>
      <c r="AA58" s="442"/>
      <c r="AB58" s="311"/>
      <c r="AC58" s="279"/>
      <c r="AD58" s="279"/>
      <c r="AE58" s="276"/>
      <c r="AF58" s="793"/>
      <c r="AG58" s="442"/>
      <c r="AH58" s="276"/>
      <c r="AI58" s="279"/>
      <c r="AJ58" s="279"/>
      <c r="AK58" s="276"/>
      <c r="AL58" s="793"/>
      <c r="AM58" s="442"/>
      <c r="AN58" s="311"/>
      <c r="AO58" s="279"/>
      <c r="AP58" s="279"/>
      <c r="AQ58" s="276"/>
      <c r="AR58" s="793"/>
      <c r="AS58" s="442"/>
      <c r="AT58" s="276"/>
      <c r="AU58" s="279"/>
      <c r="AV58" s="279"/>
      <c r="AW58" s="276"/>
      <c r="AX58" s="793"/>
      <c r="AY58" s="442"/>
      <c r="AZ58" s="311"/>
      <c r="BA58" s="279"/>
      <c r="BB58" s="279"/>
      <c r="BC58" s="267"/>
      <c r="BD58" s="793"/>
      <c r="BE58" s="442"/>
      <c r="BF58" s="276"/>
      <c r="BG58" s="279"/>
      <c r="BH58" s="279"/>
      <c r="BI58" s="267"/>
      <c r="BJ58" s="820"/>
      <c r="BK58" s="819"/>
      <c r="BL58" s="819"/>
      <c r="BM58" s="819"/>
      <c r="BN58" s="819"/>
      <c r="BO58" s="819"/>
      <c r="BP58" s="819"/>
      <c r="BQ58" s="819"/>
      <c r="BR58" s="819"/>
      <c r="BS58" s="819"/>
      <c r="BT58" s="819"/>
      <c r="BU58" s="819"/>
      <c r="BV58" s="819"/>
      <c r="BW58" s="819"/>
      <c r="BX58" s="819"/>
      <c r="BY58" s="819"/>
      <c r="BZ58" s="819"/>
      <c r="CA58" s="819"/>
      <c r="CB58" s="819"/>
      <c r="CC58" s="819"/>
      <c r="CD58" s="819"/>
      <c r="CE58" s="819"/>
      <c r="CF58" s="819"/>
      <c r="CG58" s="819"/>
      <c r="CH58" s="819"/>
      <c r="CI58" s="819"/>
      <c r="CJ58" s="819"/>
      <c r="CK58" s="819"/>
      <c r="CL58" s="819"/>
      <c r="CM58" s="819"/>
      <c r="CN58" s="819"/>
      <c r="CO58" s="819"/>
      <c r="CP58" s="819"/>
      <c r="CQ58" s="819"/>
      <c r="CR58" s="819"/>
      <c r="CS58" s="819"/>
      <c r="CT58" s="819"/>
      <c r="CU58" s="819"/>
      <c r="CV58" s="819"/>
      <c r="CW58" s="819"/>
      <c r="CX58" s="819"/>
      <c r="CY58" s="819"/>
      <c r="CZ58" s="819"/>
      <c r="DA58" s="819"/>
      <c r="DB58" s="819"/>
      <c r="DC58" s="819"/>
      <c r="DD58" s="819"/>
      <c r="DE58" s="819"/>
      <c r="DF58" s="819"/>
      <c r="DG58" s="819"/>
      <c r="DH58" s="819"/>
      <c r="DI58" s="819"/>
      <c r="DJ58" s="819"/>
      <c r="DK58" s="819"/>
      <c r="DL58" s="819"/>
      <c r="DM58" s="819"/>
      <c r="DN58" s="819"/>
      <c r="DO58" s="819"/>
      <c r="DP58" s="819"/>
      <c r="DQ58" s="819"/>
      <c r="DR58" s="819"/>
      <c r="DS58" s="819"/>
      <c r="DT58" s="819"/>
      <c r="DU58" s="819"/>
      <c r="DV58" s="819"/>
      <c r="DW58" s="819"/>
      <c r="DX58" s="819"/>
      <c r="DY58" s="819"/>
      <c r="DZ58" s="819"/>
      <c r="EA58" s="819"/>
      <c r="EB58" s="819"/>
      <c r="EC58" s="819"/>
      <c r="ED58" s="819"/>
      <c r="EE58" s="819"/>
      <c r="EF58" s="819"/>
      <c r="EG58" s="819"/>
      <c r="EH58" s="819"/>
      <c r="EI58" s="819"/>
      <c r="EJ58" s="819"/>
      <c r="EK58" s="819"/>
      <c r="EL58" s="819"/>
      <c r="EM58" s="819"/>
      <c r="EN58" s="819"/>
      <c r="EO58" s="819"/>
      <c r="EP58" s="819"/>
      <c r="EQ58" s="819"/>
      <c r="ER58" s="819"/>
      <c r="ES58" s="819"/>
      <c r="ET58" s="819"/>
      <c r="EU58" s="819"/>
      <c r="EV58" s="819"/>
      <c r="EW58" s="819"/>
      <c r="EX58" s="819"/>
      <c r="EY58" s="819"/>
      <c r="EZ58" s="819"/>
      <c r="FA58" s="819"/>
      <c r="FB58" s="819"/>
      <c r="FC58" s="819"/>
      <c r="FD58" s="819"/>
      <c r="FE58" s="819"/>
      <c r="FF58" s="819"/>
      <c r="FG58" s="819"/>
      <c r="FH58" s="819"/>
      <c r="FI58" s="819"/>
      <c r="FJ58" s="819"/>
      <c r="FK58" s="819"/>
      <c r="FL58" s="819"/>
      <c r="FM58" s="819"/>
      <c r="FN58" s="819"/>
      <c r="FO58" s="819"/>
      <c r="FP58" s="819"/>
      <c r="FQ58" s="819"/>
      <c r="FR58" s="819"/>
      <c r="FS58" s="819"/>
      <c r="FT58" s="819"/>
      <c r="FU58" s="819"/>
      <c r="FV58" s="819"/>
      <c r="FW58" s="819"/>
      <c r="FX58" s="819"/>
      <c r="FY58" s="819"/>
      <c r="FZ58" s="819"/>
      <c r="GA58" s="819"/>
      <c r="GB58" s="819"/>
      <c r="GC58" s="819"/>
      <c r="GD58" s="819"/>
      <c r="GE58" s="819"/>
      <c r="GF58" s="819"/>
      <c r="GG58" s="819"/>
      <c r="GH58" s="819"/>
      <c r="GI58" s="819"/>
      <c r="GJ58" s="819"/>
      <c r="GK58" s="819"/>
      <c r="GL58" s="819"/>
      <c r="GM58" s="819"/>
      <c r="GN58" s="819"/>
      <c r="GO58" s="819"/>
      <c r="GP58" s="819"/>
      <c r="GQ58" s="819"/>
      <c r="GR58" s="819"/>
      <c r="GS58" s="819"/>
      <c r="GT58" s="819"/>
      <c r="GU58" s="819"/>
      <c r="GV58" s="819"/>
      <c r="GW58" s="819"/>
      <c r="GX58" s="819"/>
      <c r="GY58" s="819"/>
      <c r="GZ58" s="819"/>
      <c r="HA58" s="819"/>
      <c r="HB58" s="819"/>
      <c r="HC58" s="819"/>
      <c r="HD58" s="819"/>
      <c r="HE58" s="819"/>
      <c r="HF58" s="819"/>
      <c r="HG58" s="819"/>
      <c r="HH58" s="819"/>
      <c r="HI58" s="819"/>
      <c r="HJ58" s="819"/>
      <c r="HK58" s="819"/>
      <c r="HL58" s="819"/>
      <c r="HM58" s="819"/>
      <c r="HN58" s="819"/>
      <c r="HO58" s="819"/>
      <c r="HP58" s="819"/>
      <c r="HQ58" s="819"/>
      <c r="HR58" s="819"/>
      <c r="HS58" s="819"/>
      <c r="HT58" s="819"/>
      <c r="HU58" s="819"/>
      <c r="HV58" s="819"/>
      <c r="HW58" s="819"/>
      <c r="HX58" s="819"/>
      <c r="HY58" s="819"/>
      <c r="HZ58" s="819"/>
      <c r="IA58" s="819"/>
      <c r="IB58" s="819"/>
      <c r="IC58" s="819"/>
      <c r="ID58" s="819"/>
      <c r="IE58" s="819"/>
      <c r="IF58" s="819"/>
      <c r="IG58" s="819"/>
      <c r="IH58" s="819"/>
      <c r="II58" s="819"/>
      <c r="IJ58" s="819"/>
      <c r="IK58" s="819"/>
      <c r="IL58" s="819"/>
      <c r="IM58" s="819"/>
      <c r="IN58" s="819"/>
      <c r="IO58" s="819"/>
      <c r="IP58" s="819"/>
      <c r="IQ58" s="819"/>
      <c r="IR58" s="819"/>
      <c r="IS58" s="819"/>
      <c r="IT58" s="819"/>
      <c r="IU58" s="819"/>
      <c r="IV58" s="819"/>
      <c r="IW58" s="819"/>
      <c r="IX58" s="819"/>
      <c r="IY58" s="819"/>
      <c r="IZ58" s="819"/>
      <c r="JA58" s="819"/>
      <c r="JB58" s="819"/>
      <c r="JC58" s="819"/>
      <c r="JD58" s="819"/>
      <c r="JE58" s="819"/>
      <c r="JF58" s="819"/>
      <c r="JG58" s="819"/>
      <c r="JH58" s="819"/>
      <c r="JI58" s="819"/>
      <c r="JJ58" s="819"/>
      <c r="JK58" s="819"/>
      <c r="JL58" s="819"/>
      <c r="JM58" s="819"/>
      <c r="JN58" s="819"/>
      <c r="JO58" s="819"/>
      <c r="JP58" s="819"/>
      <c r="JQ58" s="819"/>
      <c r="JR58" s="819"/>
      <c r="JS58" s="819"/>
      <c r="JT58" s="819"/>
      <c r="JU58" s="819"/>
      <c r="JV58" s="819"/>
      <c r="JW58" s="819"/>
      <c r="JX58" s="819"/>
      <c r="JY58" s="819"/>
      <c r="JZ58" s="819"/>
      <c r="KA58" s="819"/>
      <c r="KB58" s="819"/>
      <c r="KC58" s="819"/>
      <c r="KD58" s="819"/>
      <c r="KE58" s="819"/>
      <c r="KF58" s="819"/>
      <c r="KG58" s="819"/>
      <c r="KH58" s="819"/>
      <c r="KI58" s="819"/>
      <c r="KJ58" s="819"/>
      <c r="KK58" s="819"/>
      <c r="KL58" s="819"/>
      <c r="KM58" s="819"/>
      <c r="KN58" s="819"/>
      <c r="KO58" s="819"/>
      <c r="KP58" s="819"/>
      <c r="KQ58" s="819"/>
      <c r="KR58" s="819"/>
      <c r="KS58" s="819"/>
      <c r="KT58" s="819"/>
      <c r="KU58" s="819"/>
      <c r="KV58" s="819"/>
      <c r="KW58" s="819"/>
      <c r="KX58" s="819"/>
      <c r="KY58" s="819"/>
      <c r="KZ58" s="819"/>
      <c r="LA58" s="819"/>
      <c r="LB58" s="819"/>
      <c r="LC58" s="819"/>
      <c r="LD58" s="819"/>
      <c r="LE58" s="819"/>
      <c r="LF58" s="819"/>
      <c r="LG58" s="819"/>
      <c r="LH58" s="819"/>
      <c r="LI58" s="819"/>
      <c r="LJ58" s="819"/>
      <c r="LK58" s="819"/>
      <c r="LL58" s="819"/>
      <c r="LM58" s="819"/>
      <c r="LN58" s="819"/>
      <c r="LO58" s="819"/>
      <c r="LP58" s="819"/>
      <c r="LQ58" s="819"/>
      <c r="LR58" s="819"/>
      <c r="LS58" s="819"/>
      <c r="LT58" s="819"/>
      <c r="LU58" s="819"/>
      <c r="LV58" s="819"/>
      <c r="LW58" s="819"/>
      <c r="LX58" s="819"/>
      <c r="LY58" s="819"/>
      <c r="LZ58" s="819"/>
      <c r="MA58" s="819"/>
      <c r="MB58" s="819"/>
      <c r="MC58" s="819"/>
      <c r="MD58" s="819"/>
      <c r="ME58" s="819"/>
      <c r="MF58" s="819"/>
      <c r="MG58" s="819"/>
      <c r="MH58" s="819"/>
      <c r="MI58" s="819"/>
      <c r="MJ58" s="819"/>
      <c r="MK58" s="819"/>
      <c r="ML58" s="819"/>
      <c r="MM58" s="819"/>
      <c r="MN58" s="819"/>
      <c r="MO58" s="819"/>
      <c r="MP58" s="819"/>
      <c r="MQ58" s="819"/>
      <c r="MR58" s="819"/>
      <c r="MS58" s="819"/>
      <c r="MT58" s="819"/>
      <c r="MU58" s="819"/>
      <c r="MV58" s="819"/>
      <c r="MW58" s="819"/>
      <c r="MX58" s="819"/>
      <c r="MY58" s="819"/>
      <c r="MZ58" s="819"/>
      <c r="NA58" s="819"/>
      <c r="NB58" s="819"/>
      <c r="NC58" s="819"/>
      <c r="ND58" s="819"/>
      <c r="NE58" s="819"/>
      <c r="NF58" s="819"/>
      <c r="NG58" s="819"/>
      <c r="NH58" s="819"/>
      <c r="NI58" s="819"/>
      <c r="NJ58" s="819"/>
      <c r="NK58" s="819"/>
      <c r="NL58" s="819"/>
      <c r="NM58" s="819"/>
      <c r="NN58" s="819"/>
      <c r="NO58" s="819"/>
      <c r="NP58" s="819"/>
      <c r="NQ58" s="819"/>
      <c r="NR58" s="819"/>
      <c r="NS58" s="819"/>
      <c r="NT58" s="819"/>
      <c r="NU58" s="819"/>
      <c r="NV58" s="819"/>
      <c r="NW58" s="819"/>
      <c r="NX58" s="819"/>
      <c r="NY58" s="819"/>
      <c r="NZ58" s="819"/>
      <c r="OA58" s="819"/>
      <c r="OB58" s="819"/>
      <c r="OC58" s="819"/>
      <c r="OD58" s="819"/>
      <c r="OE58" s="819"/>
      <c r="OF58" s="819"/>
      <c r="OG58" s="819"/>
      <c r="OH58" s="819"/>
      <c r="OI58" s="819"/>
      <c r="OJ58" s="819"/>
      <c r="OK58" s="819"/>
      <c r="OL58" s="819"/>
      <c r="OM58" s="819"/>
      <c r="ON58" s="819"/>
      <c r="OO58" s="819"/>
      <c r="OP58" s="819"/>
      <c r="OQ58" s="819"/>
      <c r="OR58" s="819"/>
      <c r="OS58" s="819"/>
      <c r="OT58" s="819"/>
      <c r="OU58" s="819"/>
      <c r="OV58" s="819"/>
      <c r="OW58" s="819"/>
      <c r="OX58" s="819"/>
      <c r="OY58" s="819"/>
      <c r="OZ58" s="819"/>
      <c r="PA58" s="819"/>
      <c r="PB58" s="819"/>
      <c r="PC58" s="819"/>
      <c r="PD58" s="819"/>
      <c r="PE58" s="819"/>
      <c r="PF58" s="819"/>
      <c r="PG58" s="819"/>
      <c r="PH58" s="819"/>
      <c r="PI58" s="819"/>
      <c r="PJ58" s="819"/>
      <c r="PK58" s="819"/>
      <c r="PL58" s="819"/>
      <c r="PM58" s="819"/>
      <c r="PN58" s="819"/>
      <c r="PO58" s="819"/>
      <c r="PP58" s="819"/>
      <c r="PQ58" s="819"/>
      <c r="PR58" s="819"/>
      <c r="PS58" s="819"/>
      <c r="PT58" s="819"/>
      <c r="PU58" s="819"/>
      <c r="PV58" s="819"/>
      <c r="PW58" s="819"/>
      <c r="PX58" s="819"/>
      <c r="PY58" s="819"/>
      <c r="PZ58" s="819"/>
      <c r="QA58" s="819"/>
      <c r="QB58" s="819"/>
      <c r="QC58" s="819"/>
      <c r="QD58" s="819"/>
      <c r="QE58" s="819"/>
      <c r="QF58" s="819"/>
      <c r="QG58" s="819"/>
      <c r="QH58" s="819"/>
      <c r="QI58" s="819"/>
      <c r="QJ58" s="819"/>
      <c r="QK58" s="819"/>
      <c r="QL58" s="819"/>
      <c r="QM58" s="819"/>
      <c r="QN58" s="819"/>
    </row>
    <row r="59" spans="1:456" s="445" customFormat="1" ht="46.5" customHeight="1">
      <c r="A59" s="441" t="s">
        <v>645</v>
      </c>
      <c r="B59" s="517" t="s">
        <v>616</v>
      </c>
      <c r="C59" s="849">
        <f>C$55/3</f>
        <v>11.111111111111112</v>
      </c>
      <c r="D59" s="340"/>
      <c r="E59" s="279"/>
      <c r="F59" s="279"/>
      <c r="G59" s="276"/>
      <c r="H59" s="794"/>
      <c r="I59" s="276">
        <f>I$55/3</f>
        <v>11.111111111111112</v>
      </c>
      <c r="J59" s="276"/>
      <c r="K59" s="279"/>
      <c r="L59" s="279"/>
      <c r="M59" s="311"/>
      <c r="N59" s="794"/>
      <c r="O59" s="276">
        <f>O$55/3</f>
        <v>11.111111111111112</v>
      </c>
      <c r="P59" s="276"/>
      <c r="Q59" s="279"/>
      <c r="R59" s="279"/>
      <c r="S59" s="276"/>
      <c r="T59" s="794"/>
      <c r="U59" s="276">
        <f>U$55/3</f>
        <v>11.111111111111112</v>
      </c>
      <c r="V59" s="276"/>
      <c r="W59" s="279"/>
      <c r="X59" s="279"/>
      <c r="Y59" s="276"/>
      <c r="Z59" s="794"/>
      <c r="AA59" s="276">
        <f>AA$55/3</f>
        <v>11.111111111111112</v>
      </c>
      <c r="AB59" s="311"/>
      <c r="AC59" s="279"/>
      <c r="AD59" s="279"/>
      <c r="AE59" s="276"/>
      <c r="AF59" s="794"/>
      <c r="AG59" s="276">
        <f>AG$55/3</f>
        <v>11.111111111111112</v>
      </c>
      <c r="AH59" s="276"/>
      <c r="AI59" s="279"/>
      <c r="AJ59" s="279"/>
      <c r="AK59" s="276"/>
      <c r="AL59" s="794"/>
      <c r="AM59" s="276">
        <f>AM$55/3</f>
        <v>11.111111111111112</v>
      </c>
      <c r="AN59" s="311"/>
      <c r="AO59" s="279"/>
      <c r="AP59" s="279"/>
      <c r="AQ59" s="276"/>
      <c r="AR59" s="794"/>
      <c r="AS59" s="276">
        <f>AS$55/3</f>
        <v>11.111111111111112</v>
      </c>
      <c r="AT59" s="276"/>
      <c r="AU59" s="279"/>
      <c r="AV59" s="279"/>
      <c r="AW59" s="276"/>
      <c r="AX59" s="794"/>
      <c r="AY59" s="276">
        <f>AY$55/3</f>
        <v>11.111111111111112</v>
      </c>
      <c r="AZ59" s="311"/>
      <c r="BA59" s="279"/>
      <c r="BB59" s="279"/>
      <c r="BC59" s="267"/>
      <c r="BD59" s="794"/>
      <c r="BE59" s="276">
        <f>BE$55/3</f>
        <v>11.111111111111112</v>
      </c>
      <c r="BF59" s="276"/>
      <c r="BG59" s="279"/>
      <c r="BH59" s="279"/>
      <c r="BI59" s="267"/>
      <c r="BJ59" s="822"/>
      <c r="BK59" s="823"/>
      <c r="BL59" s="823"/>
      <c r="BM59" s="823"/>
      <c r="BN59" s="823"/>
      <c r="BO59" s="823"/>
      <c r="BP59" s="823"/>
      <c r="BQ59" s="823"/>
      <c r="BR59" s="823"/>
      <c r="BS59" s="823"/>
      <c r="BT59" s="823"/>
      <c r="BU59" s="823"/>
      <c r="BV59" s="823"/>
      <c r="BW59" s="823"/>
      <c r="BX59" s="823"/>
      <c r="BY59" s="823"/>
      <c r="BZ59" s="823"/>
      <c r="CA59" s="823"/>
      <c r="CB59" s="823"/>
      <c r="CC59" s="823"/>
      <c r="CD59" s="823"/>
      <c r="CE59" s="823"/>
      <c r="CF59" s="823"/>
      <c r="CG59" s="823"/>
      <c r="CH59" s="823"/>
      <c r="CI59" s="823"/>
      <c r="CJ59" s="823"/>
      <c r="CK59" s="823"/>
      <c r="CL59" s="823"/>
      <c r="CM59" s="823"/>
      <c r="CN59" s="823"/>
      <c r="CO59" s="823"/>
      <c r="CP59" s="823"/>
      <c r="CQ59" s="823"/>
      <c r="CR59" s="823"/>
      <c r="CS59" s="823"/>
      <c r="CT59" s="823"/>
      <c r="CU59" s="823"/>
      <c r="CV59" s="823"/>
      <c r="CW59" s="823"/>
      <c r="CX59" s="823"/>
      <c r="CY59" s="823"/>
      <c r="CZ59" s="823"/>
      <c r="DA59" s="823"/>
      <c r="DB59" s="823"/>
      <c r="DC59" s="823"/>
      <c r="DD59" s="823"/>
      <c r="DE59" s="823"/>
      <c r="DF59" s="823"/>
      <c r="DG59" s="823"/>
      <c r="DH59" s="823"/>
      <c r="DI59" s="823"/>
      <c r="DJ59" s="823"/>
      <c r="DK59" s="823"/>
      <c r="DL59" s="823"/>
      <c r="DM59" s="823"/>
      <c r="DN59" s="823"/>
      <c r="DO59" s="823"/>
      <c r="DP59" s="823"/>
      <c r="DQ59" s="823"/>
      <c r="DR59" s="823"/>
      <c r="DS59" s="823"/>
      <c r="DT59" s="823"/>
      <c r="DU59" s="823"/>
      <c r="DV59" s="823"/>
      <c r="DW59" s="823"/>
      <c r="DX59" s="823"/>
      <c r="DY59" s="823"/>
      <c r="DZ59" s="823"/>
      <c r="EA59" s="823"/>
      <c r="EB59" s="823"/>
      <c r="EC59" s="823"/>
      <c r="ED59" s="823"/>
      <c r="EE59" s="823"/>
      <c r="EF59" s="823"/>
      <c r="EG59" s="823"/>
      <c r="EH59" s="823"/>
      <c r="EI59" s="823"/>
      <c r="EJ59" s="823"/>
      <c r="EK59" s="823"/>
      <c r="EL59" s="823"/>
      <c r="EM59" s="823"/>
      <c r="EN59" s="823"/>
      <c r="EO59" s="823"/>
      <c r="EP59" s="823"/>
      <c r="EQ59" s="823"/>
      <c r="ER59" s="823"/>
      <c r="ES59" s="823"/>
      <c r="ET59" s="823"/>
      <c r="EU59" s="823"/>
      <c r="EV59" s="823"/>
      <c r="EW59" s="823"/>
      <c r="EX59" s="823"/>
      <c r="EY59" s="823"/>
      <c r="EZ59" s="823"/>
      <c r="FA59" s="823"/>
      <c r="FB59" s="823"/>
      <c r="FC59" s="823"/>
      <c r="FD59" s="823"/>
      <c r="FE59" s="823"/>
      <c r="FF59" s="823"/>
      <c r="FG59" s="823"/>
      <c r="FH59" s="823"/>
      <c r="FI59" s="823"/>
      <c r="FJ59" s="823"/>
      <c r="FK59" s="823"/>
      <c r="FL59" s="823"/>
      <c r="FM59" s="823"/>
      <c r="FN59" s="823"/>
      <c r="FO59" s="823"/>
      <c r="FP59" s="823"/>
      <c r="FQ59" s="823"/>
      <c r="FR59" s="823"/>
      <c r="FS59" s="823"/>
      <c r="FT59" s="823"/>
      <c r="FU59" s="823"/>
      <c r="FV59" s="823"/>
      <c r="FW59" s="823"/>
      <c r="FX59" s="823"/>
      <c r="FY59" s="823"/>
      <c r="FZ59" s="823"/>
      <c r="GA59" s="823"/>
      <c r="GB59" s="823"/>
      <c r="GC59" s="823"/>
      <c r="GD59" s="823"/>
      <c r="GE59" s="823"/>
      <c r="GF59" s="823"/>
      <c r="GG59" s="823"/>
      <c r="GH59" s="823"/>
      <c r="GI59" s="823"/>
      <c r="GJ59" s="823"/>
      <c r="GK59" s="823"/>
      <c r="GL59" s="823"/>
      <c r="GM59" s="823"/>
      <c r="GN59" s="823"/>
      <c r="GO59" s="823"/>
      <c r="GP59" s="823"/>
      <c r="GQ59" s="823"/>
      <c r="GR59" s="823"/>
      <c r="GS59" s="823"/>
      <c r="GT59" s="823"/>
      <c r="GU59" s="823"/>
      <c r="GV59" s="823"/>
      <c r="GW59" s="823"/>
      <c r="GX59" s="823"/>
      <c r="GY59" s="823"/>
      <c r="GZ59" s="823"/>
      <c r="HA59" s="823"/>
      <c r="HB59" s="823"/>
      <c r="HC59" s="823"/>
      <c r="HD59" s="823"/>
      <c r="HE59" s="823"/>
      <c r="HF59" s="823"/>
      <c r="HG59" s="823"/>
      <c r="HH59" s="823"/>
      <c r="HI59" s="823"/>
      <c r="HJ59" s="823"/>
      <c r="HK59" s="823"/>
      <c r="HL59" s="823"/>
      <c r="HM59" s="823"/>
      <c r="HN59" s="823"/>
      <c r="HO59" s="823"/>
      <c r="HP59" s="823"/>
      <c r="HQ59" s="823"/>
      <c r="HR59" s="823"/>
      <c r="HS59" s="823"/>
      <c r="HT59" s="823"/>
      <c r="HU59" s="823"/>
      <c r="HV59" s="823"/>
      <c r="HW59" s="823"/>
      <c r="HX59" s="823"/>
      <c r="HY59" s="823"/>
      <c r="HZ59" s="823"/>
      <c r="IA59" s="823"/>
      <c r="IB59" s="823"/>
      <c r="IC59" s="823"/>
      <c r="ID59" s="823"/>
      <c r="IE59" s="823"/>
      <c r="IF59" s="823"/>
      <c r="IG59" s="823"/>
      <c r="IH59" s="823"/>
      <c r="II59" s="823"/>
      <c r="IJ59" s="823"/>
      <c r="IK59" s="823"/>
      <c r="IL59" s="823"/>
      <c r="IM59" s="823"/>
      <c r="IN59" s="823"/>
      <c r="IO59" s="823"/>
      <c r="IP59" s="823"/>
      <c r="IQ59" s="823"/>
      <c r="IR59" s="823"/>
      <c r="IS59" s="823"/>
      <c r="IT59" s="823"/>
      <c r="IU59" s="823"/>
      <c r="IV59" s="823"/>
      <c r="IW59" s="823"/>
      <c r="IX59" s="823"/>
      <c r="IY59" s="823"/>
      <c r="IZ59" s="823"/>
      <c r="JA59" s="823"/>
      <c r="JB59" s="823"/>
      <c r="JC59" s="823"/>
      <c r="JD59" s="823"/>
      <c r="JE59" s="823"/>
      <c r="JF59" s="823"/>
      <c r="JG59" s="823"/>
      <c r="JH59" s="823"/>
      <c r="JI59" s="823"/>
      <c r="JJ59" s="823"/>
      <c r="JK59" s="823"/>
      <c r="JL59" s="823"/>
      <c r="JM59" s="823"/>
      <c r="JN59" s="823"/>
      <c r="JO59" s="823"/>
      <c r="JP59" s="823"/>
      <c r="JQ59" s="823"/>
      <c r="JR59" s="823"/>
      <c r="JS59" s="823"/>
      <c r="JT59" s="823"/>
      <c r="JU59" s="823"/>
      <c r="JV59" s="823"/>
      <c r="JW59" s="823"/>
      <c r="JX59" s="823"/>
      <c r="JY59" s="823"/>
      <c r="JZ59" s="823"/>
      <c r="KA59" s="823"/>
      <c r="KB59" s="823"/>
      <c r="KC59" s="823"/>
      <c r="KD59" s="823"/>
      <c r="KE59" s="823"/>
      <c r="KF59" s="823"/>
      <c r="KG59" s="823"/>
      <c r="KH59" s="823"/>
      <c r="KI59" s="823"/>
      <c r="KJ59" s="823"/>
      <c r="KK59" s="823"/>
      <c r="KL59" s="823"/>
      <c r="KM59" s="823"/>
      <c r="KN59" s="823"/>
      <c r="KO59" s="823"/>
      <c r="KP59" s="823"/>
      <c r="KQ59" s="823"/>
      <c r="KR59" s="823"/>
      <c r="KS59" s="823"/>
      <c r="KT59" s="823"/>
      <c r="KU59" s="823"/>
      <c r="KV59" s="823"/>
      <c r="KW59" s="823"/>
      <c r="KX59" s="823"/>
      <c r="KY59" s="823"/>
      <c r="KZ59" s="823"/>
      <c r="LA59" s="823"/>
      <c r="LB59" s="823"/>
      <c r="LC59" s="823"/>
      <c r="LD59" s="823"/>
      <c r="LE59" s="823"/>
      <c r="LF59" s="823"/>
      <c r="LG59" s="823"/>
      <c r="LH59" s="823"/>
      <c r="LI59" s="823"/>
      <c r="LJ59" s="823"/>
      <c r="LK59" s="823"/>
      <c r="LL59" s="823"/>
      <c r="LM59" s="823"/>
      <c r="LN59" s="823"/>
      <c r="LO59" s="823"/>
      <c r="LP59" s="823"/>
      <c r="LQ59" s="823"/>
      <c r="LR59" s="823"/>
      <c r="LS59" s="823"/>
      <c r="LT59" s="823"/>
      <c r="LU59" s="823"/>
      <c r="LV59" s="823"/>
      <c r="LW59" s="823"/>
      <c r="LX59" s="823"/>
      <c r="LY59" s="823"/>
      <c r="LZ59" s="823"/>
      <c r="MA59" s="823"/>
      <c r="MB59" s="823"/>
      <c r="MC59" s="823"/>
      <c r="MD59" s="823"/>
      <c r="ME59" s="823"/>
      <c r="MF59" s="823"/>
      <c r="MG59" s="823"/>
      <c r="MH59" s="823"/>
      <c r="MI59" s="823"/>
      <c r="MJ59" s="823"/>
      <c r="MK59" s="823"/>
      <c r="ML59" s="823"/>
      <c r="MM59" s="823"/>
      <c r="MN59" s="823"/>
      <c r="MO59" s="823"/>
      <c r="MP59" s="823"/>
      <c r="MQ59" s="823"/>
      <c r="MR59" s="823"/>
      <c r="MS59" s="823"/>
      <c r="MT59" s="823"/>
      <c r="MU59" s="823"/>
      <c r="MV59" s="823"/>
      <c r="MW59" s="823"/>
      <c r="MX59" s="823"/>
      <c r="MY59" s="823"/>
      <c r="MZ59" s="823"/>
      <c r="NA59" s="823"/>
      <c r="NB59" s="823"/>
      <c r="NC59" s="823"/>
      <c r="ND59" s="823"/>
      <c r="NE59" s="823"/>
      <c r="NF59" s="823"/>
      <c r="NG59" s="823"/>
      <c r="NH59" s="823"/>
      <c r="NI59" s="823"/>
      <c r="NJ59" s="823"/>
      <c r="NK59" s="823"/>
      <c r="NL59" s="823"/>
      <c r="NM59" s="823"/>
      <c r="NN59" s="823"/>
      <c r="NO59" s="823"/>
      <c r="NP59" s="823"/>
      <c r="NQ59" s="823"/>
      <c r="NR59" s="823"/>
      <c r="NS59" s="823"/>
      <c r="NT59" s="823"/>
      <c r="NU59" s="823"/>
      <c r="NV59" s="823"/>
      <c r="NW59" s="823"/>
      <c r="NX59" s="823"/>
      <c r="NY59" s="823"/>
      <c r="NZ59" s="823"/>
      <c r="OA59" s="823"/>
      <c r="OB59" s="823"/>
      <c r="OC59" s="823"/>
      <c r="OD59" s="823"/>
      <c r="OE59" s="823"/>
      <c r="OF59" s="823"/>
      <c r="OG59" s="823"/>
      <c r="OH59" s="823"/>
      <c r="OI59" s="823"/>
      <c r="OJ59" s="823"/>
      <c r="OK59" s="823"/>
      <c r="OL59" s="823"/>
      <c r="OM59" s="823"/>
      <c r="ON59" s="823"/>
      <c r="OO59" s="823"/>
      <c r="OP59" s="823"/>
      <c r="OQ59" s="823"/>
      <c r="OR59" s="823"/>
      <c r="OS59" s="823"/>
      <c r="OT59" s="823"/>
      <c r="OU59" s="823"/>
      <c r="OV59" s="823"/>
      <c r="OW59" s="823"/>
      <c r="OX59" s="823"/>
      <c r="OY59" s="823"/>
      <c r="OZ59" s="823"/>
      <c r="PA59" s="823"/>
      <c r="PB59" s="823"/>
      <c r="PC59" s="823"/>
      <c r="PD59" s="823"/>
      <c r="PE59" s="823"/>
      <c r="PF59" s="823"/>
      <c r="PG59" s="823"/>
      <c r="PH59" s="823"/>
      <c r="PI59" s="823"/>
      <c r="PJ59" s="823"/>
      <c r="PK59" s="823"/>
      <c r="PL59" s="823"/>
      <c r="PM59" s="823"/>
      <c r="PN59" s="823"/>
      <c r="PO59" s="823"/>
      <c r="PP59" s="823"/>
      <c r="PQ59" s="823"/>
      <c r="PR59" s="823"/>
      <c r="PS59" s="823"/>
      <c r="PT59" s="823"/>
      <c r="PU59" s="823"/>
      <c r="PV59" s="823"/>
      <c r="PW59" s="823"/>
      <c r="PX59" s="823"/>
      <c r="PY59" s="823"/>
      <c r="PZ59" s="823"/>
      <c r="QA59" s="823"/>
      <c r="QB59" s="823"/>
      <c r="QC59" s="823"/>
      <c r="QD59" s="823"/>
      <c r="QE59" s="823"/>
      <c r="QF59" s="823"/>
      <c r="QG59" s="823"/>
      <c r="QH59" s="823"/>
      <c r="QI59" s="823"/>
      <c r="QJ59" s="823"/>
      <c r="QK59" s="823"/>
      <c r="QL59" s="823"/>
      <c r="QM59" s="823"/>
      <c r="QN59" s="823"/>
    </row>
    <row r="60" spans="1:456" s="445" customFormat="1" ht="25.5">
      <c r="A60" s="435" t="s">
        <v>618</v>
      </c>
      <c r="B60" s="421" t="s">
        <v>1070</v>
      </c>
      <c r="C60" s="849">
        <f>C$59/4</f>
        <v>2.7777777777777781</v>
      </c>
      <c r="D60" s="511" t="s">
        <v>38</v>
      </c>
      <c r="E60" s="276">
        <f>IF(D60="Yes",C60,0)</f>
        <v>0</v>
      </c>
      <c r="F60" s="279"/>
      <c r="G60" s="276"/>
      <c r="H60" s="794"/>
      <c r="I60" s="276">
        <f>I$59/4</f>
        <v>2.7777777777777781</v>
      </c>
      <c r="J60" s="267" t="s">
        <v>35</v>
      </c>
      <c r="K60" s="276">
        <f>IF(J60="Yes",I60,0)</f>
        <v>2.7777777777777781</v>
      </c>
      <c r="L60" s="279"/>
      <c r="M60" s="274" t="s">
        <v>1862</v>
      </c>
      <c r="N60" s="794"/>
      <c r="O60" s="276">
        <f>O$59/4</f>
        <v>2.7777777777777781</v>
      </c>
      <c r="P60" s="267" t="s">
        <v>38</v>
      </c>
      <c r="Q60" s="276">
        <f>IF(P60="Yes",O60,0)</f>
        <v>0</v>
      </c>
      <c r="R60" s="279"/>
      <c r="S60" s="276"/>
      <c r="T60" s="794"/>
      <c r="U60" s="276">
        <f>U$59/4</f>
        <v>2.7777777777777781</v>
      </c>
      <c r="V60" s="274" t="s">
        <v>38</v>
      </c>
      <c r="W60" s="276">
        <f>IF(V60="Yes",U60,0)</f>
        <v>0</v>
      </c>
      <c r="X60" s="279"/>
      <c r="Y60" s="276"/>
      <c r="Z60" s="794"/>
      <c r="AA60" s="276">
        <f>AA$59/4</f>
        <v>2.7777777777777781</v>
      </c>
      <c r="AB60" s="274" t="s">
        <v>38</v>
      </c>
      <c r="AC60" s="276">
        <f>IF(AB60="Yes",AA60,0)</f>
        <v>0</v>
      </c>
      <c r="AD60" s="279"/>
      <c r="AE60" s="276"/>
      <c r="AF60" s="794"/>
      <c r="AG60" s="276">
        <f>AG$59/4</f>
        <v>2.7777777777777781</v>
      </c>
      <c r="AH60" s="274" t="s">
        <v>35</v>
      </c>
      <c r="AI60" s="276">
        <f>IF(AH60="Yes",AG60,0)</f>
        <v>2.7777777777777781</v>
      </c>
      <c r="AJ60" s="279"/>
      <c r="AK60" s="267" t="s">
        <v>1863</v>
      </c>
      <c r="AL60" s="794"/>
      <c r="AM60" s="276">
        <f>AM$59/4</f>
        <v>2.7777777777777781</v>
      </c>
      <c r="AN60" s="274" t="s">
        <v>38</v>
      </c>
      <c r="AO60" s="276">
        <f>IF(AN60="Yes",AM60,0)</f>
        <v>0</v>
      </c>
      <c r="AP60" s="279"/>
      <c r="AQ60" s="276"/>
      <c r="AR60" s="794"/>
      <c r="AS60" s="276">
        <f>AS$59/4</f>
        <v>2.7777777777777781</v>
      </c>
      <c r="AT60" s="267" t="s">
        <v>35</v>
      </c>
      <c r="AU60" s="276">
        <f>IF(AT60="Yes",AS60,0)</f>
        <v>2.7777777777777781</v>
      </c>
      <c r="AV60" s="279"/>
      <c r="AW60" s="267" t="s">
        <v>729</v>
      </c>
      <c r="AX60" s="794"/>
      <c r="AY60" s="276">
        <f>AY$59/4</f>
        <v>2.7777777777777781</v>
      </c>
      <c r="AZ60" s="274" t="s">
        <v>38</v>
      </c>
      <c r="BA60" s="276">
        <f>IF(AZ60="Yes",AY60,0)</f>
        <v>0</v>
      </c>
      <c r="BB60" s="279"/>
      <c r="BC60" s="267"/>
      <c r="BD60" s="794"/>
      <c r="BE60" s="276">
        <f>BE$59/4</f>
        <v>2.7777777777777781</v>
      </c>
      <c r="BF60" s="267" t="s">
        <v>35</v>
      </c>
      <c r="BG60" s="276">
        <f>IF(BF60="Yes",BE60,0)</f>
        <v>2.7777777777777781</v>
      </c>
      <c r="BH60" s="279"/>
      <c r="BI60" s="267" t="s">
        <v>1864</v>
      </c>
      <c r="BJ60" s="822"/>
      <c r="BK60" s="823"/>
      <c r="BL60" s="823"/>
      <c r="BM60" s="823"/>
      <c r="BN60" s="823"/>
      <c r="BO60" s="823"/>
      <c r="BP60" s="823"/>
      <c r="BQ60" s="823"/>
      <c r="BR60" s="823"/>
      <c r="BS60" s="823"/>
      <c r="BT60" s="823"/>
      <c r="BU60" s="823"/>
      <c r="BV60" s="823"/>
      <c r="BW60" s="823"/>
      <c r="BX60" s="823"/>
      <c r="BY60" s="823"/>
      <c r="BZ60" s="823"/>
      <c r="CA60" s="823"/>
      <c r="CB60" s="823"/>
      <c r="CC60" s="823"/>
      <c r="CD60" s="823"/>
      <c r="CE60" s="823"/>
      <c r="CF60" s="823"/>
      <c r="CG60" s="823"/>
      <c r="CH60" s="823"/>
      <c r="CI60" s="823"/>
      <c r="CJ60" s="823"/>
      <c r="CK60" s="823"/>
      <c r="CL60" s="823"/>
      <c r="CM60" s="823"/>
      <c r="CN60" s="823"/>
      <c r="CO60" s="823"/>
      <c r="CP60" s="823"/>
      <c r="CQ60" s="823"/>
      <c r="CR60" s="823"/>
      <c r="CS60" s="823"/>
      <c r="CT60" s="823"/>
      <c r="CU60" s="823"/>
      <c r="CV60" s="823"/>
      <c r="CW60" s="823"/>
      <c r="CX60" s="823"/>
      <c r="CY60" s="823"/>
      <c r="CZ60" s="823"/>
      <c r="DA60" s="823"/>
      <c r="DB60" s="823"/>
      <c r="DC60" s="823"/>
      <c r="DD60" s="823"/>
      <c r="DE60" s="823"/>
      <c r="DF60" s="823"/>
      <c r="DG60" s="823"/>
      <c r="DH60" s="823"/>
      <c r="DI60" s="823"/>
      <c r="DJ60" s="823"/>
      <c r="DK60" s="823"/>
      <c r="DL60" s="823"/>
      <c r="DM60" s="823"/>
      <c r="DN60" s="823"/>
      <c r="DO60" s="823"/>
      <c r="DP60" s="823"/>
      <c r="DQ60" s="823"/>
      <c r="DR60" s="823"/>
      <c r="DS60" s="823"/>
      <c r="DT60" s="823"/>
      <c r="DU60" s="823"/>
      <c r="DV60" s="823"/>
      <c r="DW60" s="823"/>
      <c r="DX60" s="823"/>
      <c r="DY60" s="823"/>
      <c r="DZ60" s="823"/>
      <c r="EA60" s="823"/>
      <c r="EB60" s="823"/>
      <c r="EC60" s="823"/>
      <c r="ED60" s="823"/>
      <c r="EE60" s="823"/>
      <c r="EF60" s="823"/>
      <c r="EG60" s="823"/>
      <c r="EH60" s="823"/>
      <c r="EI60" s="823"/>
      <c r="EJ60" s="823"/>
      <c r="EK60" s="823"/>
      <c r="EL60" s="823"/>
      <c r="EM60" s="823"/>
      <c r="EN60" s="823"/>
      <c r="EO60" s="823"/>
      <c r="EP60" s="823"/>
      <c r="EQ60" s="823"/>
      <c r="ER60" s="823"/>
      <c r="ES60" s="823"/>
      <c r="ET60" s="823"/>
      <c r="EU60" s="823"/>
      <c r="EV60" s="823"/>
      <c r="EW60" s="823"/>
      <c r="EX60" s="823"/>
      <c r="EY60" s="823"/>
      <c r="EZ60" s="823"/>
      <c r="FA60" s="823"/>
      <c r="FB60" s="823"/>
      <c r="FC60" s="823"/>
      <c r="FD60" s="823"/>
      <c r="FE60" s="823"/>
      <c r="FF60" s="823"/>
      <c r="FG60" s="823"/>
      <c r="FH60" s="823"/>
      <c r="FI60" s="823"/>
      <c r="FJ60" s="823"/>
      <c r="FK60" s="823"/>
      <c r="FL60" s="823"/>
      <c r="FM60" s="823"/>
      <c r="FN60" s="823"/>
      <c r="FO60" s="823"/>
      <c r="FP60" s="823"/>
      <c r="FQ60" s="823"/>
      <c r="FR60" s="823"/>
      <c r="FS60" s="823"/>
      <c r="FT60" s="823"/>
      <c r="FU60" s="823"/>
      <c r="FV60" s="823"/>
      <c r="FW60" s="823"/>
      <c r="FX60" s="823"/>
      <c r="FY60" s="823"/>
      <c r="FZ60" s="823"/>
      <c r="GA60" s="823"/>
      <c r="GB60" s="823"/>
      <c r="GC60" s="823"/>
      <c r="GD60" s="823"/>
      <c r="GE60" s="823"/>
      <c r="GF60" s="823"/>
      <c r="GG60" s="823"/>
      <c r="GH60" s="823"/>
      <c r="GI60" s="823"/>
      <c r="GJ60" s="823"/>
      <c r="GK60" s="823"/>
      <c r="GL60" s="823"/>
      <c r="GM60" s="823"/>
      <c r="GN60" s="823"/>
      <c r="GO60" s="823"/>
      <c r="GP60" s="823"/>
      <c r="GQ60" s="823"/>
      <c r="GR60" s="823"/>
      <c r="GS60" s="823"/>
      <c r="GT60" s="823"/>
      <c r="GU60" s="823"/>
      <c r="GV60" s="823"/>
      <c r="GW60" s="823"/>
      <c r="GX60" s="823"/>
      <c r="GY60" s="823"/>
      <c r="GZ60" s="823"/>
      <c r="HA60" s="823"/>
      <c r="HB60" s="823"/>
      <c r="HC60" s="823"/>
      <c r="HD60" s="823"/>
      <c r="HE60" s="823"/>
      <c r="HF60" s="823"/>
      <c r="HG60" s="823"/>
      <c r="HH60" s="823"/>
      <c r="HI60" s="823"/>
      <c r="HJ60" s="823"/>
      <c r="HK60" s="823"/>
      <c r="HL60" s="823"/>
      <c r="HM60" s="823"/>
      <c r="HN60" s="823"/>
      <c r="HO60" s="823"/>
      <c r="HP60" s="823"/>
      <c r="HQ60" s="823"/>
      <c r="HR60" s="823"/>
      <c r="HS60" s="823"/>
      <c r="HT60" s="823"/>
      <c r="HU60" s="823"/>
      <c r="HV60" s="823"/>
      <c r="HW60" s="823"/>
      <c r="HX60" s="823"/>
      <c r="HY60" s="823"/>
      <c r="HZ60" s="823"/>
      <c r="IA60" s="823"/>
      <c r="IB60" s="823"/>
      <c r="IC60" s="823"/>
      <c r="ID60" s="823"/>
      <c r="IE60" s="823"/>
      <c r="IF60" s="823"/>
      <c r="IG60" s="823"/>
      <c r="IH60" s="823"/>
      <c r="II60" s="823"/>
      <c r="IJ60" s="823"/>
      <c r="IK60" s="823"/>
      <c r="IL60" s="823"/>
      <c r="IM60" s="823"/>
      <c r="IN60" s="823"/>
      <c r="IO60" s="823"/>
      <c r="IP60" s="823"/>
      <c r="IQ60" s="823"/>
      <c r="IR60" s="823"/>
      <c r="IS60" s="823"/>
      <c r="IT60" s="823"/>
      <c r="IU60" s="823"/>
      <c r="IV60" s="823"/>
      <c r="IW60" s="823"/>
      <c r="IX60" s="823"/>
      <c r="IY60" s="823"/>
      <c r="IZ60" s="823"/>
      <c r="JA60" s="823"/>
      <c r="JB60" s="823"/>
      <c r="JC60" s="823"/>
      <c r="JD60" s="823"/>
      <c r="JE60" s="823"/>
      <c r="JF60" s="823"/>
      <c r="JG60" s="823"/>
      <c r="JH60" s="823"/>
      <c r="JI60" s="823"/>
      <c r="JJ60" s="823"/>
      <c r="JK60" s="823"/>
      <c r="JL60" s="823"/>
      <c r="JM60" s="823"/>
      <c r="JN60" s="823"/>
      <c r="JO60" s="823"/>
      <c r="JP60" s="823"/>
      <c r="JQ60" s="823"/>
      <c r="JR60" s="823"/>
      <c r="JS60" s="823"/>
      <c r="JT60" s="823"/>
      <c r="JU60" s="823"/>
      <c r="JV60" s="823"/>
      <c r="JW60" s="823"/>
      <c r="JX60" s="823"/>
      <c r="JY60" s="823"/>
      <c r="JZ60" s="823"/>
      <c r="KA60" s="823"/>
      <c r="KB60" s="823"/>
      <c r="KC60" s="823"/>
      <c r="KD60" s="823"/>
      <c r="KE60" s="823"/>
      <c r="KF60" s="823"/>
      <c r="KG60" s="823"/>
      <c r="KH60" s="823"/>
      <c r="KI60" s="823"/>
      <c r="KJ60" s="823"/>
      <c r="KK60" s="823"/>
      <c r="KL60" s="823"/>
      <c r="KM60" s="823"/>
      <c r="KN60" s="823"/>
      <c r="KO60" s="823"/>
      <c r="KP60" s="823"/>
      <c r="KQ60" s="823"/>
      <c r="KR60" s="823"/>
      <c r="KS60" s="823"/>
      <c r="KT60" s="823"/>
      <c r="KU60" s="823"/>
      <c r="KV60" s="823"/>
      <c r="KW60" s="823"/>
      <c r="KX60" s="823"/>
      <c r="KY60" s="823"/>
      <c r="KZ60" s="823"/>
      <c r="LA60" s="823"/>
      <c r="LB60" s="823"/>
      <c r="LC60" s="823"/>
      <c r="LD60" s="823"/>
      <c r="LE60" s="823"/>
      <c r="LF60" s="823"/>
      <c r="LG60" s="823"/>
      <c r="LH60" s="823"/>
      <c r="LI60" s="823"/>
      <c r="LJ60" s="823"/>
      <c r="LK60" s="823"/>
      <c r="LL60" s="823"/>
      <c r="LM60" s="823"/>
      <c r="LN60" s="823"/>
      <c r="LO60" s="823"/>
      <c r="LP60" s="823"/>
      <c r="LQ60" s="823"/>
      <c r="LR60" s="823"/>
      <c r="LS60" s="823"/>
      <c r="LT60" s="823"/>
      <c r="LU60" s="823"/>
      <c r="LV60" s="823"/>
      <c r="LW60" s="823"/>
      <c r="LX60" s="823"/>
      <c r="LY60" s="823"/>
      <c r="LZ60" s="823"/>
      <c r="MA60" s="823"/>
      <c r="MB60" s="823"/>
      <c r="MC60" s="823"/>
      <c r="MD60" s="823"/>
      <c r="ME60" s="823"/>
      <c r="MF60" s="823"/>
      <c r="MG60" s="823"/>
      <c r="MH60" s="823"/>
      <c r="MI60" s="823"/>
      <c r="MJ60" s="823"/>
      <c r="MK60" s="823"/>
      <c r="ML60" s="823"/>
      <c r="MM60" s="823"/>
      <c r="MN60" s="823"/>
      <c r="MO60" s="823"/>
      <c r="MP60" s="823"/>
      <c r="MQ60" s="823"/>
      <c r="MR60" s="823"/>
      <c r="MS60" s="823"/>
      <c r="MT60" s="823"/>
      <c r="MU60" s="823"/>
      <c r="MV60" s="823"/>
      <c r="MW60" s="823"/>
      <c r="MX60" s="823"/>
      <c r="MY60" s="823"/>
      <c r="MZ60" s="823"/>
      <c r="NA60" s="823"/>
      <c r="NB60" s="823"/>
      <c r="NC60" s="823"/>
      <c r="ND60" s="823"/>
      <c r="NE60" s="823"/>
      <c r="NF60" s="823"/>
      <c r="NG60" s="823"/>
      <c r="NH60" s="823"/>
      <c r="NI60" s="823"/>
      <c r="NJ60" s="823"/>
      <c r="NK60" s="823"/>
      <c r="NL60" s="823"/>
      <c r="NM60" s="823"/>
      <c r="NN60" s="823"/>
      <c r="NO60" s="823"/>
      <c r="NP60" s="823"/>
      <c r="NQ60" s="823"/>
      <c r="NR60" s="823"/>
      <c r="NS60" s="823"/>
      <c r="NT60" s="823"/>
      <c r="NU60" s="823"/>
      <c r="NV60" s="823"/>
      <c r="NW60" s="823"/>
      <c r="NX60" s="823"/>
      <c r="NY60" s="823"/>
      <c r="NZ60" s="823"/>
      <c r="OA60" s="823"/>
      <c r="OB60" s="823"/>
      <c r="OC60" s="823"/>
      <c r="OD60" s="823"/>
      <c r="OE60" s="823"/>
      <c r="OF60" s="823"/>
      <c r="OG60" s="823"/>
      <c r="OH60" s="823"/>
      <c r="OI60" s="823"/>
      <c r="OJ60" s="823"/>
      <c r="OK60" s="823"/>
      <c r="OL60" s="823"/>
      <c r="OM60" s="823"/>
      <c r="ON60" s="823"/>
      <c r="OO60" s="823"/>
      <c r="OP60" s="823"/>
      <c r="OQ60" s="823"/>
      <c r="OR60" s="823"/>
      <c r="OS60" s="823"/>
      <c r="OT60" s="823"/>
      <c r="OU60" s="823"/>
      <c r="OV60" s="823"/>
      <c r="OW60" s="823"/>
      <c r="OX60" s="823"/>
      <c r="OY60" s="823"/>
      <c r="OZ60" s="823"/>
      <c r="PA60" s="823"/>
      <c r="PB60" s="823"/>
      <c r="PC60" s="823"/>
      <c r="PD60" s="823"/>
      <c r="PE60" s="823"/>
      <c r="PF60" s="823"/>
      <c r="PG60" s="823"/>
      <c r="PH60" s="823"/>
      <c r="PI60" s="823"/>
      <c r="PJ60" s="823"/>
      <c r="PK60" s="823"/>
      <c r="PL60" s="823"/>
      <c r="PM60" s="823"/>
      <c r="PN60" s="823"/>
      <c r="PO60" s="823"/>
      <c r="PP60" s="823"/>
      <c r="PQ60" s="823"/>
      <c r="PR60" s="823"/>
      <c r="PS60" s="823"/>
      <c r="PT60" s="823"/>
      <c r="PU60" s="823"/>
      <c r="PV60" s="823"/>
      <c r="PW60" s="823"/>
      <c r="PX60" s="823"/>
      <c r="PY60" s="823"/>
      <c r="PZ60" s="823"/>
      <c r="QA60" s="823"/>
      <c r="QB60" s="823"/>
      <c r="QC60" s="823"/>
      <c r="QD60" s="823"/>
      <c r="QE60" s="823"/>
      <c r="QF60" s="823"/>
      <c r="QG60" s="823"/>
      <c r="QH60" s="823"/>
      <c r="QI60" s="823"/>
      <c r="QJ60" s="823"/>
      <c r="QK60" s="823"/>
      <c r="QL60" s="823"/>
      <c r="QM60" s="823"/>
      <c r="QN60" s="823"/>
    </row>
    <row r="61" spans="1:456" s="445" customFormat="1" ht="38.25">
      <c r="A61" s="435" t="s">
        <v>619</v>
      </c>
      <c r="B61" s="421" t="s">
        <v>60</v>
      </c>
      <c r="C61" s="849">
        <f t="shared" ref="C61:C63" si="55">C$59/4</f>
        <v>2.7777777777777781</v>
      </c>
      <c r="D61" s="511" t="s">
        <v>35</v>
      </c>
      <c r="E61" s="276">
        <f>IF(D61="Yes",C61,0)</f>
        <v>2.7777777777777781</v>
      </c>
      <c r="F61" s="279"/>
      <c r="G61" s="267" t="s">
        <v>1865</v>
      </c>
      <c r="H61" s="794"/>
      <c r="I61" s="276">
        <f t="shared" ref="I61:I63" si="56">I$59/4</f>
        <v>2.7777777777777781</v>
      </c>
      <c r="J61" s="267" t="s">
        <v>35</v>
      </c>
      <c r="K61" s="276">
        <f>IF(J61="Yes",I61,0)</f>
        <v>2.7777777777777781</v>
      </c>
      <c r="L61" s="279"/>
      <c r="M61" s="274" t="s">
        <v>1191</v>
      </c>
      <c r="N61" s="794"/>
      <c r="O61" s="276">
        <f t="shared" ref="O61:O63" si="57">O$59/4</f>
        <v>2.7777777777777781</v>
      </c>
      <c r="P61" s="267" t="s">
        <v>38</v>
      </c>
      <c r="Q61" s="276">
        <f>IF(P61="Yes",O61,0)</f>
        <v>0</v>
      </c>
      <c r="R61" s="279"/>
      <c r="S61" s="276"/>
      <c r="T61" s="794"/>
      <c r="U61" s="276">
        <f t="shared" ref="U61:U63" si="58">U$59/4</f>
        <v>2.7777777777777781</v>
      </c>
      <c r="V61" s="274" t="s">
        <v>38</v>
      </c>
      <c r="W61" s="276">
        <f>IF(V61="Yes",U61,0)</f>
        <v>0</v>
      </c>
      <c r="X61" s="279"/>
      <c r="Y61" s="276"/>
      <c r="Z61" s="794"/>
      <c r="AA61" s="276">
        <f t="shared" ref="AA61:AA63" si="59">AA$59/4</f>
        <v>2.7777777777777781</v>
      </c>
      <c r="AB61" s="274" t="s">
        <v>35</v>
      </c>
      <c r="AC61" s="276">
        <f>IF(AB61="Yes",AA61,0)</f>
        <v>2.7777777777777781</v>
      </c>
      <c r="AD61" s="279"/>
      <c r="AE61" s="267" t="s">
        <v>1466</v>
      </c>
      <c r="AF61" s="794"/>
      <c r="AG61" s="276">
        <f t="shared" ref="AG61:AG63" si="60">AG$59/4</f>
        <v>2.7777777777777781</v>
      </c>
      <c r="AH61" s="274" t="s">
        <v>35</v>
      </c>
      <c r="AI61" s="276">
        <f>IF(AH61="Yes",AG61,0)</f>
        <v>2.7777777777777781</v>
      </c>
      <c r="AJ61" s="279"/>
      <c r="AK61" s="276" t="s">
        <v>1866</v>
      </c>
      <c r="AL61" s="794"/>
      <c r="AM61" s="276">
        <f t="shared" ref="AM61:AM63" si="61">AM$59/4</f>
        <v>2.7777777777777781</v>
      </c>
      <c r="AN61" s="274" t="s">
        <v>35</v>
      </c>
      <c r="AO61" s="276">
        <f>IF(AN61="Yes",AM61,0)</f>
        <v>2.7777777777777781</v>
      </c>
      <c r="AP61" s="279"/>
      <c r="AQ61" s="267" t="s">
        <v>1860</v>
      </c>
      <c r="AR61" s="794"/>
      <c r="AS61" s="276">
        <f t="shared" ref="AS61:AS63" si="62">AS$59/4</f>
        <v>2.7777777777777781</v>
      </c>
      <c r="AT61" s="267" t="s">
        <v>35</v>
      </c>
      <c r="AU61" s="276">
        <f>IF(AT61="Yes",AS61,0)</f>
        <v>2.7777777777777781</v>
      </c>
      <c r="AV61" s="279"/>
      <c r="AW61" s="267" t="s">
        <v>729</v>
      </c>
      <c r="AX61" s="794"/>
      <c r="AY61" s="276">
        <f t="shared" ref="AY61:AY63" si="63">AY$59/4</f>
        <v>2.7777777777777781</v>
      </c>
      <c r="AZ61" s="274" t="s">
        <v>35</v>
      </c>
      <c r="BA61" s="276">
        <f>IF(AZ61="Yes",AY61,0)</f>
        <v>2.7777777777777781</v>
      </c>
      <c r="BB61" s="279"/>
      <c r="BC61" s="267" t="s">
        <v>1861</v>
      </c>
      <c r="BD61" s="794"/>
      <c r="BE61" s="276">
        <f t="shared" ref="BE61:BE63" si="64">BE$59/4</f>
        <v>2.7777777777777781</v>
      </c>
      <c r="BF61" s="267" t="s">
        <v>35</v>
      </c>
      <c r="BG61" s="276">
        <f>IF(BF61="Yes",BE61,0)</f>
        <v>2.7777777777777781</v>
      </c>
      <c r="BH61" s="279"/>
      <c r="BI61" s="267" t="s">
        <v>1238</v>
      </c>
      <c r="BJ61" s="822"/>
      <c r="BK61" s="823"/>
      <c r="BL61" s="823"/>
      <c r="BM61" s="823"/>
      <c r="BN61" s="823"/>
      <c r="BO61" s="823"/>
      <c r="BP61" s="823"/>
      <c r="BQ61" s="823"/>
      <c r="BR61" s="823"/>
      <c r="BS61" s="823"/>
      <c r="BT61" s="823"/>
      <c r="BU61" s="823"/>
      <c r="BV61" s="823"/>
      <c r="BW61" s="823"/>
      <c r="BX61" s="823"/>
      <c r="BY61" s="823"/>
      <c r="BZ61" s="823"/>
      <c r="CA61" s="823"/>
      <c r="CB61" s="823"/>
      <c r="CC61" s="823"/>
      <c r="CD61" s="823"/>
      <c r="CE61" s="823"/>
      <c r="CF61" s="823"/>
      <c r="CG61" s="823"/>
      <c r="CH61" s="823"/>
      <c r="CI61" s="823"/>
      <c r="CJ61" s="823"/>
      <c r="CK61" s="823"/>
      <c r="CL61" s="823"/>
      <c r="CM61" s="823"/>
      <c r="CN61" s="823"/>
      <c r="CO61" s="823"/>
      <c r="CP61" s="823"/>
      <c r="CQ61" s="823"/>
      <c r="CR61" s="823"/>
      <c r="CS61" s="823"/>
      <c r="CT61" s="823"/>
      <c r="CU61" s="823"/>
      <c r="CV61" s="823"/>
      <c r="CW61" s="823"/>
      <c r="CX61" s="823"/>
      <c r="CY61" s="823"/>
      <c r="CZ61" s="823"/>
      <c r="DA61" s="823"/>
      <c r="DB61" s="823"/>
      <c r="DC61" s="823"/>
      <c r="DD61" s="823"/>
      <c r="DE61" s="823"/>
      <c r="DF61" s="823"/>
      <c r="DG61" s="823"/>
      <c r="DH61" s="823"/>
      <c r="DI61" s="823"/>
      <c r="DJ61" s="823"/>
      <c r="DK61" s="823"/>
      <c r="DL61" s="823"/>
      <c r="DM61" s="823"/>
      <c r="DN61" s="823"/>
      <c r="DO61" s="823"/>
      <c r="DP61" s="823"/>
      <c r="DQ61" s="823"/>
      <c r="DR61" s="823"/>
      <c r="DS61" s="823"/>
      <c r="DT61" s="823"/>
      <c r="DU61" s="823"/>
      <c r="DV61" s="823"/>
      <c r="DW61" s="823"/>
      <c r="DX61" s="823"/>
      <c r="DY61" s="823"/>
      <c r="DZ61" s="823"/>
      <c r="EA61" s="823"/>
      <c r="EB61" s="823"/>
      <c r="EC61" s="823"/>
      <c r="ED61" s="823"/>
      <c r="EE61" s="823"/>
      <c r="EF61" s="823"/>
      <c r="EG61" s="823"/>
      <c r="EH61" s="823"/>
      <c r="EI61" s="823"/>
      <c r="EJ61" s="823"/>
      <c r="EK61" s="823"/>
      <c r="EL61" s="823"/>
      <c r="EM61" s="823"/>
      <c r="EN61" s="823"/>
      <c r="EO61" s="823"/>
      <c r="EP61" s="823"/>
      <c r="EQ61" s="823"/>
      <c r="ER61" s="823"/>
      <c r="ES61" s="823"/>
      <c r="ET61" s="823"/>
      <c r="EU61" s="823"/>
      <c r="EV61" s="823"/>
      <c r="EW61" s="823"/>
      <c r="EX61" s="823"/>
      <c r="EY61" s="823"/>
      <c r="EZ61" s="823"/>
      <c r="FA61" s="823"/>
      <c r="FB61" s="823"/>
      <c r="FC61" s="823"/>
      <c r="FD61" s="823"/>
      <c r="FE61" s="823"/>
      <c r="FF61" s="823"/>
      <c r="FG61" s="823"/>
      <c r="FH61" s="823"/>
      <c r="FI61" s="823"/>
      <c r="FJ61" s="823"/>
      <c r="FK61" s="823"/>
      <c r="FL61" s="823"/>
      <c r="FM61" s="823"/>
      <c r="FN61" s="823"/>
      <c r="FO61" s="823"/>
      <c r="FP61" s="823"/>
      <c r="FQ61" s="823"/>
      <c r="FR61" s="823"/>
      <c r="FS61" s="823"/>
      <c r="FT61" s="823"/>
      <c r="FU61" s="823"/>
      <c r="FV61" s="823"/>
      <c r="FW61" s="823"/>
      <c r="FX61" s="823"/>
      <c r="FY61" s="823"/>
      <c r="FZ61" s="823"/>
      <c r="GA61" s="823"/>
      <c r="GB61" s="823"/>
      <c r="GC61" s="823"/>
      <c r="GD61" s="823"/>
      <c r="GE61" s="823"/>
      <c r="GF61" s="823"/>
      <c r="GG61" s="823"/>
      <c r="GH61" s="823"/>
      <c r="GI61" s="823"/>
      <c r="GJ61" s="823"/>
      <c r="GK61" s="823"/>
      <c r="GL61" s="823"/>
      <c r="GM61" s="823"/>
      <c r="GN61" s="823"/>
      <c r="GO61" s="823"/>
      <c r="GP61" s="823"/>
      <c r="GQ61" s="823"/>
      <c r="GR61" s="823"/>
      <c r="GS61" s="823"/>
      <c r="GT61" s="823"/>
      <c r="GU61" s="823"/>
      <c r="GV61" s="823"/>
      <c r="GW61" s="823"/>
      <c r="GX61" s="823"/>
      <c r="GY61" s="823"/>
      <c r="GZ61" s="823"/>
      <c r="HA61" s="823"/>
      <c r="HB61" s="823"/>
      <c r="HC61" s="823"/>
      <c r="HD61" s="823"/>
      <c r="HE61" s="823"/>
      <c r="HF61" s="823"/>
      <c r="HG61" s="823"/>
      <c r="HH61" s="823"/>
      <c r="HI61" s="823"/>
      <c r="HJ61" s="823"/>
      <c r="HK61" s="823"/>
      <c r="HL61" s="823"/>
      <c r="HM61" s="823"/>
      <c r="HN61" s="823"/>
      <c r="HO61" s="823"/>
      <c r="HP61" s="823"/>
      <c r="HQ61" s="823"/>
      <c r="HR61" s="823"/>
      <c r="HS61" s="823"/>
      <c r="HT61" s="823"/>
      <c r="HU61" s="823"/>
      <c r="HV61" s="823"/>
      <c r="HW61" s="823"/>
      <c r="HX61" s="823"/>
      <c r="HY61" s="823"/>
      <c r="HZ61" s="823"/>
      <c r="IA61" s="823"/>
      <c r="IB61" s="823"/>
      <c r="IC61" s="823"/>
      <c r="ID61" s="823"/>
      <c r="IE61" s="823"/>
      <c r="IF61" s="823"/>
      <c r="IG61" s="823"/>
      <c r="IH61" s="823"/>
      <c r="II61" s="823"/>
      <c r="IJ61" s="823"/>
      <c r="IK61" s="823"/>
      <c r="IL61" s="823"/>
      <c r="IM61" s="823"/>
      <c r="IN61" s="823"/>
      <c r="IO61" s="823"/>
      <c r="IP61" s="823"/>
      <c r="IQ61" s="823"/>
      <c r="IR61" s="823"/>
      <c r="IS61" s="823"/>
      <c r="IT61" s="823"/>
      <c r="IU61" s="823"/>
      <c r="IV61" s="823"/>
      <c r="IW61" s="823"/>
      <c r="IX61" s="823"/>
      <c r="IY61" s="823"/>
      <c r="IZ61" s="823"/>
      <c r="JA61" s="823"/>
      <c r="JB61" s="823"/>
      <c r="JC61" s="823"/>
      <c r="JD61" s="823"/>
      <c r="JE61" s="823"/>
      <c r="JF61" s="823"/>
      <c r="JG61" s="823"/>
      <c r="JH61" s="823"/>
      <c r="JI61" s="823"/>
      <c r="JJ61" s="823"/>
      <c r="JK61" s="823"/>
      <c r="JL61" s="823"/>
      <c r="JM61" s="823"/>
      <c r="JN61" s="823"/>
      <c r="JO61" s="823"/>
      <c r="JP61" s="823"/>
      <c r="JQ61" s="823"/>
      <c r="JR61" s="823"/>
      <c r="JS61" s="823"/>
      <c r="JT61" s="823"/>
      <c r="JU61" s="823"/>
      <c r="JV61" s="823"/>
      <c r="JW61" s="823"/>
      <c r="JX61" s="823"/>
      <c r="JY61" s="823"/>
      <c r="JZ61" s="823"/>
      <c r="KA61" s="823"/>
      <c r="KB61" s="823"/>
      <c r="KC61" s="823"/>
      <c r="KD61" s="823"/>
      <c r="KE61" s="823"/>
      <c r="KF61" s="823"/>
      <c r="KG61" s="823"/>
      <c r="KH61" s="823"/>
      <c r="KI61" s="823"/>
      <c r="KJ61" s="823"/>
      <c r="KK61" s="823"/>
      <c r="KL61" s="823"/>
      <c r="KM61" s="823"/>
      <c r="KN61" s="823"/>
      <c r="KO61" s="823"/>
      <c r="KP61" s="823"/>
      <c r="KQ61" s="823"/>
      <c r="KR61" s="823"/>
      <c r="KS61" s="823"/>
      <c r="KT61" s="823"/>
      <c r="KU61" s="823"/>
      <c r="KV61" s="823"/>
      <c r="KW61" s="823"/>
      <c r="KX61" s="823"/>
      <c r="KY61" s="823"/>
      <c r="KZ61" s="823"/>
      <c r="LA61" s="823"/>
      <c r="LB61" s="823"/>
      <c r="LC61" s="823"/>
      <c r="LD61" s="823"/>
      <c r="LE61" s="823"/>
      <c r="LF61" s="823"/>
      <c r="LG61" s="823"/>
      <c r="LH61" s="823"/>
      <c r="LI61" s="823"/>
      <c r="LJ61" s="823"/>
      <c r="LK61" s="823"/>
      <c r="LL61" s="823"/>
      <c r="LM61" s="823"/>
      <c r="LN61" s="823"/>
      <c r="LO61" s="823"/>
      <c r="LP61" s="823"/>
      <c r="LQ61" s="823"/>
      <c r="LR61" s="823"/>
      <c r="LS61" s="823"/>
      <c r="LT61" s="823"/>
      <c r="LU61" s="823"/>
      <c r="LV61" s="823"/>
      <c r="LW61" s="823"/>
      <c r="LX61" s="823"/>
      <c r="LY61" s="823"/>
      <c r="LZ61" s="823"/>
      <c r="MA61" s="823"/>
      <c r="MB61" s="823"/>
      <c r="MC61" s="823"/>
      <c r="MD61" s="823"/>
      <c r="ME61" s="823"/>
      <c r="MF61" s="823"/>
      <c r="MG61" s="823"/>
      <c r="MH61" s="823"/>
      <c r="MI61" s="823"/>
      <c r="MJ61" s="823"/>
      <c r="MK61" s="823"/>
      <c r="ML61" s="823"/>
      <c r="MM61" s="823"/>
      <c r="MN61" s="823"/>
      <c r="MO61" s="823"/>
      <c r="MP61" s="823"/>
      <c r="MQ61" s="823"/>
      <c r="MR61" s="823"/>
      <c r="MS61" s="823"/>
      <c r="MT61" s="823"/>
      <c r="MU61" s="823"/>
      <c r="MV61" s="823"/>
      <c r="MW61" s="823"/>
      <c r="MX61" s="823"/>
      <c r="MY61" s="823"/>
      <c r="MZ61" s="823"/>
      <c r="NA61" s="823"/>
      <c r="NB61" s="823"/>
      <c r="NC61" s="823"/>
      <c r="ND61" s="823"/>
      <c r="NE61" s="823"/>
      <c r="NF61" s="823"/>
      <c r="NG61" s="823"/>
      <c r="NH61" s="823"/>
      <c r="NI61" s="823"/>
      <c r="NJ61" s="823"/>
      <c r="NK61" s="823"/>
      <c r="NL61" s="823"/>
      <c r="NM61" s="823"/>
      <c r="NN61" s="823"/>
      <c r="NO61" s="823"/>
      <c r="NP61" s="823"/>
      <c r="NQ61" s="823"/>
      <c r="NR61" s="823"/>
      <c r="NS61" s="823"/>
      <c r="NT61" s="823"/>
      <c r="NU61" s="823"/>
      <c r="NV61" s="823"/>
      <c r="NW61" s="823"/>
      <c r="NX61" s="823"/>
      <c r="NY61" s="823"/>
      <c r="NZ61" s="823"/>
      <c r="OA61" s="823"/>
      <c r="OB61" s="823"/>
      <c r="OC61" s="823"/>
      <c r="OD61" s="823"/>
      <c r="OE61" s="823"/>
      <c r="OF61" s="823"/>
      <c r="OG61" s="823"/>
      <c r="OH61" s="823"/>
      <c r="OI61" s="823"/>
      <c r="OJ61" s="823"/>
      <c r="OK61" s="823"/>
      <c r="OL61" s="823"/>
      <c r="OM61" s="823"/>
      <c r="ON61" s="823"/>
      <c r="OO61" s="823"/>
      <c r="OP61" s="823"/>
      <c r="OQ61" s="823"/>
      <c r="OR61" s="823"/>
      <c r="OS61" s="823"/>
      <c r="OT61" s="823"/>
      <c r="OU61" s="823"/>
      <c r="OV61" s="823"/>
      <c r="OW61" s="823"/>
      <c r="OX61" s="823"/>
      <c r="OY61" s="823"/>
      <c r="OZ61" s="823"/>
      <c r="PA61" s="823"/>
      <c r="PB61" s="823"/>
      <c r="PC61" s="823"/>
      <c r="PD61" s="823"/>
      <c r="PE61" s="823"/>
      <c r="PF61" s="823"/>
      <c r="PG61" s="823"/>
      <c r="PH61" s="823"/>
      <c r="PI61" s="823"/>
      <c r="PJ61" s="823"/>
      <c r="PK61" s="823"/>
      <c r="PL61" s="823"/>
      <c r="PM61" s="823"/>
      <c r="PN61" s="823"/>
      <c r="PO61" s="823"/>
      <c r="PP61" s="823"/>
      <c r="PQ61" s="823"/>
      <c r="PR61" s="823"/>
      <c r="PS61" s="823"/>
      <c r="PT61" s="823"/>
      <c r="PU61" s="823"/>
      <c r="PV61" s="823"/>
      <c r="PW61" s="823"/>
      <c r="PX61" s="823"/>
      <c r="PY61" s="823"/>
      <c r="PZ61" s="823"/>
      <c r="QA61" s="823"/>
      <c r="QB61" s="823"/>
      <c r="QC61" s="823"/>
      <c r="QD61" s="823"/>
      <c r="QE61" s="823"/>
      <c r="QF61" s="823"/>
      <c r="QG61" s="823"/>
      <c r="QH61" s="823"/>
      <c r="QI61" s="823"/>
      <c r="QJ61" s="823"/>
      <c r="QK61" s="823"/>
      <c r="QL61" s="823"/>
      <c r="QM61" s="823"/>
      <c r="QN61" s="823"/>
    </row>
    <row r="62" spans="1:456" s="445" customFormat="1" ht="51">
      <c r="A62" s="435" t="s">
        <v>620</v>
      </c>
      <c r="B62" s="421" t="s">
        <v>1171</v>
      </c>
      <c r="C62" s="849">
        <f t="shared" si="55"/>
        <v>2.7777777777777781</v>
      </c>
      <c r="D62" s="511" t="s">
        <v>35</v>
      </c>
      <c r="E62" s="276">
        <f>IF(D62="Yes",C62,0)</f>
        <v>2.7777777777777781</v>
      </c>
      <c r="F62" s="279"/>
      <c r="G62" s="267" t="s">
        <v>1865</v>
      </c>
      <c r="H62" s="794"/>
      <c r="I62" s="276">
        <f t="shared" si="56"/>
        <v>2.7777777777777781</v>
      </c>
      <c r="J62" s="267" t="s">
        <v>35</v>
      </c>
      <c r="K62" s="276">
        <f>IF(J62="Yes",I62,0)</f>
        <v>2.7777777777777781</v>
      </c>
      <c r="L62" s="279"/>
      <c r="M62" s="274" t="s">
        <v>1191</v>
      </c>
      <c r="N62" s="794"/>
      <c r="O62" s="276">
        <f t="shared" si="57"/>
        <v>2.7777777777777781</v>
      </c>
      <c r="P62" s="267" t="s">
        <v>38</v>
      </c>
      <c r="Q62" s="276">
        <f>IF(P62="Yes",O62,0)</f>
        <v>0</v>
      </c>
      <c r="R62" s="279"/>
      <c r="S62" s="276"/>
      <c r="T62" s="794"/>
      <c r="U62" s="276">
        <f t="shared" si="58"/>
        <v>2.7777777777777781</v>
      </c>
      <c r="V62" s="274" t="s">
        <v>38</v>
      </c>
      <c r="W62" s="276">
        <f>IF(V62="Yes",U62,0)</f>
        <v>0</v>
      </c>
      <c r="X62" s="279"/>
      <c r="Y62" s="276"/>
      <c r="Z62" s="794"/>
      <c r="AA62" s="276">
        <f t="shared" si="59"/>
        <v>2.7777777777777781</v>
      </c>
      <c r="AB62" s="274" t="s">
        <v>35</v>
      </c>
      <c r="AC62" s="276">
        <f>IF(AB62="Yes",AA62,0)</f>
        <v>2.7777777777777781</v>
      </c>
      <c r="AD62" s="279"/>
      <c r="AE62" s="267" t="s">
        <v>1466</v>
      </c>
      <c r="AF62" s="794"/>
      <c r="AG62" s="276">
        <f t="shared" si="60"/>
        <v>2.7777777777777781</v>
      </c>
      <c r="AH62" s="274" t="s">
        <v>35</v>
      </c>
      <c r="AI62" s="276">
        <f>IF(AH62="Yes",AG62,0)</f>
        <v>2.7777777777777781</v>
      </c>
      <c r="AJ62" s="279"/>
      <c r="AK62" s="276" t="s">
        <v>1866</v>
      </c>
      <c r="AL62" s="794"/>
      <c r="AM62" s="276">
        <f t="shared" si="61"/>
        <v>2.7777777777777781</v>
      </c>
      <c r="AN62" s="274" t="s">
        <v>35</v>
      </c>
      <c r="AO62" s="276">
        <f>IF(AN62="Yes",AM62,0)</f>
        <v>2.7777777777777781</v>
      </c>
      <c r="AP62" s="279"/>
      <c r="AQ62" s="276" t="s">
        <v>1867</v>
      </c>
      <c r="AR62" s="794"/>
      <c r="AS62" s="276">
        <f t="shared" si="62"/>
        <v>2.7777777777777781</v>
      </c>
      <c r="AT62" s="267" t="s">
        <v>35</v>
      </c>
      <c r="AU62" s="276">
        <f>IF(AT62="Yes",AS62,0)</f>
        <v>2.7777777777777781</v>
      </c>
      <c r="AV62" s="279"/>
      <c r="AW62" s="267" t="s">
        <v>1108</v>
      </c>
      <c r="AX62" s="794"/>
      <c r="AY62" s="276">
        <f t="shared" si="63"/>
        <v>2.7777777777777781</v>
      </c>
      <c r="AZ62" s="274" t="s">
        <v>35</v>
      </c>
      <c r="BA62" s="276">
        <f>IF(AZ62="Yes",AY62,0)</f>
        <v>2.7777777777777781</v>
      </c>
      <c r="BB62" s="279"/>
      <c r="BC62" s="267"/>
      <c r="BD62" s="794"/>
      <c r="BE62" s="276">
        <f t="shared" si="64"/>
        <v>2.7777777777777781</v>
      </c>
      <c r="BF62" s="267" t="s">
        <v>35</v>
      </c>
      <c r="BG62" s="276">
        <f>IF(BF62="Yes",BE62,0)</f>
        <v>2.7777777777777781</v>
      </c>
      <c r="BH62" s="279"/>
      <c r="BI62" s="267" t="s">
        <v>1238</v>
      </c>
      <c r="BJ62" s="822"/>
      <c r="BK62" s="823"/>
      <c r="BL62" s="823"/>
      <c r="BM62" s="823"/>
      <c r="BN62" s="823"/>
      <c r="BO62" s="823"/>
      <c r="BP62" s="823"/>
      <c r="BQ62" s="823"/>
      <c r="BR62" s="823"/>
      <c r="BS62" s="823"/>
      <c r="BT62" s="823"/>
      <c r="BU62" s="823"/>
      <c r="BV62" s="823"/>
      <c r="BW62" s="823"/>
      <c r="BX62" s="823"/>
      <c r="BY62" s="823"/>
      <c r="BZ62" s="823"/>
      <c r="CA62" s="823"/>
      <c r="CB62" s="823"/>
      <c r="CC62" s="823"/>
      <c r="CD62" s="823"/>
      <c r="CE62" s="823"/>
      <c r="CF62" s="823"/>
      <c r="CG62" s="823"/>
      <c r="CH62" s="823"/>
      <c r="CI62" s="823"/>
      <c r="CJ62" s="823"/>
      <c r="CK62" s="823"/>
      <c r="CL62" s="823"/>
      <c r="CM62" s="823"/>
      <c r="CN62" s="823"/>
      <c r="CO62" s="823"/>
      <c r="CP62" s="823"/>
      <c r="CQ62" s="823"/>
      <c r="CR62" s="823"/>
      <c r="CS62" s="823"/>
      <c r="CT62" s="823"/>
      <c r="CU62" s="823"/>
      <c r="CV62" s="823"/>
      <c r="CW62" s="823"/>
      <c r="CX62" s="823"/>
      <c r="CY62" s="823"/>
      <c r="CZ62" s="823"/>
      <c r="DA62" s="823"/>
      <c r="DB62" s="823"/>
      <c r="DC62" s="823"/>
      <c r="DD62" s="823"/>
      <c r="DE62" s="823"/>
      <c r="DF62" s="823"/>
      <c r="DG62" s="823"/>
      <c r="DH62" s="823"/>
      <c r="DI62" s="823"/>
      <c r="DJ62" s="823"/>
      <c r="DK62" s="823"/>
      <c r="DL62" s="823"/>
      <c r="DM62" s="823"/>
      <c r="DN62" s="823"/>
      <c r="DO62" s="823"/>
      <c r="DP62" s="823"/>
      <c r="DQ62" s="823"/>
      <c r="DR62" s="823"/>
      <c r="DS62" s="823"/>
      <c r="DT62" s="823"/>
      <c r="DU62" s="823"/>
      <c r="DV62" s="823"/>
      <c r="DW62" s="823"/>
      <c r="DX62" s="823"/>
      <c r="DY62" s="823"/>
      <c r="DZ62" s="823"/>
      <c r="EA62" s="823"/>
      <c r="EB62" s="823"/>
      <c r="EC62" s="823"/>
      <c r="ED62" s="823"/>
      <c r="EE62" s="823"/>
      <c r="EF62" s="823"/>
      <c r="EG62" s="823"/>
      <c r="EH62" s="823"/>
      <c r="EI62" s="823"/>
      <c r="EJ62" s="823"/>
      <c r="EK62" s="823"/>
      <c r="EL62" s="823"/>
      <c r="EM62" s="823"/>
      <c r="EN62" s="823"/>
      <c r="EO62" s="823"/>
      <c r="EP62" s="823"/>
      <c r="EQ62" s="823"/>
      <c r="ER62" s="823"/>
      <c r="ES62" s="823"/>
      <c r="ET62" s="823"/>
      <c r="EU62" s="823"/>
      <c r="EV62" s="823"/>
      <c r="EW62" s="823"/>
      <c r="EX62" s="823"/>
      <c r="EY62" s="823"/>
      <c r="EZ62" s="823"/>
      <c r="FA62" s="823"/>
      <c r="FB62" s="823"/>
      <c r="FC62" s="823"/>
      <c r="FD62" s="823"/>
      <c r="FE62" s="823"/>
      <c r="FF62" s="823"/>
      <c r="FG62" s="823"/>
      <c r="FH62" s="823"/>
      <c r="FI62" s="823"/>
      <c r="FJ62" s="823"/>
      <c r="FK62" s="823"/>
      <c r="FL62" s="823"/>
      <c r="FM62" s="823"/>
      <c r="FN62" s="823"/>
      <c r="FO62" s="823"/>
      <c r="FP62" s="823"/>
      <c r="FQ62" s="823"/>
      <c r="FR62" s="823"/>
      <c r="FS62" s="823"/>
      <c r="FT62" s="823"/>
      <c r="FU62" s="823"/>
      <c r="FV62" s="823"/>
      <c r="FW62" s="823"/>
      <c r="FX62" s="823"/>
      <c r="FY62" s="823"/>
      <c r="FZ62" s="823"/>
      <c r="GA62" s="823"/>
      <c r="GB62" s="823"/>
      <c r="GC62" s="823"/>
      <c r="GD62" s="823"/>
      <c r="GE62" s="823"/>
      <c r="GF62" s="823"/>
      <c r="GG62" s="823"/>
      <c r="GH62" s="823"/>
      <c r="GI62" s="823"/>
      <c r="GJ62" s="823"/>
      <c r="GK62" s="823"/>
      <c r="GL62" s="823"/>
      <c r="GM62" s="823"/>
      <c r="GN62" s="823"/>
      <c r="GO62" s="823"/>
      <c r="GP62" s="823"/>
      <c r="GQ62" s="823"/>
      <c r="GR62" s="823"/>
      <c r="GS62" s="823"/>
      <c r="GT62" s="823"/>
      <c r="GU62" s="823"/>
      <c r="GV62" s="823"/>
      <c r="GW62" s="823"/>
      <c r="GX62" s="823"/>
      <c r="GY62" s="823"/>
      <c r="GZ62" s="823"/>
      <c r="HA62" s="823"/>
      <c r="HB62" s="823"/>
      <c r="HC62" s="823"/>
      <c r="HD62" s="823"/>
      <c r="HE62" s="823"/>
      <c r="HF62" s="823"/>
      <c r="HG62" s="823"/>
      <c r="HH62" s="823"/>
      <c r="HI62" s="823"/>
      <c r="HJ62" s="823"/>
      <c r="HK62" s="823"/>
      <c r="HL62" s="823"/>
      <c r="HM62" s="823"/>
      <c r="HN62" s="823"/>
      <c r="HO62" s="823"/>
      <c r="HP62" s="823"/>
      <c r="HQ62" s="823"/>
      <c r="HR62" s="823"/>
      <c r="HS62" s="823"/>
      <c r="HT62" s="823"/>
      <c r="HU62" s="823"/>
      <c r="HV62" s="823"/>
      <c r="HW62" s="823"/>
      <c r="HX62" s="823"/>
      <c r="HY62" s="823"/>
      <c r="HZ62" s="823"/>
      <c r="IA62" s="823"/>
      <c r="IB62" s="823"/>
      <c r="IC62" s="823"/>
      <c r="ID62" s="823"/>
      <c r="IE62" s="823"/>
      <c r="IF62" s="823"/>
      <c r="IG62" s="823"/>
      <c r="IH62" s="823"/>
      <c r="II62" s="823"/>
      <c r="IJ62" s="823"/>
      <c r="IK62" s="823"/>
      <c r="IL62" s="823"/>
      <c r="IM62" s="823"/>
      <c r="IN62" s="823"/>
      <c r="IO62" s="823"/>
      <c r="IP62" s="823"/>
      <c r="IQ62" s="823"/>
      <c r="IR62" s="823"/>
      <c r="IS62" s="823"/>
      <c r="IT62" s="823"/>
      <c r="IU62" s="823"/>
      <c r="IV62" s="823"/>
      <c r="IW62" s="823"/>
      <c r="IX62" s="823"/>
      <c r="IY62" s="823"/>
      <c r="IZ62" s="823"/>
      <c r="JA62" s="823"/>
      <c r="JB62" s="823"/>
      <c r="JC62" s="823"/>
      <c r="JD62" s="823"/>
      <c r="JE62" s="823"/>
      <c r="JF62" s="823"/>
      <c r="JG62" s="823"/>
      <c r="JH62" s="823"/>
      <c r="JI62" s="823"/>
      <c r="JJ62" s="823"/>
      <c r="JK62" s="823"/>
      <c r="JL62" s="823"/>
      <c r="JM62" s="823"/>
      <c r="JN62" s="823"/>
      <c r="JO62" s="823"/>
      <c r="JP62" s="823"/>
      <c r="JQ62" s="823"/>
      <c r="JR62" s="823"/>
      <c r="JS62" s="823"/>
      <c r="JT62" s="823"/>
      <c r="JU62" s="823"/>
      <c r="JV62" s="823"/>
      <c r="JW62" s="823"/>
      <c r="JX62" s="823"/>
      <c r="JY62" s="823"/>
      <c r="JZ62" s="823"/>
      <c r="KA62" s="823"/>
      <c r="KB62" s="823"/>
      <c r="KC62" s="823"/>
      <c r="KD62" s="823"/>
      <c r="KE62" s="823"/>
      <c r="KF62" s="823"/>
      <c r="KG62" s="823"/>
      <c r="KH62" s="823"/>
      <c r="KI62" s="823"/>
      <c r="KJ62" s="823"/>
      <c r="KK62" s="823"/>
      <c r="KL62" s="823"/>
      <c r="KM62" s="823"/>
      <c r="KN62" s="823"/>
      <c r="KO62" s="823"/>
      <c r="KP62" s="823"/>
      <c r="KQ62" s="823"/>
      <c r="KR62" s="823"/>
      <c r="KS62" s="823"/>
      <c r="KT62" s="823"/>
      <c r="KU62" s="823"/>
      <c r="KV62" s="823"/>
      <c r="KW62" s="823"/>
      <c r="KX62" s="823"/>
      <c r="KY62" s="823"/>
      <c r="KZ62" s="823"/>
      <c r="LA62" s="823"/>
      <c r="LB62" s="823"/>
      <c r="LC62" s="823"/>
      <c r="LD62" s="823"/>
      <c r="LE62" s="823"/>
      <c r="LF62" s="823"/>
      <c r="LG62" s="823"/>
      <c r="LH62" s="823"/>
      <c r="LI62" s="823"/>
      <c r="LJ62" s="823"/>
      <c r="LK62" s="823"/>
      <c r="LL62" s="823"/>
      <c r="LM62" s="823"/>
      <c r="LN62" s="823"/>
      <c r="LO62" s="823"/>
      <c r="LP62" s="823"/>
      <c r="LQ62" s="823"/>
      <c r="LR62" s="823"/>
      <c r="LS62" s="823"/>
      <c r="LT62" s="823"/>
      <c r="LU62" s="823"/>
      <c r="LV62" s="823"/>
      <c r="LW62" s="823"/>
      <c r="LX62" s="823"/>
      <c r="LY62" s="823"/>
      <c r="LZ62" s="823"/>
      <c r="MA62" s="823"/>
      <c r="MB62" s="823"/>
      <c r="MC62" s="823"/>
      <c r="MD62" s="823"/>
      <c r="ME62" s="823"/>
      <c r="MF62" s="823"/>
      <c r="MG62" s="823"/>
      <c r="MH62" s="823"/>
      <c r="MI62" s="823"/>
      <c r="MJ62" s="823"/>
      <c r="MK62" s="823"/>
      <c r="ML62" s="823"/>
      <c r="MM62" s="823"/>
      <c r="MN62" s="823"/>
      <c r="MO62" s="823"/>
      <c r="MP62" s="823"/>
      <c r="MQ62" s="823"/>
      <c r="MR62" s="823"/>
      <c r="MS62" s="823"/>
      <c r="MT62" s="823"/>
      <c r="MU62" s="823"/>
      <c r="MV62" s="823"/>
      <c r="MW62" s="823"/>
      <c r="MX62" s="823"/>
      <c r="MY62" s="823"/>
      <c r="MZ62" s="823"/>
      <c r="NA62" s="823"/>
      <c r="NB62" s="823"/>
      <c r="NC62" s="823"/>
      <c r="ND62" s="823"/>
      <c r="NE62" s="823"/>
      <c r="NF62" s="823"/>
      <c r="NG62" s="823"/>
      <c r="NH62" s="823"/>
      <c r="NI62" s="823"/>
      <c r="NJ62" s="823"/>
      <c r="NK62" s="823"/>
      <c r="NL62" s="823"/>
      <c r="NM62" s="823"/>
      <c r="NN62" s="823"/>
      <c r="NO62" s="823"/>
      <c r="NP62" s="823"/>
      <c r="NQ62" s="823"/>
      <c r="NR62" s="823"/>
      <c r="NS62" s="823"/>
      <c r="NT62" s="823"/>
      <c r="NU62" s="823"/>
      <c r="NV62" s="823"/>
      <c r="NW62" s="823"/>
      <c r="NX62" s="823"/>
      <c r="NY62" s="823"/>
      <c r="NZ62" s="823"/>
      <c r="OA62" s="823"/>
      <c r="OB62" s="823"/>
      <c r="OC62" s="823"/>
      <c r="OD62" s="823"/>
      <c r="OE62" s="823"/>
      <c r="OF62" s="823"/>
      <c r="OG62" s="823"/>
      <c r="OH62" s="823"/>
      <c r="OI62" s="823"/>
      <c r="OJ62" s="823"/>
      <c r="OK62" s="823"/>
      <c r="OL62" s="823"/>
      <c r="OM62" s="823"/>
      <c r="ON62" s="823"/>
      <c r="OO62" s="823"/>
      <c r="OP62" s="823"/>
      <c r="OQ62" s="823"/>
      <c r="OR62" s="823"/>
      <c r="OS62" s="823"/>
      <c r="OT62" s="823"/>
      <c r="OU62" s="823"/>
      <c r="OV62" s="823"/>
      <c r="OW62" s="823"/>
      <c r="OX62" s="823"/>
      <c r="OY62" s="823"/>
      <c r="OZ62" s="823"/>
      <c r="PA62" s="823"/>
      <c r="PB62" s="823"/>
      <c r="PC62" s="823"/>
      <c r="PD62" s="823"/>
      <c r="PE62" s="823"/>
      <c r="PF62" s="823"/>
      <c r="PG62" s="823"/>
      <c r="PH62" s="823"/>
      <c r="PI62" s="823"/>
      <c r="PJ62" s="823"/>
      <c r="PK62" s="823"/>
      <c r="PL62" s="823"/>
      <c r="PM62" s="823"/>
      <c r="PN62" s="823"/>
      <c r="PO62" s="823"/>
      <c r="PP62" s="823"/>
      <c r="PQ62" s="823"/>
      <c r="PR62" s="823"/>
      <c r="PS62" s="823"/>
      <c r="PT62" s="823"/>
      <c r="PU62" s="823"/>
      <c r="PV62" s="823"/>
      <c r="PW62" s="823"/>
      <c r="PX62" s="823"/>
      <c r="PY62" s="823"/>
      <c r="PZ62" s="823"/>
      <c r="QA62" s="823"/>
      <c r="QB62" s="823"/>
      <c r="QC62" s="823"/>
      <c r="QD62" s="823"/>
      <c r="QE62" s="823"/>
      <c r="QF62" s="823"/>
      <c r="QG62" s="823"/>
      <c r="QH62" s="823"/>
      <c r="QI62" s="823"/>
      <c r="QJ62" s="823"/>
      <c r="QK62" s="823"/>
      <c r="QL62" s="823"/>
      <c r="QM62" s="823"/>
      <c r="QN62" s="823"/>
    </row>
    <row r="63" spans="1:456" s="445" customFormat="1" ht="38.25">
      <c r="A63" s="309" t="s">
        <v>621</v>
      </c>
      <c r="B63" s="840" t="s">
        <v>2145</v>
      </c>
      <c r="C63" s="849">
        <f t="shared" si="55"/>
        <v>2.7777777777777781</v>
      </c>
      <c r="D63" s="511" t="s">
        <v>35</v>
      </c>
      <c r="E63" s="276">
        <f>IF(D63="Yes",C63,0)</f>
        <v>2.7777777777777781</v>
      </c>
      <c r="F63" s="279"/>
      <c r="G63" s="267" t="s">
        <v>1865</v>
      </c>
      <c r="H63" s="794"/>
      <c r="I63" s="276">
        <f t="shared" si="56"/>
        <v>2.7777777777777781</v>
      </c>
      <c r="J63" s="267" t="s">
        <v>35</v>
      </c>
      <c r="K63" s="276">
        <f>IF(J63="Yes",I63,0)</f>
        <v>2.7777777777777781</v>
      </c>
      <c r="L63" s="279"/>
      <c r="M63" s="274" t="s">
        <v>1191</v>
      </c>
      <c r="N63" s="794"/>
      <c r="O63" s="276">
        <f t="shared" si="57"/>
        <v>2.7777777777777781</v>
      </c>
      <c r="P63" s="267" t="s">
        <v>38</v>
      </c>
      <c r="Q63" s="276">
        <f>IF(P63="Yes",O63,0)</f>
        <v>0</v>
      </c>
      <c r="R63" s="279"/>
      <c r="S63" s="276"/>
      <c r="T63" s="794"/>
      <c r="U63" s="276">
        <f t="shared" si="58"/>
        <v>2.7777777777777781</v>
      </c>
      <c r="V63" s="274" t="s">
        <v>38</v>
      </c>
      <c r="W63" s="276">
        <f>IF(V63="Yes",U63,0)</f>
        <v>0</v>
      </c>
      <c r="X63" s="279"/>
      <c r="Y63" s="276"/>
      <c r="Z63" s="794"/>
      <c r="AA63" s="276">
        <f t="shared" si="59"/>
        <v>2.7777777777777781</v>
      </c>
      <c r="AB63" s="274" t="s">
        <v>38</v>
      </c>
      <c r="AC63" s="276">
        <f>IF(AB63="Yes",AA63,0)</f>
        <v>0</v>
      </c>
      <c r="AD63" s="279"/>
      <c r="AE63" s="276"/>
      <c r="AF63" s="794"/>
      <c r="AG63" s="276">
        <f t="shared" si="60"/>
        <v>2.7777777777777781</v>
      </c>
      <c r="AH63" s="274" t="s">
        <v>38</v>
      </c>
      <c r="AI63" s="276">
        <f>IF(AH63="Yes",AG63,0)</f>
        <v>0</v>
      </c>
      <c r="AJ63" s="279"/>
      <c r="AK63" s="276"/>
      <c r="AL63" s="794"/>
      <c r="AM63" s="276">
        <f t="shared" si="61"/>
        <v>2.7777777777777781</v>
      </c>
      <c r="AN63" s="274" t="s">
        <v>38</v>
      </c>
      <c r="AO63" s="276">
        <f>IF(AN63="Yes",AM63,0)</f>
        <v>0</v>
      </c>
      <c r="AP63" s="279"/>
      <c r="AQ63" s="446"/>
      <c r="AR63" s="794"/>
      <c r="AS63" s="276">
        <f t="shared" si="62"/>
        <v>2.7777777777777781</v>
      </c>
      <c r="AT63" s="267" t="s">
        <v>35</v>
      </c>
      <c r="AU63" s="276">
        <f>IF(AT63="Yes",AS63,0)</f>
        <v>2.7777777777777781</v>
      </c>
      <c r="AV63" s="279"/>
      <c r="AW63" s="267" t="s">
        <v>1108</v>
      </c>
      <c r="AX63" s="794"/>
      <c r="AY63" s="276">
        <f t="shared" si="63"/>
        <v>2.7777777777777781</v>
      </c>
      <c r="AZ63" s="274" t="s">
        <v>38</v>
      </c>
      <c r="BA63" s="276">
        <f>IF(AZ63="Yes",AY63,0)</f>
        <v>0</v>
      </c>
      <c r="BB63" s="279"/>
      <c r="BC63" s="269"/>
      <c r="BD63" s="794"/>
      <c r="BE63" s="276">
        <f t="shared" si="64"/>
        <v>2.7777777777777781</v>
      </c>
      <c r="BF63" s="267" t="s">
        <v>35</v>
      </c>
      <c r="BG63" s="276">
        <f>IF(BF63="Yes",BE63,0)</f>
        <v>2.7777777777777781</v>
      </c>
      <c r="BH63" s="279"/>
      <c r="BI63" s="267" t="s">
        <v>1238</v>
      </c>
      <c r="BJ63" s="822"/>
      <c r="BK63" s="823"/>
      <c r="BL63" s="823"/>
      <c r="BM63" s="823"/>
      <c r="BN63" s="823"/>
      <c r="BO63" s="823"/>
      <c r="BP63" s="823"/>
      <c r="BQ63" s="823"/>
      <c r="BR63" s="823"/>
      <c r="BS63" s="823"/>
      <c r="BT63" s="823"/>
      <c r="BU63" s="823"/>
      <c r="BV63" s="823"/>
      <c r="BW63" s="823"/>
      <c r="BX63" s="823"/>
      <c r="BY63" s="823"/>
      <c r="BZ63" s="823"/>
      <c r="CA63" s="823"/>
      <c r="CB63" s="823"/>
      <c r="CC63" s="823"/>
      <c r="CD63" s="823"/>
      <c r="CE63" s="823"/>
      <c r="CF63" s="823"/>
      <c r="CG63" s="823"/>
      <c r="CH63" s="823"/>
      <c r="CI63" s="823"/>
      <c r="CJ63" s="823"/>
      <c r="CK63" s="823"/>
      <c r="CL63" s="823"/>
      <c r="CM63" s="823"/>
      <c r="CN63" s="823"/>
      <c r="CO63" s="823"/>
      <c r="CP63" s="823"/>
      <c r="CQ63" s="823"/>
      <c r="CR63" s="823"/>
      <c r="CS63" s="823"/>
      <c r="CT63" s="823"/>
      <c r="CU63" s="823"/>
      <c r="CV63" s="823"/>
      <c r="CW63" s="823"/>
      <c r="CX63" s="823"/>
      <c r="CY63" s="823"/>
      <c r="CZ63" s="823"/>
      <c r="DA63" s="823"/>
      <c r="DB63" s="823"/>
      <c r="DC63" s="823"/>
      <c r="DD63" s="823"/>
      <c r="DE63" s="823"/>
      <c r="DF63" s="823"/>
      <c r="DG63" s="823"/>
      <c r="DH63" s="823"/>
      <c r="DI63" s="823"/>
      <c r="DJ63" s="823"/>
      <c r="DK63" s="823"/>
      <c r="DL63" s="823"/>
      <c r="DM63" s="823"/>
      <c r="DN63" s="823"/>
      <c r="DO63" s="823"/>
      <c r="DP63" s="823"/>
      <c r="DQ63" s="823"/>
      <c r="DR63" s="823"/>
      <c r="DS63" s="823"/>
      <c r="DT63" s="823"/>
      <c r="DU63" s="823"/>
      <c r="DV63" s="823"/>
      <c r="DW63" s="823"/>
      <c r="DX63" s="823"/>
      <c r="DY63" s="823"/>
      <c r="DZ63" s="823"/>
      <c r="EA63" s="823"/>
      <c r="EB63" s="823"/>
      <c r="EC63" s="823"/>
      <c r="ED63" s="823"/>
      <c r="EE63" s="823"/>
      <c r="EF63" s="823"/>
      <c r="EG63" s="823"/>
      <c r="EH63" s="823"/>
      <c r="EI63" s="823"/>
      <c r="EJ63" s="823"/>
      <c r="EK63" s="823"/>
      <c r="EL63" s="823"/>
      <c r="EM63" s="823"/>
      <c r="EN63" s="823"/>
      <c r="EO63" s="823"/>
      <c r="EP63" s="823"/>
      <c r="EQ63" s="823"/>
      <c r="ER63" s="823"/>
      <c r="ES63" s="823"/>
      <c r="ET63" s="823"/>
      <c r="EU63" s="823"/>
      <c r="EV63" s="823"/>
      <c r="EW63" s="823"/>
      <c r="EX63" s="823"/>
      <c r="EY63" s="823"/>
      <c r="EZ63" s="823"/>
      <c r="FA63" s="823"/>
      <c r="FB63" s="823"/>
      <c r="FC63" s="823"/>
      <c r="FD63" s="823"/>
      <c r="FE63" s="823"/>
      <c r="FF63" s="823"/>
      <c r="FG63" s="823"/>
      <c r="FH63" s="823"/>
      <c r="FI63" s="823"/>
      <c r="FJ63" s="823"/>
      <c r="FK63" s="823"/>
      <c r="FL63" s="823"/>
      <c r="FM63" s="823"/>
      <c r="FN63" s="823"/>
      <c r="FO63" s="823"/>
      <c r="FP63" s="823"/>
      <c r="FQ63" s="823"/>
      <c r="FR63" s="823"/>
      <c r="FS63" s="823"/>
      <c r="FT63" s="823"/>
      <c r="FU63" s="823"/>
      <c r="FV63" s="823"/>
      <c r="FW63" s="823"/>
      <c r="FX63" s="823"/>
      <c r="FY63" s="823"/>
      <c r="FZ63" s="823"/>
      <c r="GA63" s="823"/>
      <c r="GB63" s="823"/>
      <c r="GC63" s="823"/>
      <c r="GD63" s="823"/>
      <c r="GE63" s="823"/>
      <c r="GF63" s="823"/>
      <c r="GG63" s="823"/>
      <c r="GH63" s="823"/>
      <c r="GI63" s="823"/>
      <c r="GJ63" s="823"/>
      <c r="GK63" s="823"/>
      <c r="GL63" s="823"/>
      <c r="GM63" s="823"/>
      <c r="GN63" s="823"/>
      <c r="GO63" s="823"/>
      <c r="GP63" s="823"/>
      <c r="GQ63" s="823"/>
      <c r="GR63" s="823"/>
      <c r="GS63" s="823"/>
      <c r="GT63" s="823"/>
      <c r="GU63" s="823"/>
      <c r="GV63" s="823"/>
      <c r="GW63" s="823"/>
      <c r="GX63" s="823"/>
      <c r="GY63" s="823"/>
      <c r="GZ63" s="823"/>
      <c r="HA63" s="823"/>
      <c r="HB63" s="823"/>
      <c r="HC63" s="823"/>
      <c r="HD63" s="823"/>
      <c r="HE63" s="823"/>
      <c r="HF63" s="823"/>
      <c r="HG63" s="823"/>
      <c r="HH63" s="823"/>
      <c r="HI63" s="823"/>
      <c r="HJ63" s="823"/>
      <c r="HK63" s="823"/>
      <c r="HL63" s="823"/>
      <c r="HM63" s="823"/>
      <c r="HN63" s="823"/>
      <c r="HO63" s="823"/>
      <c r="HP63" s="823"/>
      <c r="HQ63" s="823"/>
      <c r="HR63" s="823"/>
      <c r="HS63" s="823"/>
      <c r="HT63" s="823"/>
      <c r="HU63" s="823"/>
      <c r="HV63" s="823"/>
      <c r="HW63" s="823"/>
      <c r="HX63" s="823"/>
      <c r="HY63" s="823"/>
      <c r="HZ63" s="823"/>
      <c r="IA63" s="823"/>
      <c r="IB63" s="823"/>
      <c r="IC63" s="823"/>
      <c r="ID63" s="823"/>
      <c r="IE63" s="823"/>
      <c r="IF63" s="823"/>
      <c r="IG63" s="823"/>
      <c r="IH63" s="823"/>
      <c r="II63" s="823"/>
      <c r="IJ63" s="823"/>
      <c r="IK63" s="823"/>
      <c r="IL63" s="823"/>
      <c r="IM63" s="823"/>
      <c r="IN63" s="823"/>
      <c r="IO63" s="823"/>
      <c r="IP63" s="823"/>
      <c r="IQ63" s="823"/>
      <c r="IR63" s="823"/>
      <c r="IS63" s="823"/>
      <c r="IT63" s="823"/>
      <c r="IU63" s="823"/>
      <c r="IV63" s="823"/>
      <c r="IW63" s="823"/>
      <c r="IX63" s="823"/>
      <c r="IY63" s="823"/>
      <c r="IZ63" s="823"/>
      <c r="JA63" s="823"/>
      <c r="JB63" s="823"/>
      <c r="JC63" s="823"/>
      <c r="JD63" s="823"/>
      <c r="JE63" s="823"/>
      <c r="JF63" s="823"/>
      <c r="JG63" s="823"/>
      <c r="JH63" s="823"/>
      <c r="JI63" s="823"/>
      <c r="JJ63" s="823"/>
      <c r="JK63" s="823"/>
      <c r="JL63" s="823"/>
      <c r="JM63" s="823"/>
      <c r="JN63" s="823"/>
      <c r="JO63" s="823"/>
      <c r="JP63" s="823"/>
      <c r="JQ63" s="823"/>
      <c r="JR63" s="823"/>
      <c r="JS63" s="823"/>
      <c r="JT63" s="823"/>
      <c r="JU63" s="823"/>
      <c r="JV63" s="823"/>
      <c r="JW63" s="823"/>
      <c r="JX63" s="823"/>
      <c r="JY63" s="823"/>
      <c r="JZ63" s="823"/>
      <c r="KA63" s="823"/>
      <c r="KB63" s="823"/>
      <c r="KC63" s="823"/>
      <c r="KD63" s="823"/>
      <c r="KE63" s="823"/>
      <c r="KF63" s="823"/>
      <c r="KG63" s="823"/>
      <c r="KH63" s="823"/>
      <c r="KI63" s="823"/>
      <c r="KJ63" s="823"/>
      <c r="KK63" s="823"/>
      <c r="KL63" s="823"/>
      <c r="KM63" s="823"/>
      <c r="KN63" s="823"/>
      <c r="KO63" s="823"/>
      <c r="KP63" s="823"/>
      <c r="KQ63" s="823"/>
      <c r="KR63" s="823"/>
      <c r="KS63" s="823"/>
      <c r="KT63" s="823"/>
      <c r="KU63" s="823"/>
      <c r="KV63" s="823"/>
      <c r="KW63" s="823"/>
      <c r="KX63" s="823"/>
      <c r="KY63" s="823"/>
      <c r="KZ63" s="823"/>
      <c r="LA63" s="823"/>
      <c r="LB63" s="823"/>
      <c r="LC63" s="823"/>
      <c r="LD63" s="823"/>
      <c r="LE63" s="823"/>
      <c r="LF63" s="823"/>
      <c r="LG63" s="823"/>
      <c r="LH63" s="823"/>
      <c r="LI63" s="823"/>
      <c r="LJ63" s="823"/>
      <c r="LK63" s="823"/>
      <c r="LL63" s="823"/>
      <c r="LM63" s="823"/>
      <c r="LN63" s="823"/>
      <c r="LO63" s="823"/>
      <c r="LP63" s="823"/>
      <c r="LQ63" s="823"/>
      <c r="LR63" s="823"/>
      <c r="LS63" s="823"/>
      <c r="LT63" s="823"/>
      <c r="LU63" s="823"/>
      <c r="LV63" s="823"/>
      <c r="LW63" s="823"/>
      <c r="LX63" s="823"/>
      <c r="LY63" s="823"/>
      <c r="LZ63" s="823"/>
      <c r="MA63" s="823"/>
      <c r="MB63" s="823"/>
      <c r="MC63" s="823"/>
      <c r="MD63" s="823"/>
      <c r="ME63" s="823"/>
      <c r="MF63" s="823"/>
      <c r="MG63" s="823"/>
      <c r="MH63" s="823"/>
      <c r="MI63" s="823"/>
      <c r="MJ63" s="823"/>
      <c r="MK63" s="823"/>
      <c r="ML63" s="823"/>
      <c r="MM63" s="823"/>
      <c r="MN63" s="823"/>
      <c r="MO63" s="823"/>
      <c r="MP63" s="823"/>
      <c r="MQ63" s="823"/>
      <c r="MR63" s="823"/>
      <c r="MS63" s="823"/>
      <c r="MT63" s="823"/>
      <c r="MU63" s="823"/>
      <c r="MV63" s="823"/>
      <c r="MW63" s="823"/>
      <c r="MX63" s="823"/>
      <c r="MY63" s="823"/>
      <c r="MZ63" s="823"/>
      <c r="NA63" s="823"/>
      <c r="NB63" s="823"/>
      <c r="NC63" s="823"/>
      <c r="ND63" s="823"/>
      <c r="NE63" s="823"/>
      <c r="NF63" s="823"/>
      <c r="NG63" s="823"/>
      <c r="NH63" s="823"/>
      <c r="NI63" s="823"/>
      <c r="NJ63" s="823"/>
      <c r="NK63" s="823"/>
      <c r="NL63" s="823"/>
      <c r="NM63" s="823"/>
      <c r="NN63" s="823"/>
      <c r="NO63" s="823"/>
      <c r="NP63" s="823"/>
      <c r="NQ63" s="823"/>
      <c r="NR63" s="823"/>
      <c r="NS63" s="823"/>
      <c r="NT63" s="823"/>
      <c r="NU63" s="823"/>
      <c r="NV63" s="823"/>
      <c r="NW63" s="823"/>
      <c r="NX63" s="823"/>
      <c r="NY63" s="823"/>
      <c r="NZ63" s="823"/>
      <c r="OA63" s="823"/>
      <c r="OB63" s="823"/>
      <c r="OC63" s="823"/>
      <c r="OD63" s="823"/>
      <c r="OE63" s="823"/>
      <c r="OF63" s="823"/>
      <c r="OG63" s="823"/>
      <c r="OH63" s="823"/>
      <c r="OI63" s="823"/>
      <c r="OJ63" s="823"/>
      <c r="OK63" s="823"/>
      <c r="OL63" s="823"/>
      <c r="OM63" s="823"/>
      <c r="ON63" s="823"/>
      <c r="OO63" s="823"/>
      <c r="OP63" s="823"/>
      <c r="OQ63" s="823"/>
      <c r="OR63" s="823"/>
      <c r="OS63" s="823"/>
      <c r="OT63" s="823"/>
      <c r="OU63" s="823"/>
      <c r="OV63" s="823"/>
      <c r="OW63" s="823"/>
      <c r="OX63" s="823"/>
      <c r="OY63" s="823"/>
      <c r="OZ63" s="823"/>
      <c r="PA63" s="823"/>
      <c r="PB63" s="823"/>
      <c r="PC63" s="823"/>
      <c r="PD63" s="823"/>
      <c r="PE63" s="823"/>
      <c r="PF63" s="823"/>
      <c r="PG63" s="823"/>
      <c r="PH63" s="823"/>
      <c r="PI63" s="823"/>
      <c r="PJ63" s="823"/>
      <c r="PK63" s="823"/>
      <c r="PL63" s="823"/>
      <c r="PM63" s="823"/>
      <c r="PN63" s="823"/>
      <c r="PO63" s="823"/>
      <c r="PP63" s="823"/>
      <c r="PQ63" s="823"/>
      <c r="PR63" s="823"/>
      <c r="PS63" s="823"/>
      <c r="PT63" s="823"/>
      <c r="PU63" s="823"/>
      <c r="PV63" s="823"/>
      <c r="PW63" s="823"/>
      <c r="PX63" s="823"/>
      <c r="PY63" s="823"/>
      <c r="PZ63" s="823"/>
      <c r="QA63" s="823"/>
      <c r="QB63" s="823"/>
      <c r="QC63" s="823"/>
      <c r="QD63" s="823"/>
      <c r="QE63" s="823"/>
      <c r="QF63" s="823"/>
      <c r="QG63" s="823"/>
      <c r="QH63" s="823"/>
      <c r="QI63" s="823"/>
      <c r="QJ63" s="823"/>
      <c r="QK63" s="823"/>
      <c r="QL63" s="823"/>
      <c r="QM63" s="823"/>
      <c r="QN63" s="823"/>
    </row>
    <row r="64" spans="1:456" s="445" customFormat="1" ht="12.75">
      <c r="A64" s="309"/>
      <c r="B64" s="840"/>
      <c r="C64" s="849"/>
      <c r="D64" s="511"/>
      <c r="E64" s="276"/>
      <c r="F64" s="279"/>
      <c r="G64" s="267"/>
      <c r="H64" s="794"/>
      <c r="I64" s="276"/>
      <c r="J64" s="267"/>
      <c r="K64" s="276"/>
      <c r="L64" s="279"/>
      <c r="M64" s="274"/>
      <c r="N64" s="794"/>
      <c r="O64" s="276"/>
      <c r="P64" s="267"/>
      <c r="Q64" s="276"/>
      <c r="R64" s="279"/>
      <c r="S64" s="276"/>
      <c r="T64" s="794"/>
      <c r="U64" s="276"/>
      <c r="V64" s="274"/>
      <c r="W64" s="276"/>
      <c r="X64" s="279"/>
      <c r="Y64" s="276"/>
      <c r="Z64" s="794"/>
      <c r="AA64" s="276"/>
      <c r="AB64" s="274"/>
      <c r="AC64" s="276"/>
      <c r="AD64" s="279"/>
      <c r="AE64" s="276"/>
      <c r="AF64" s="794"/>
      <c r="AG64" s="276"/>
      <c r="AH64" s="274"/>
      <c r="AI64" s="276"/>
      <c r="AJ64" s="279"/>
      <c r="AK64" s="276"/>
      <c r="AL64" s="794"/>
      <c r="AM64" s="276"/>
      <c r="AN64" s="274"/>
      <c r="AO64" s="276"/>
      <c r="AP64" s="279"/>
      <c r="AQ64" s="446"/>
      <c r="AR64" s="794"/>
      <c r="AS64" s="276"/>
      <c r="AT64" s="267"/>
      <c r="AU64" s="276"/>
      <c r="AV64" s="279"/>
      <c r="AW64" s="267"/>
      <c r="AX64" s="794"/>
      <c r="AY64" s="276"/>
      <c r="AZ64" s="274"/>
      <c r="BA64" s="276"/>
      <c r="BB64" s="279"/>
      <c r="BC64" s="269"/>
      <c r="BD64" s="794"/>
      <c r="BE64" s="276"/>
      <c r="BF64" s="267"/>
      <c r="BG64" s="276"/>
      <c r="BH64" s="279"/>
      <c r="BI64" s="267"/>
      <c r="BJ64" s="822"/>
      <c r="BK64" s="823"/>
      <c r="BL64" s="823"/>
      <c r="BM64" s="823"/>
      <c r="BN64" s="823"/>
      <c r="BO64" s="823"/>
      <c r="BP64" s="823"/>
      <c r="BQ64" s="823"/>
      <c r="BR64" s="823"/>
      <c r="BS64" s="823"/>
      <c r="BT64" s="823"/>
      <c r="BU64" s="823"/>
      <c r="BV64" s="823"/>
      <c r="BW64" s="823"/>
      <c r="BX64" s="823"/>
      <c r="BY64" s="823"/>
      <c r="BZ64" s="823"/>
      <c r="CA64" s="823"/>
      <c r="CB64" s="823"/>
      <c r="CC64" s="823"/>
      <c r="CD64" s="823"/>
      <c r="CE64" s="823"/>
      <c r="CF64" s="823"/>
      <c r="CG64" s="823"/>
      <c r="CH64" s="823"/>
      <c r="CI64" s="823"/>
      <c r="CJ64" s="823"/>
      <c r="CK64" s="823"/>
      <c r="CL64" s="823"/>
      <c r="CM64" s="823"/>
      <c r="CN64" s="823"/>
      <c r="CO64" s="823"/>
      <c r="CP64" s="823"/>
      <c r="CQ64" s="823"/>
      <c r="CR64" s="823"/>
      <c r="CS64" s="823"/>
      <c r="CT64" s="823"/>
      <c r="CU64" s="823"/>
      <c r="CV64" s="823"/>
      <c r="CW64" s="823"/>
      <c r="CX64" s="823"/>
      <c r="CY64" s="823"/>
      <c r="CZ64" s="823"/>
      <c r="DA64" s="823"/>
      <c r="DB64" s="823"/>
      <c r="DC64" s="823"/>
      <c r="DD64" s="823"/>
      <c r="DE64" s="823"/>
      <c r="DF64" s="823"/>
      <c r="DG64" s="823"/>
      <c r="DH64" s="823"/>
      <c r="DI64" s="823"/>
      <c r="DJ64" s="823"/>
      <c r="DK64" s="823"/>
      <c r="DL64" s="823"/>
      <c r="DM64" s="823"/>
      <c r="DN64" s="823"/>
      <c r="DO64" s="823"/>
      <c r="DP64" s="823"/>
      <c r="DQ64" s="823"/>
      <c r="DR64" s="823"/>
      <c r="DS64" s="823"/>
      <c r="DT64" s="823"/>
      <c r="DU64" s="823"/>
      <c r="DV64" s="823"/>
      <c r="DW64" s="823"/>
      <c r="DX64" s="823"/>
      <c r="DY64" s="823"/>
      <c r="DZ64" s="823"/>
      <c r="EA64" s="823"/>
      <c r="EB64" s="823"/>
      <c r="EC64" s="823"/>
      <c r="ED64" s="823"/>
      <c r="EE64" s="823"/>
      <c r="EF64" s="823"/>
      <c r="EG64" s="823"/>
      <c r="EH64" s="823"/>
      <c r="EI64" s="823"/>
      <c r="EJ64" s="823"/>
      <c r="EK64" s="823"/>
      <c r="EL64" s="823"/>
      <c r="EM64" s="823"/>
      <c r="EN64" s="823"/>
      <c r="EO64" s="823"/>
      <c r="EP64" s="823"/>
      <c r="EQ64" s="823"/>
      <c r="ER64" s="823"/>
      <c r="ES64" s="823"/>
      <c r="ET64" s="823"/>
      <c r="EU64" s="823"/>
      <c r="EV64" s="823"/>
      <c r="EW64" s="823"/>
      <c r="EX64" s="823"/>
      <c r="EY64" s="823"/>
      <c r="EZ64" s="823"/>
      <c r="FA64" s="823"/>
      <c r="FB64" s="823"/>
      <c r="FC64" s="823"/>
      <c r="FD64" s="823"/>
      <c r="FE64" s="823"/>
      <c r="FF64" s="823"/>
      <c r="FG64" s="823"/>
      <c r="FH64" s="823"/>
      <c r="FI64" s="823"/>
      <c r="FJ64" s="823"/>
      <c r="FK64" s="823"/>
      <c r="FL64" s="823"/>
      <c r="FM64" s="823"/>
      <c r="FN64" s="823"/>
      <c r="FO64" s="823"/>
      <c r="FP64" s="823"/>
      <c r="FQ64" s="823"/>
      <c r="FR64" s="823"/>
      <c r="FS64" s="823"/>
      <c r="FT64" s="823"/>
      <c r="FU64" s="823"/>
      <c r="FV64" s="823"/>
      <c r="FW64" s="823"/>
      <c r="FX64" s="823"/>
      <c r="FY64" s="823"/>
      <c r="FZ64" s="823"/>
      <c r="GA64" s="823"/>
      <c r="GB64" s="823"/>
      <c r="GC64" s="823"/>
      <c r="GD64" s="823"/>
      <c r="GE64" s="823"/>
      <c r="GF64" s="823"/>
      <c r="GG64" s="823"/>
      <c r="GH64" s="823"/>
      <c r="GI64" s="823"/>
      <c r="GJ64" s="823"/>
      <c r="GK64" s="823"/>
      <c r="GL64" s="823"/>
      <c r="GM64" s="823"/>
      <c r="GN64" s="823"/>
      <c r="GO64" s="823"/>
      <c r="GP64" s="823"/>
      <c r="GQ64" s="823"/>
      <c r="GR64" s="823"/>
      <c r="GS64" s="823"/>
      <c r="GT64" s="823"/>
      <c r="GU64" s="823"/>
      <c r="GV64" s="823"/>
      <c r="GW64" s="823"/>
      <c r="GX64" s="823"/>
      <c r="GY64" s="823"/>
      <c r="GZ64" s="823"/>
      <c r="HA64" s="823"/>
      <c r="HB64" s="823"/>
      <c r="HC64" s="823"/>
      <c r="HD64" s="823"/>
      <c r="HE64" s="823"/>
      <c r="HF64" s="823"/>
      <c r="HG64" s="823"/>
      <c r="HH64" s="823"/>
      <c r="HI64" s="823"/>
      <c r="HJ64" s="823"/>
      <c r="HK64" s="823"/>
      <c r="HL64" s="823"/>
      <c r="HM64" s="823"/>
      <c r="HN64" s="823"/>
      <c r="HO64" s="823"/>
      <c r="HP64" s="823"/>
      <c r="HQ64" s="823"/>
      <c r="HR64" s="823"/>
      <c r="HS64" s="823"/>
      <c r="HT64" s="823"/>
      <c r="HU64" s="823"/>
      <c r="HV64" s="823"/>
      <c r="HW64" s="823"/>
      <c r="HX64" s="823"/>
      <c r="HY64" s="823"/>
      <c r="HZ64" s="823"/>
      <c r="IA64" s="823"/>
      <c r="IB64" s="823"/>
      <c r="IC64" s="823"/>
      <c r="ID64" s="823"/>
      <c r="IE64" s="823"/>
      <c r="IF64" s="823"/>
      <c r="IG64" s="823"/>
      <c r="IH64" s="823"/>
      <c r="II64" s="823"/>
      <c r="IJ64" s="823"/>
      <c r="IK64" s="823"/>
      <c r="IL64" s="823"/>
      <c r="IM64" s="823"/>
      <c r="IN64" s="823"/>
      <c r="IO64" s="823"/>
      <c r="IP64" s="823"/>
      <c r="IQ64" s="823"/>
      <c r="IR64" s="823"/>
      <c r="IS64" s="823"/>
      <c r="IT64" s="823"/>
      <c r="IU64" s="823"/>
      <c r="IV64" s="823"/>
      <c r="IW64" s="823"/>
      <c r="IX64" s="823"/>
      <c r="IY64" s="823"/>
      <c r="IZ64" s="823"/>
      <c r="JA64" s="823"/>
      <c r="JB64" s="823"/>
      <c r="JC64" s="823"/>
      <c r="JD64" s="823"/>
      <c r="JE64" s="823"/>
      <c r="JF64" s="823"/>
      <c r="JG64" s="823"/>
      <c r="JH64" s="823"/>
      <c r="JI64" s="823"/>
      <c r="JJ64" s="823"/>
      <c r="JK64" s="823"/>
      <c r="JL64" s="823"/>
      <c r="JM64" s="823"/>
      <c r="JN64" s="823"/>
      <c r="JO64" s="823"/>
      <c r="JP64" s="823"/>
      <c r="JQ64" s="823"/>
      <c r="JR64" s="823"/>
      <c r="JS64" s="823"/>
      <c r="JT64" s="823"/>
      <c r="JU64" s="823"/>
      <c r="JV64" s="823"/>
      <c r="JW64" s="823"/>
      <c r="JX64" s="823"/>
      <c r="JY64" s="823"/>
      <c r="JZ64" s="823"/>
      <c r="KA64" s="823"/>
      <c r="KB64" s="823"/>
      <c r="KC64" s="823"/>
      <c r="KD64" s="823"/>
      <c r="KE64" s="823"/>
      <c r="KF64" s="823"/>
      <c r="KG64" s="823"/>
      <c r="KH64" s="823"/>
      <c r="KI64" s="823"/>
      <c r="KJ64" s="823"/>
      <c r="KK64" s="823"/>
      <c r="KL64" s="823"/>
      <c r="KM64" s="823"/>
      <c r="KN64" s="823"/>
      <c r="KO64" s="823"/>
      <c r="KP64" s="823"/>
      <c r="KQ64" s="823"/>
      <c r="KR64" s="823"/>
      <c r="KS64" s="823"/>
      <c r="KT64" s="823"/>
      <c r="KU64" s="823"/>
      <c r="KV64" s="823"/>
      <c r="KW64" s="823"/>
      <c r="KX64" s="823"/>
      <c r="KY64" s="823"/>
      <c r="KZ64" s="823"/>
      <c r="LA64" s="823"/>
      <c r="LB64" s="823"/>
      <c r="LC64" s="823"/>
      <c r="LD64" s="823"/>
      <c r="LE64" s="823"/>
      <c r="LF64" s="823"/>
      <c r="LG64" s="823"/>
      <c r="LH64" s="823"/>
      <c r="LI64" s="823"/>
      <c r="LJ64" s="823"/>
      <c r="LK64" s="823"/>
      <c r="LL64" s="823"/>
      <c r="LM64" s="823"/>
      <c r="LN64" s="823"/>
      <c r="LO64" s="823"/>
      <c r="LP64" s="823"/>
      <c r="LQ64" s="823"/>
      <c r="LR64" s="823"/>
      <c r="LS64" s="823"/>
      <c r="LT64" s="823"/>
      <c r="LU64" s="823"/>
      <c r="LV64" s="823"/>
      <c r="LW64" s="823"/>
      <c r="LX64" s="823"/>
      <c r="LY64" s="823"/>
      <c r="LZ64" s="823"/>
      <c r="MA64" s="823"/>
      <c r="MB64" s="823"/>
      <c r="MC64" s="823"/>
      <c r="MD64" s="823"/>
      <c r="ME64" s="823"/>
      <c r="MF64" s="823"/>
      <c r="MG64" s="823"/>
      <c r="MH64" s="823"/>
      <c r="MI64" s="823"/>
      <c r="MJ64" s="823"/>
      <c r="MK64" s="823"/>
      <c r="ML64" s="823"/>
      <c r="MM64" s="823"/>
      <c r="MN64" s="823"/>
      <c r="MO64" s="823"/>
      <c r="MP64" s="823"/>
      <c r="MQ64" s="823"/>
      <c r="MR64" s="823"/>
      <c r="MS64" s="823"/>
      <c r="MT64" s="823"/>
      <c r="MU64" s="823"/>
      <c r="MV64" s="823"/>
      <c r="MW64" s="823"/>
      <c r="MX64" s="823"/>
      <c r="MY64" s="823"/>
      <c r="MZ64" s="823"/>
      <c r="NA64" s="823"/>
      <c r="NB64" s="823"/>
      <c r="NC64" s="823"/>
      <c r="ND64" s="823"/>
      <c r="NE64" s="823"/>
      <c r="NF64" s="823"/>
      <c r="NG64" s="823"/>
      <c r="NH64" s="823"/>
      <c r="NI64" s="823"/>
      <c r="NJ64" s="823"/>
      <c r="NK64" s="823"/>
      <c r="NL64" s="823"/>
      <c r="NM64" s="823"/>
      <c r="NN64" s="823"/>
      <c r="NO64" s="823"/>
      <c r="NP64" s="823"/>
      <c r="NQ64" s="823"/>
      <c r="NR64" s="823"/>
      <c r="NS64" s="823"/>
      <c r="NT64" s="823"/>
      <c r="NU64" s="823"/>
      <c r="NV64" s="823"/>
      <c r="NW64" s="823"/>
      <c r="NX64" s="823"/>
      <c r="NY64" s="823"/>
      <c r="NZ64" s="823"/>
      <c r="OA64" s="823"/>
      <c r="OB64" s="823"/>
      <c r="OC64" s="823"/>
      <c r="OD64" s="823"/>
      <c r="OE64" s="823"/>
      <c r="OF64" s="823"/>
      <c r="OG64" s="823"/>
      <c r="OH64" s="823"/>
      <c r="OI64" s="823"/>
      <c r="OJ64" s="823"/>
      <c r="OK64" s="823"/>
      <c r="OL64" s="823"/>
      <c r="OM64" s="823"/>
      <c r="ON64" s="823"/>
      <c r="OO64" s="823"/>
      <c r="OP64" s="823"/>
      <c r="OQ64" s="823"/>
      <c r="OR64" s="823"/>
      <c r="OS64" s="823"/>
      <c r="OT64" s="823"/>
      <c r="OU64" s="823"/>
      <c r="OV64" s="823"/>
      <c r="OW64" s="823"/>
      <c r="OX64" s="823"/>
      <c r="OY64" s="823"/>
      <c r="OZ64" s="823"/>
      <c r="PA64" s="823"/>
      <c r="PB64" s="823"/>
      <c r="PC64" s="823"/>
      <c r="PD64" s="823"/>
      <c r="PE64" s="823"/>
      <c r="PF64" s="823"/>
      <c r="PG64" s="823"/>
      <c r="PH64" s="823"/>
      <c r="PI64" s="823"/>
      <c r="PJ64" s="823"/>
      <c r="PK64" s="823"/>
      <c r="PL64" s="823"/>
      <c r="PM64" s="823"/>
      <c r="PN64" s="823"/>
      <c r="PO64" s="823"/>
      <c r="PP64" s="823"/>
      <c r="PQ64" s="823"/>
      <c r="PR64" s="823"/>
      <c r="PS64" s="823"/>
      <c r="PT64" s="823"/>
      <c r="PU64" s="823"/>
      <c r="PV64" s="823"/>
      <c r="PW64" s="823"/>
      <c r="PX64" s="823"/>
      <c r="PY64" s="823"/>
      <c r="PZ64" s="823"/>
      <c r="QA64" s="823"/>
      <c r="QB64" s="823"/>
      <c r="QC64" s="823"/>
      <c r="QD64" s="823"/>
      <c r="QE64" s="823"/>
      <c r="QF64" s="823"/>
      <c r="QG64" s="823"/>
      <c r="QH64" s="823"/>
      <c r="QI64" s="823"/>
      <c r="QJ64" s="823"/>
      <c r="QK64" s="823"/>
      <c r="QL64" s="823"/>
      <c r="QM64" s="823"/>
      <c r="QN64" s="823"/>
    </row>
    <row r="65" spans="1:456" s="445" customFormat="1" ht="12.75">
      <c r="A65" s="308" t="s">
        <v>1868</v>
      </c>
      <c r="B65" s="838" t="s">
        <v>2146</v>
      </c>
      <c r="C65" s="849">
        <f>C$55/3</f>
        <v>11.111111111111112</v>
      </c>
      <c r="D65" s="511"/>
      <c r="E65" s="276"/>
      <c r="F65" s="279"/>
      <c r="G65" s="267"/>
      <c r="H65" s="794"/>
      <c r="I65" s="276">
        <f>I$55/3</f>
        <v>11.111111111111112</v>
      </c>
      <c r="J65" s="267"/>
      <c r="K65" s="276"/>
      <c r="L65" s="279"/>
      <c r="M65" s="274"/>
      <c r="N65" s="794"/>
      <c r="O65" s="276">
        <f>O$55/3</f>
        <v>11.111111111111112</v>
      </c>
      <c r="P65" s="267"/>
      <c r="Q65" s="276"/>
      <c r="R65" s="279"/>
      <c r="S65" s="276"/>
      <c r="T65" s="794"/>
      <c r="U65" s="276">
        <f>U$55/3</f>
        <v>11.111111111111112</v>
      </c>
      <c r="V65" s="274"/>
      <c r="W65" s="276"/>
      <c r="X65" s="279"/>
      <c r="Y65" s="276"/>
      <c r="Z65" s="794"/>
      <c r="AA65" s="276">
        <f>AA$55/3</f>
        <v>11.111111111111112</v>
      </c>
      <c r="AB65" s="274"/>
      <c r="AC65" s="276"/>
      <c r="AD65" s="279"/>
      <c r="AE65" s="276"/>
      <c r="AF65" s="794"/>
      <c r="AG65" s="276">
        <f>AG$55/3</f>
        <v>11.111111111111112</v>
      </c>
      <c r="AH65" s="274"/>
      <c r="AI65" s="276"/>
      <c r="AJ65" s="279"/>
      <c r="AK65" s="276"/>
      <c r="AL65" s="794"/>
      <c r="AM65" s="276">
        <f>AM$55/3</f>
        <v>11.111111111111112</v>
      </c>
      <c r="AN65" s="274"/>
      <c r="AO65" s="276"/>
      <c r="AP65" s="279"/>
      <c r="AQ65" s="446"/>
      <c r="AR65" s="794"/>
      <c r="AS65" s="276">
        <f>AS$55/3</f>
        <v>11.111111111111112</v>
      </c>
      <c r="AT65" s="267"/>
      <c r="AU65" s="276"/>
      <c r="AV65" s="279"/>
      <c r="AW65" s="267"/>
      <c r="AX65" s="794"/>
      <c r="AY65" s="276">
        <f>AY$55/3</f>
        <v>11.111111111111112</v>
      </c>
      <c r="AZ65" s="274"/>
      <c r="BA65" s="276"/>
      <c r="BB65" s="279"/>
      <c r="BC65" s="269"/>
      <c r="BD65" s="794"/>
      <c r="BE65" s="276">
        <f>BE$55/3</f>
        <v>11.111111111111112</v>
      </c>
      <c r="BF65" s="267"/>
      <c r="BG65" s="276"/>
      <c r="BH65" s="279"/>
      <c r="BI65" s="267"/>
      <c r="BJ65" s="822"/>
      <c r="BK65" s="823"/>
      <c r="BL65" s="823"/>
      <c r="BM65" s="823"/>
      <c r="BN65" s="823"/>
      <c r="BO65" s="823"/>
      <c r="BP65" s="823"/>
      <c r="BQ65" s="823"/>
      <c r="BR65" s="823"/>
      <c r="BS65" s="823"/>
      <c r="BT65" s="823"/>
      <c r="BU65" s="823"/>
      <c r="BV65" s="823"/>
      <c r="BW65" s="823"/>
      <c r="BX65" s="823"/>
      <c r="BY65" s="823"/>
      <c r="BZ65" s="823"/>
      <c r="CA65" s="823"/>
      <c r="CB65" s="823"/>
      <c r="CC65" s="823"/>
      <c r="CD65" s="823"/>
      <c r="CE65" s="823"/>
      <c r="CF65" s="823"/>
      <c r="CG65" s="823"/>
      <c r="CH65" s="823"/>
      <c r="CI65" s="823"/>
      <c r="CJ65" s="823"/>
      <c r="CK65" s="823"/>
      <c r="CL65" s="823"/>
      <c r="CM65" s="823"/>
      <c r="CN65" s="823"/>
      <c r="CO65" s="823"/>
      <c r="CP65" s="823"/>
      <c r="CQ65" s="823"/>
      <c r="CR65" s="823"/>
      <c r="CS65" s="823"/>
      <c r="CT65" s="823"/>
      <c r="CU65" s="823"/>
      <c r="CV65" s="823"/>
      <c r="CW65" s="823"/>
      <c r="CX65" s="823"/>
      <c r="CY65" s="823"/>
      <c r="CZ65" s="823"/>
      <c r="DA65" s="823"/>
      <c r="DB65" s="823"/>
      <c r="DC65" s="823"/>
      <c r="DD65" s="823"/>
      <c r="DE65" s="823"/>
      <c r="DF65" s="823"/>
      <c r="DG65" s="823"/>
      <c r="DH65" s="823"/>
      <c r="DI65" s="823"/>
      <c r="DJ65" s="823"/>
      <c r="DK65" s="823"/>
      <c r="DL65" s="823"/>
      <c r="DM65" s="823"/>
      <c r="DN65" s="823"/>
      <c r="DO65" s="823"/>
      <c r="DP65" s="823"/>
      <c r="DQ65" s="823"/>
      <c r="DR65" s="823"/>
      <c r="DS65" s="823"/>
      <c r="DT65" s="823"/>
      <c r="DU65" s="823"/>
      <c r="DV65" s="823"/>
      <c r="DW65" s="823"/>
      <c r="DX65" s="823"/>
      <c r="DY65" s="823"/>
      <c r="DZ65" s="823"/>
      <c r="EA65" s="823"/>
      <c r="EB65" s="823"/>
      <c r="EC65" s="823"/>
      <c r="ED65" s="823"/>
      <c r="EE65" s="823"/>
      <c r="EF65" s="823"/>
      <c r="EG65" s="823"/>
      <c r="EH65" s="823"/>
      <c r="EI65" s="823"/>
      <c r="EJ65" s="823"/>
      <c r="EK65" s="823"/>
      <c r="EL65" s="823"/>
      <c r="EM65" s="823"/>
      <c r="EN65" s="823"/>
      <c r="EO65" s="823"/>
      <c r="EP65" s="823"/>
      <c r="EQ65" s="823"/>
      <c r="ER65" s="823"/>
      <c r="ES65" s="823"/>
      <c r="ET65" s="823"/>
      <c r="EU65" s="823"/>
      <c r="EV65" s="823"/>
      <c r="EW65" s="823"/>
      <c r="EX65" s="823"/>
      <c r="EY65" s="823"/>
      <c r="EZ65" s="823"/>
      <c r="FA65" s="823"/>
      <c r="FB65" s="823"/>
      <c r="FC65" s="823"/>
      <c r="FD65" s="823"/>
      <c r="FE65" s="823"/>
      <c r="FF65" s="823"/>
      <c r="FG65" s="823"/>
      <c r="FH65" s="823"/>
      <c r="FI65" s="823"/>
      <c r="FJ65" s="823"/>
      <c r="FK65" s="823"/>
      <c r="FL65" s="823"/>
      <c r="FM65" s="823"/>
      <c r="FN65" s="823"/>
      <c r="FO65" s="823"/>
      <c r="FP65" s="823"/>
      <c r="FQ65" s="823"/>
      <c r="FR65" s="823"/>
      <c r="FS65" s="823"/>
      <c r="FT65" s="823"/>
      <c r="FU65" s="823"/>
      <c r="FV65" s="823"/>
      <c r="FW65" s="823"/>
      <c r="FX65" s="823"/>
      <c r="FY65" s="823"/>
      <c r="FZ65" s="823"/>
      <c r="GA65" s="823"/>
      <c r="GB65" s="823"/>
      <c r="GC65" s="823"/>
      <c r="GD65" s="823"/>
      <c r="GE65" s="823"/>
      <c r="GF65" s="823"/>
      <c r="GG65" s="823"/>
      <c r="GH65" s="823"/>
      <c r="GI65" s="823"/>
      <c r="GJ65" s="823"/>
      <c r="GK65" s="823"/>
      <c r="GL65" s="823"/>
      <c r="GM65" s="823"/>
      <c r="GN65" s="823"/>
      <c r="GO65" s="823"/>
      <c r="GP65" s="823"/>
      <c r="GQ65" s="823"/>
      <c r="GR65" s="823"/>
      <c r="GS65" s="823"/>
      <c r="GT65" s="823"/>
      <c r="GU65" s="823"/>
      <c r="GV65" s="823"/>
      <c r="GW65" s="823"/>
      <c r="GX65" s="823"/>
      <c r="GY65" s="823"/>
      <c r="GZ65" s="823"/>
      <c r="HA65" s="823"/>
      <c r="HB65" s="823"/>
      <c r="HC65" s="823"/>
      <c r="HD65" s="823"/>
      <c r="HE65" s="823"/>
      <c r="HF65" s="823"/>
      <c r="HG65" s="823"/>
      <c r="HH65" s="823"/>
      <c r="HI65" s="823"/>
      <c r="HJ65" s="823"/>
      <c r="HK65" s="823"/>
      <c r="HL65" s="823"/>
      <c r="HM65" s="823"/>
      <c r="HN65" s="823"/>
      <c r="HO65" s="823"/>
      <c r="HP65" s="823"/>
      <c r="HQ65" s="823"/>
      <c r="HR65" s="823"/>
      <c r="HS65" s="823"/>
      <c r="HT65" s="823"/>
      <c r="HU65" s="823"/>
      <c r="HV65" s="823"/>
      <c r="HW65" s="823"/>
      <c r="HX65" s="823"/>
      <c r="HY65" s="823"/>
      <c r="HZ65" s="823"/>
      <c r="IA65" s="823"/>
      <c r="IB65" s="823"/>
      <c r="IC65" s="823"/>
      <c r="ID65" s="823"/>
      <c r="IE65" s="823"/>
      <c r="IF65" s="823"/>
      <c r="IG65" s="823"/>
      <c r="IH65" s="823"/>
      <c r="II65" s="823"/>
      <c r="IJ65" s="823"/>
      <c r="IK65" s="823"/>
      <c r="IL65" s="823"/>
      <c r="IM65" s="823"/>
      <c r="IN65" s="823"/>
      <c r="IO65" s="823"/>
      <c r="IP65" s="823"/>
      <c r="IQ65" s="823"/>
      <c r="IR65" s="823"/>
      <c r="IS65" s="823"/>
      <c r="IT65" s="823"/>
      <c r="IU65" s="823"/>
      <c r="IV65" s="823"/>
      <c r="IW65" s="823"/>
      <c r="IX65" s="823"/>
      <c r="IY65" s="823"/>
      <c r="IZ65" s="823"/>
      <c r="JA65" s="823"/>
      <c r="JB65" s="823"/>
      <c r="JC65" s="823"/>
      <c r="JD65" s="823"/>
      <c r="JE65" s="823"/>
      <c r="JF65" s="823"/>
      <c r="JG65" s="823"/>
      <c r="JH65" s="823"/>
      <c r="JI65" s="823"/>
      <c r="JJ65" s="823"/>
      <c r="JK65" s="823"/>
      <c r="JL65" s="823"/>
      <c r="JM65" s="823"/>
      <c r="JN65" s="823"/>
      <c r="JO65" s="823"/>
      <c r="JP65" s="823"/>
      <c r="JQ65" s="823"/>
      <c r="JR65" s="823"/>
      <c r="JS65" s="823"/>
      <c r="JT65" s="823"/>
      <c r="JU65" s="823"/>
      <c r="JV65" s="823"/>
      <c r="JW65" s="823"/>
      <c r="JX65" s="823"/>
      <c r="JY65" s="823"/>
      <c r="JZ65" s="823"/>
      <c r="KA65" s="823"/>
      <c r="KB65" s="823"/>
      <c r="KC65" s="823"/>
      <c r="KD65" s="823"/>
      <c r="KE65" s="823"/>
      <c r="KF65" s="823"/>
      <c r="KG65" s="823"/>
      <c r="KH65" s="823"/>
      <c r="KI65" s="823"/>
      <c r="KJ65" s="823"/>
      <c r="KK65" s="823"/>
      <c r="KL65" s="823"/>
      <c r="KM65" s="823"/>
      <c r="KN65" s="823"/>
      <c r="KO65" s="823"/>
      <c r="KP65" s="823"/>
      <c r="KQ65" s="823"/>
      <c r="KR65" s="823"/>
      <c r="KS65" s="823"/>
      <c r="KT65" s="823"/>
      <c r="KU65" s="823"/>
      <c r="KV65" s="823"/>
      <c r="KW65" s="823"/>
      <c r="KX65" s="823"/>
      <c r="KY65" s="823"/>
      <c r="KZ65" s="823"/>
      <c r="LA65" s="823"/>
      <c r="LB65" s="823"/>
      <c r="LC65" s="823"/>
      <c r="LD65" s="823"/>
      <c r="LE65" s="823"/>
      <c r="LF65" s="823"/>
      <c r="LG65" s="823"/>
      <c r="LH65" s="823"/>
      <c r="LI65" s="823"/>
      <c r="LJ65" s="823"/>
      <c r="LK65" s="823"/>
      <c r="LL65" s="823"/>
      <c r="LM65" s="823"/>
      <c r="LN65" s="823"/>
      <c r="LO65" s="823"/>
      <c r="LP65" s="823"/>
      <c r="LQ65" s="823"/>
      <c r="LR65" s="823"/>
      <c r="LS65" s="823"/>
      <c r="LT65" s="823"/>
      <c r="LU65" s="823"/>
      <c r="LV65" s="823"/>
      <c r="LW65" s="823"/>
      <c r="LX65" s="823"/>
      <c r="LY65" s="823"/>
      <c r="LZ65" s="823"/>
      <c r="MA65" s="823"/>
      <c r="MB65" s="823"/>
      <c r="MC65" s="823"/>
      <c r="MD65" s="823"/>
      <c r="ME65" s="823"/>
      <c r="MF65" s="823"/>
      <c r="MG65" s="823"/>
      <c r="MH65" s="823"/>
      <c r="MI65" s="823"/>
      <c r="MJ65" s="823"/>
      <c r="MK65" s="823"/>
      <c r="ML65" s="823"/>
      <c r="MM65" s="823"/>
      <c r="MN65" s="823"/>
      <c r="MO65" s="823"/>
      <c r="MP65" s="823"/>
      <c r="MQ65" s="823"/>
      <c r="MR65" s="823"/>
      <c r="MS65" s="823"/>
      <c r="MT65" s="823"/>
      <c r="MU65" s="823"/>
      <c r="MV65" s="823"/>
      <c r="MW65" s="823"/>
      <c r="MX65" s="823"/>
      <c r="MY65" s="823"/>
      <c r="MZ65" s="823"/>
      <c r="NA65" s="823"/>
      <c r="NB65" s="823"/>
      <c r="NC65" s="823"/>
      <c r="ND65" s="823"/>
      <c r="NE65" s="823"/>
      <c r="NF65" s="823"/>
      <c r="NG65" s="823"/>
      <c r="NH65" s="823"/>
      <c r="NI65" s="823"/>
      <c r="NJ65" s="823"/>
      <c r="NK65" s="823"/>
      <c r="NL65" s="823"/>
      <c r="NM65" s="823"/>
      <c r="NN65" s="823"/>
      <c r="NO65" s="823"/>
      <c r="NP65" s="823"/>
      <c r="NQ65" s="823"/>
      <c r="NR65" s="823"/>
      <c r="NS65" s="823"/>
      <c r="NT65" s="823"/>
      <c r="NU65" s="823"/>
      <c r="NV65" s="823"/>
      <c r="NW65" s="823"/>
      <c r="NX65" s="823"/>
      <c r="NY65" s="823"/>
      <c r="NZ65" s="823"/>
      <c r="OA65" s="823"/>
      <c r="OB65" s="823"/>
      <c r="OC65" s="823"/>
      <c r="OD65" s="823"/>
      <c r="OE65" s="823"/>
      <c r="OF65" s="823"/>
      <c r="OG65" s="823"/>
      <c r="OH65" s="823"/>
      <c r="OI65" s="823"/>
      <c r="OJ65" s="823"/>
      <c r="OK65" s="823"/>
      <c r="OL65" s="823"/>
      <c r="OM65" s="823"/>
      <c r="ON65" s="823"/>
      <c r="OO65" s="823"/>
      <c r="OP65" s="823"/>
      <c r="OQ65" s="823"/>
      <c r="OR65" s="823"/>
      <c r="OS65" s="823"/>
      <c r="OT65" s="823"/>
      <c r="OU65" s="823"/>
      <c r="OV65" s="823"/>
      <c r="OW65" s="823"/>
      <c r="OX65" s="823"/>
      <c r="OY65" s="823"/>
      <c r="OZ65" s="823"/>
      <c r="PA65" s="823"/>
      <c r="PB65" s="823"/>
      <c r="PC65" s="823"/>
      <c r="PD65" s="823"/>
      <c r="PE65" s="823"/>
      <c r="PF65" s="823"/>
      <c r="PG65" s="823"/>
      <c r="PH65" s="823"/>
      <c r="PI65" s="823"/>
      <c r="PJ65" s="823"/>
      <c r="PK65" s="823"/>
      <c r="PL65" s="823"/>
      <c r="PM65" s="823"/>
      <c r="PN65" s="823"/>
      <c r="PO65" s="823"/>
      <c r="PP65" s="823"/>
      <c r="PQ65" s="823"/>
      <c r="PR65" s="823"/>
      <c r="PS65" s="823"/>
      <c r="PT65" s="823"/>
      <c r="PU65" s="823"/>
      <c r="PV65" s="823"/>
      <c r="PW65" s="823"/>
      <c r="PX65" s="823"/>
      <c r="PY65" s="823"/>
      <c r="PZ65" s="823"/>
      <c r="QA65" s="823"/>
      <c r="QB65" s="823"/>
      <c r="QC65" s="823"/>
      <c r="QD65" s="823"/>
      <c r="QE65" s="823"/>
      <c r="QF65" s="823"/>
      <c r="QG65" s="823"/>
      <c r="QH65" s="823"/>
      <c r="QI65" s="823"/>
      <c r="QJ65" s="823"/>
      <c r="QK65" s="823"/>
      <c r="QL65" s="823"/>
      <c r="QM65" s="823"/>
      <c r="QN65" s="823"/>
    </row>
    <row r="66" spans="1:456" s="445" customFormat="1" ht="38.25">
      <c r="A66" s="309" t="s">
        <v>1869</v>
      </c>
      <c r="B66" s="840" t="s">
        <v>1696</v>
      </c>
      <c r="C66" s="849">
        <f>C$65/2</f>
        <v>5.5555555555555562</v>
      </c>
      <c r="D66" s="511" t="s">
        <v>38</v>
      </c>
      <c r="E66" s="276">
        <f>IF(D66="Yes",C66,0)</f>
        <v>0</v>
      </c>
      <c r="F66" s="279"/>
      <c r="G66" s="267"/>
      <c r="H66" s="794"/>
      <c r="I66" s="276">
        <f>I$65/2</f>
        <v>5.5555555555555562</v>
      </c>
      <c r="J66" s="267" t="s">
        <v>35</v>
      </c>
      <c r="K66" s="276">
        <f>IF(J66="Yes",I66,0)</f>
        <v>5.5555555555555562</v>
      </c>
      <c r="L66" s="279"/>
      <c r="M66" s="274" t="s">
        <v>1870</v>
      </c>
      <c r="N66" s="794"/>
      <c r="O66" s="276">
        <f>O$65/2</f>
        <v>5.5555555555555562</v>
      </c>
      <c r="P66" s="267" t="s">
        <v>38</v>
      </c>
      <c r="Q66" s="276">
        <f>IF(P66="Yes",O66,0)</f>
        <v>0</v>
      </c>
      <c r="R66" s="279"/>
      <c r="S66" s="276"/>
      <c r="T66" s="794"/>
      <c r="U66" s="276">
        <f>U$65/2</f>
        <v>5.5555555555555562</v>
      </c>
      <c r="V66" s="274" t="s">
        <v>38</v>
      </c>
      <c r="W66" s="276">
        <f>IF(V66="Yes",U66,0)</f>
        <v>0</v>
      </c>
      <c r="X66" s="279"/>
      <c r="Y66" s="276"/>
      <c r="Z66" s="794"/>
      <c r="AA66" s="276">
        <f>AA$65/2</f>
        <v>5.5555555555555562</v>
      </c>
      <c r="AB66" s="274"/>
      <c r="AC66" s="276">
        <f>IF(AB66="Yes",AA66,0)</f>
        <v>0</v>
      </c>
      <c r="AD66" s="279"/>
      <c r="AE66" s="276"/>
      <c r="AF66" s="794"/>
      <c r="AG66" s="276">
        <f>AG$65/2</f>
        <v>5.5555555555555562</v>
      </c>
      <c r="AH66" s="274" t="s">
        <v>35</v>
      </c>
      <c r="AI66" s="276">
        <f>IF(AH66="Yes",AG66,0)</f>
        <v>5.5555555555555562</v>
      </c>
      <c r="AJ66" s="279"/>
      <c r="AK66" s="276" t="s">
        <v>1871</v>
      </c>
      <c r="AL66" s="794"/>
      <c r="AM66" s="276">
        <f>AM$65/2</f>
        <v>5.5555555555555562</v>
      </c>
      <c r="AN66" s="274" t="s">
        <v>35</v>
      </c>
      <c r="AO66" s="276">
        <f>IF(AN66="Yes",AM66,0)</f>
        <v>5.5555555555555562</v>
      </c>
      <c r="AP66" s="279"/>
      <c r="AQ66" s="276" t="s">
        <v>1867</v>
      </c>
      <c r="AR66" s="794"/>
      <c r="AS66" s="276">
        <f>AS$65/2</f>
        <v>5.5555555555555562</v>
      </c>
      <c r="AT66" s="267" t="s">
        <v>35</v>
      </c>
      <c r="AU66" s="276">
        <f>IF(AT66="Yes",AS66,0)</f>
        <v>5.5555555555555562</v>
      </c>
      <c r="AV66" s="279"/>
      <c r="AW66" s="267" t="s">
        <v>1872</v>
      </c>
      <c r="AX66" s="794"/>
      <c r="AY66" s="276">
        <f>AY$65/2</f>
        <v>5.5555555555555562</v>
      </c>
      <c r="AZ66" s="274" t="s">
        <v>38</v>
      </c>
      <c r="BA66" s="276">
        <f>IF(AZ66="Yes",AY66,0)</f>
        <v>0</v>
      </c>
      <c r="BB66" s="279"/>
      <c r="BC66" s="269"/>
      <c r="BD66" s="794"/>
      <c r="BE66" s="276">
        <f>BE$65/2</f>
        <v>5.5555555555555562</v>
      </c>
      <c r="BF66" s="267" t="s">
        <v>35</v>
      </c>
      <c r="BG66" s="276">
        <f>IF(BF66="Yes",BE66,0)</f>
        <v>5.5555555555555562</v>
      </c>
      <c r="BH66" s="279"/>
      <c r="BI66" s="267" t="s">
        <v>1873</v>
      </c>
      <c r="BJ66" s="822"/>
      <c r="BK66" s="823"/>
      <c r="BL66" s="823"/>
      <c r="BM66" s="823"/>
      <c r="BN66" s="823"/>
      <c r="BO66" s="823"/>
      <c r="BP66" s="823"/>
      <c r="BQ66" s="823"/>
      <c r="BR66" s="823"/>
      <c r="BS66" s="823"/>
      <c r="BT66" s="823"/>
      <c r="BU66" s="823"/>
      <c r="BV66" s="823"/>
      <c r="BW66" s="823"/>
      <c r="BX66" s="823"/>
      <c r="BY66" s="823"/>
      <c r="BZ66" s="823"/>
      <c r="CA66" s="823"/>
      <c r="CB66" s="823"/>
      <c r="CC66" s="823"/>
      <c r="CD66" s="823"/>
      <c r="CE66" s="823"/>
      <c r="CF66" s="823"/>
      <c r="CG66" s="823"/>
      <c r="CH66" s="823"/>
      <c r="CI66" s="823"/>
      <c r="CJ66" s="823"/>
      <c r="CK66" s="823"/>
      <c r="CL66" s="823"/>
      <c r="CM66" s="823"/>
      <c r="CN66" s="823"/>
      <c r="CO66" s="823"/>
      <c r="CP66" s="823"/>
      <c r="CQ66" s="823"/>
      <c r="CR66" s="823"/>
      <c r="CS66" s="823"/>
      <c r="CT66" s="823"/>
      <c r="CU66" s="823"/>
      <c r="CV66" s="823"/>
      <c r="CW66" s="823"/>
      <c r="CX66" s="823"/>
      <c r="CY66" s="823"/>
      <c r="CZ66" s="823"/>
      <c r="DA66" s="823"/>
      <c r="DB66" s="823"/>
      <c r="DC66" s="823"/>
      <c r="DD66" s="823"/>
      <c r="DE66" s="823"/>
      <c r="DF66" s="823"/>
      <c r="DG66" s="823"/>
      <c r="DH66" s="823"/>
      <c r="DI66" s="823"/>
      <c r="DJ66" s="823"/>
      <c r="DK66" s="823"/>
      <c r="DL66" s="823"/>
      <c r="DM66" s="823"/>
      <c r="DN66" s="823"/>
      <c r="DO66" s="823"/>
      <c r="DP66" s="823"/>
      <c r="DQ66" s="823"/>
      <c r="DR66" s="823"/>
      <c r="DS66" s="823"/>
      <c r="DT66" s="823"/>
      <c r="DU66" s="823"/>
      <c r="DV66" s="823"/>
      <c r="DW66" s="823"/>
      <c r="DX66" s="823"/>
      <c r="DY66" s="823"/>
      <c r="DZ66" s="823"/>
      <c r="EA66" s="823"/>
      <c r="EB66" s="823"/>
      <c r="EC66" s="823"/>
      <c r="ED66" s="823"/>
      <c r="EE66" s="823"/>
      <c r="EF66" s="823"/>
      <c r="EG66" s="823"/>
      <c r="EH66" s="823"/>
      <c r="EI66" s="823"/>
      <c r="EJ66" s="823"/>
      <c r="EK66" s="823"/>
      <c r="EL66" s="823"/>
      <c r="EM66" s="823"/>
      <c r="EN66" s="823"/>
      <c r="EO66" s="823"/>
      <c r="EP66" s="823"/>
      <c r="EQ66" s="823"/>
      <c r="ER66" s="823"/>
      <c r="ES66" s="823"/>
      <c r="ET66" s="823"/>
      <c r="EU66" s="823"/>
      <c r="EV66" s="823"/>
      <c r="EW66" s="823"/>
      <c r="EX66" s="823"/>
      <c r="EY66" s="823"/>
      <c r="EZ66" s="823"/>
      <c r="FA66" s="823"/>
      <c r="FB66" s="823"/>
      <c r="FC66" s="823"/>
      <c r="FD66" s="823"/>
      <c r="FE66" s="823"/>
      <c r="FF66" s="823"/>
      <c r="FG66" s="823"/>
      <c r="FH66" s="823"/>
      <c r="FI66" s="823"/>
      <c r="FJ66" s="823"/>
      <c r="FK66" s="823"/>
      <c r="FL66" s="823"/>
      <c r="FM66" s="823"/>
      <c r="FN66" s="823"/>
      <c r="FO66" s="823"/>
      <c r="FP66" s="823"/>
      <c r="FQ66" s="823"/>
      <c r="FR66" s="823"/>
      <c r="FS66" s="823"/>
      <c r="FT66" s="823"/>
      <c r="FU66" s="823"/>
      <c r="FV66" s="823"/>
      <c r="FW66" s="823"/>
      <c r="FX66" s="823"/>
      <c r="FY66" s="823"/>
      <c r="FZ66" s="823"/>
      <c r="GA66" s="823"/>
      <c r="GB66" s="823"/>
      <c r="GC66" s="823"/>
      <c r="GD66" s="823"/>
      <c r="GE66" s="823"/>
      <c r="GF66" s="823"/>
      <c r="GG66" s="823"/>
      <c r="GH66" s="823"/>
      <c r="GI66" s="823"/>
      <c r="GJ66" s="823"/>
      <c r="GK66" s="823"/>
      <c r="GL66" s="823"/>
      <c r="GM66" s="823"/>
      <c r="GN66" s="823"/>
      <c r="GO66" s="823"/>
      <c r="GP66" s="823"/>
      <c r="GQ66" s="823"/>
      <c r="GR66" s="823"/>
      <c r="GS66" s="823"/>
      <c r="GT66" s="823"/>
      <c r="GU66" s="823"/>
      <c r="GV66" s="823"/>
      <c r="GW66" s="823"/>
      <c r="GX66" s="823"/>
      <c r="GY66" s="823"/>
      <c r="GZ66" s="823"/>
      <c r="HA66" s="823"/>
      <c r="HB66" s="823"/>
      <c r="HC66" s="823"/>
      <c r="HD66" s="823"/>
      <c r="HE66" s="823"/>
      <c r="HF66" s="823"/>
      <c r="HG66" s="823"/>
      <c r="HH66" s="823"/>
      <c r="HI66" s="823"/>
      <c r="HJ66" s="823"/>
      <c r="HK66" s="823"/>
      <c r="HL66" s="823"/>
      <c r="HM66" s="823"/>
      <c r="HN66" s="823"/>
      <c r="HO66" s="823"/>
      <c r="HP66" s="823"/>
      <c r="HQ66" s="823"/>
      <c r="HR66" s="823"/>
      <c r="HS66" s="823"/>
      <c r="HT66" s="823"/>
      <c r="HU66" s="823"/>
      <c r="HV66" s="823"/>
      <c r="HW66" s="823"/>
      <c r="HX66" s="823"/>
      <c r="HY66" s="823"/>
      <c r="HZ66" s="823"/>
      <c r="IA66" s="823"/>
      <c r="IB66" s="823"/>
      <c r="IC66" s="823"/>
      <c r="ID66" s="823"/>
      <c r="IE66" s="823"/>
      <c r="IF66" s="823"/>
      <c r="IG66" s="823"/>
      <c r="IH66" s="823"/>
      <c r="II66" s="823"/>
      <c r="IJ66" s="823"/>
      <c r="IK66" s="823"/>
      <c r="IL66" s="823"/>
      <c r="IM66" s="823"/>
      <c r="IN66" s="823"/>
      <c r="IO66" s="823"/>
      <c r="IP66" s="823"/>
      <c r="IQ66" s="823"/>
      <c r="IR66" s="823"/>
      <c r="IS66" s="823"/>
      <c r="IT66" s="823"/>
      <c r="IU66" s="823"/>
      <c r="IV66" s="823"/>
      <c r="IW66" s="823"/>
      <c r="IX66" s="823"/>
      <c r="IY66" s="823"/>
      <c r="IZ66" s="823"/>
      <c r="JA66" s="823"/>
      <c r="JB66" s="823"/>
      <c r="JC66" s="823"/>
      <c r="JD66" s="823"/>
      <c r="JE66" s="823"/>
      <c r="JF66" s="823"/>
      <c r="JG66" s="823"/>
      <c r="JH66" s="823"/>
      <c r="JI66" s="823"/>
      <c r="JJ66" s="823"/>
      <c r="JK66" s="823"/>
      <c r="JL66" s="823"/>
      <c r="JM66" s="823"/>
      <c r="JN66" s="823"/>
      <c r="JO66" s="823"/>
      <c r="JP66" s="823"/>
      <c r="JQ66" s="823"/>
      <c r="JR66" s="823"/>
      <c r="JS66" s="823"/>
      <c r="JT66" s="823"/>
      <c r="JU66" s="823"/>
      <c r="JV66" s="823"/>
      <c r="JW66" s="823"/>
      <c r="JX66" s="823"/>
      <c r="JY66" s="823"/>
      <c r="JZ66" s="823"/>
      <c r="KA66" s="823"/>
      <c r="KB66" s="823"/>
      <c r="KC66" s="823"/>
      <c r="KD66" s="823"/>
      <c r="KE66" s="823"/>
      <c r="KF66" s="823"/>
      <c r="KG66" s="823"/>
      <c r="KH66" s="823"/>
      <c r="KI66" s="823"/>
      <c r="KJ66" s="823"/>
      <c r="KK66" s="823"/>
      <c r="KL66" s="823"/>
      <c r="KM66" s="823"/>
      <c r="KN66" s="823"/>
      <c r="KO66" s="823"/>
      <c r="KP66" s="823"/>
      <c r="KQ66" s="823"/>
      <c r="KR66" s="823"/>
      <c r="KS66" s="823"/>
      <c r="KT66" s="823"/>
      <c r="KU66" s="823"/>
      <c r="KV66" s="823"/>
      <c r="KW66" s="823"/>
      <c r="KX66" s="823"/>
      <c r="KY66" s="823"/>
      <c r="KZ66" s="823"/>
      <c r="LA66" s="823"/>
      <c r="LB66" s="823"/>
      <c r="LC66" s="823"/>
      <c r="LD66" s="823"/>
      <c r="LE66" s="823"/>
      <c r="LF66" s="823"/>
      <c r="LG66" s="823"/>
      <c r="LH66" s="823"/>
      <c r="LI66" s="823"/>
      <c r="LJ66" s="823"/>
      <c r="LK66" s="823"/>
      <c r="LL66" s="823"/>
      <c r="LM66" s="823"/>
      <c r="LN66" s="823"/>
      <c r="LO66" s="823"/>
      <c r="LP66" s="823"/>
      <c r="LQ66" s="823"/>
      <c r="LR66" s="823"/>
      <c r="LS66" s="823"/>
      <c r="LT66" s="823"/>
      <c r="LU66" s="823"/>
      <c r="LV66" s="823"/>
      <c r="LW66" s="823"/>
      <c r="LX66" s="823"/>
      <c r="LY66" s="823"/>
      <c r="LZ66" s="823"/>
      <c r="MA66" s="823"/>
      <c r="MB66" s="823"/>
      <c r="MC66" s="823"/>
      <c r="MD66" s="823"/>
      <c r="ME66" s="823"/>
      <c r="MF66" s="823"/>
      <c r="MG66" s="823"/>
      <c r="MH66" s="823"/>
      <c r="MI66" s="823"/>
      <c r="MJ66" s="823"/>
      <c r="MK66" s="823"/>
      <c r="ML66" s="823"/>
      <c r="MM66" s="823"/>
      <c r="MN66" s="823"/>
      <c r="MO66" s="823"/>
      <c r="MP66" s="823"/>
      <c r="MQ66" s="823"/>
      <c r="MR66" s="823"/>
      <c r="MS66" s="823"/>
      <c r="MT66" s="823"/>
      <c r="MU66" s="823"/>
      <c r="MV66" s="823"/>
      <c r="MW66" s="823"/>
      <c r="MX66" s="823"/>
      <c r="MY66" s="823"/>
      <c r="MZ66" s="823"/>
      <c r="NA66" s="823"/>
      <c r="NB66" s="823"/>
      <c r="NC66" s="823"/>
      <c r="ND66" s="823"/>
      <c r="NE66" s="823"/>
      <c r="NF66" s="823"/>
      <c r="NG66" s="823"/>
      <c r="NH66" s="823"/>
      <c r="NI66" s="823"/>
      <c r="NJ66" s="823"/>
      <c r="NK66" s="823"/>
      <c r="NL66" s="823"/>
      <c r="NM66" s="823"/>
      <c r="NN66" s="823"/>
      <c r="NO66" s="823"/>
      <c r="NP66" s="823"/>
      <c r="NQ66" s="823"/>
      <c r="NR66" s="823"/>
      <c r="NS66" s="823"/>
      <c r="NT66" s="823"/>
      <c r="NU66" s="823"/>
      <c r="NV66" s="823"/>
      <c r="NW66" s="823"/>
      <c r="NX66" s="823"/>
      <c r="NY66" s="823"/>
      <c r="NZ66" s="823"/>
      <c r="OA66" s="823"/>
      <c r="OB66" s="823"/>
      <c r="OC66" s="823"/>
      <c r="OD66" s="823"/>
      <c r="OE66" s="823"/>
      <c r="OF66" s="823"/>
      <c r="OG66" s="823"/>
      <c r="OH66" s="823"/>
      <c r="OI66" s="823"/>
      <c r="OJ66" s="823"/>
      <c r="OK66" s="823"/>
      <c r="OL66" s="823"/>
      <c r="OM66" s="823"/>
      <c r="ON66" s="823"/>
      <c r="OO66" s="823"/>
      <c r="OP66" s="823"/>
      <c r="OQ66" s="823"/>
      <c r="OR66" s="823"/>
      <c r="OS66" s="823"/>
      <c r="OT66" s="823"/>
      <c r="OU66" s="823"/>
      <c r="OV66" s="823"/>
      <c r="OW66" s="823"/>
      <c r="OX66" s="823"/>
      <c r="OY66" s="823"/>
      <c r="OZ66" s="823"/>
      <c r="PA66" s="823"/>
      <c r="PB66" s="823"/>
      <c r="PC66" s="823"/>
      <c r="PD66" s="823"/>
      <c r="PE66" s="823"/>
      <c r="PF66" s="823"/>
      <c r="PG66" s="823"/>
      <c r="PH66" s="823"/>
      <c r="PI66" s="823"/>
      <c r="PJ66" s="823"/>
      <c r="PK66" s="823"/>
      <c r="PL66" s="823"/>
      <c r="PM66" s="823"/>
      <c r="PN66" s="823"/>
      <c r="PO66" s="823"/>
      <c r="PP66" s="823"/>
      <c r="PQ66" s="823"/>
      <c r="PR66" s="823"/>
      <c r="PS66" s="823"/>
      <c r="PT66" s="823"/>
      <c r="PU66" s="823"/>
      <c r="PV66" s="823"/>
      <c r="PW66" s="823"/>
      <c r="PX66" s="823"/>
      <c r="PY66" s="823"/>
      <c r="PZ66" s="823"/>
      <c r="QA66" s="823"/>
      <c r="QB66" s="823"/>
      <c r="QC66" s="823"/>
      <c r="QD66" s="823"/>
      <c r="QE66" s="823"/>
      <c r="QF66" s="823"/>
      <c r="QG66" s="823"/>
      <c r="QH66" s="823"/>
      <c r="QI66" s="823"/>
      <c r="QJ66" s="823"/>
      <c r="QK66" s="823"/>
      <c r="QL66" s="823"/>
      <c r="QM66" s="823"/>
      <c r="QN66" s="823"/>
    </row>
    <row r="67" spans="1:456" s="445" customFormat="1" ht="25.5">
      <c r="A67" s="309" t="s">
        <v>1874</v>
      </c>
      <c r="B67" s="840" t="s">
        <v>1875</v>
      </c>
      <c r="C67" s="849">
        <f>C$65/2</f>
        <v>5.5555555555555562</v>
      </c>
      <c r="D67" s="511" t="s">
        <v>38</v>
      </c>
      <c r="E67" s="276">
        <f>IF(D67="Yes",C67,0)</f>
        <v>0</v>
      </c>
      <c r="F67" s="279"/>
      <c r="G67" s="267"/>
      <c r="H67" s="795"/>
      <c r="I67" s="276">
        <f>I$65/2</f>
        <v>5.5555555555555562</v>
      </c>
      <c r="J67" s="267" t="s">
        <v>38</v>
      </c>
      <c r="K67" s="276">
        <f>IF(J67="Yes",I67,0)</f>
        <v>0</v>
      </c>
      <c r="L67" s="279"/>
      <c r="M67" s="274"/>
      <c r="N67" s="795"/>
      <c r="O67" s="276">
        <f>O$65/2</f>
        <v>5.5555555555555562</v>
      </c>
      <c r="P67" s="267" t="s">
        <v>38</v>
      </c>
      <c r="Q67" s="276">
        <f>IF(P67="Yes",O67,0)</f>
        <v>0</v>
      </c>
      <c r="R67" s="279"/>
      <c r="S67" s="276"/>
      <c r="T67" s="795"/>
      <c r="U67" s="276">
        <f>U$65/2</f>
        <v>5.5555555555555562</v>
      </c>
      <c r="V67" s="274" t="s">
        <v>38</v>
      </c>
      <c r="W67" s="276">
        <f>IF(V67="Yes",U67,0)</f>
        <v>0</v>
      </c>
      <c r="X67" s="279"/>
      <c r="Y67" s="276"/>
      <c r="Z67" s="795"/>
      <c r="AA67" s="276">
        <f>AA$65/2</f>
        <v>5.5555555555555562</v>
      </c>
      <c r="AB67" s="274"/>
      <c r="AC67" s="276">
        <f>IF(AB67="Yes",AA67,0)</f>
        <v>0</v>
      </c>
      <c r="AD67" s="279"/>
      <c r="AE67" s="276"/>
      <c r="AF67" s="795"/>
      <c r="AG67" s="276">
        <f>AG$65/2</f>
        <v>5.5555555555555562</v>
      </c>
      <c r="AH67" s="274" t="s">
        <v>38</v>
      </c>
      <c r="AI67" s="276">
        <f>IF(AH67="Yes",AG67,0)</f>
        <v>0</v>
      </c>
      <c r="AJ67" s="279"/>
      <c r="AK67" s="276"/>
      <c r="AL67" s="795"/>
      <c r="AM67" s="276">
        <f>AM$65/2</f>
        <v>5.5555555555555562</v>
      </c>
      <c r="AN67" s="274" t="s">
        <v>38</v>
      </c>
      <c r="AO67" s="276">
        <f>IF(AN67="Yes",AM67,0)</f>
        <v>0</v>
      </c>
      <c r="AP67" s="279"/>
      <c r="AQ67" s="446"/>
      <c r="AR67" s="795"/>
      <c r="AS67" s="276">
        <f>AS$65/2</f>
        <v>5.5555555555555562</v>
      </c>
      <c r="AT67" s="267" t="s">
        <v>38</v>
      </c>
      <c r="AU67" s="276">
        <f>IF(AT67="Yes",AS67,0)</f>
        <v>0</v>
      </c>
      <c r="AV67" s="279"/>
      <c r="AW67" s="267"/>
      <c r="AX67" s="795"/>
      <c r="AY67" s="276">
        <f>AY$65/2</f>
        <v>5.5555555555555562</v>
      </c>
      <c r="AZ67" s="274" t="s">
        <v>38</v>
      </c>
      <c r="BA67" s="276">
        <f>IF(AZ67="Yes",AY67,0)</f>
        <v>0</v>
      </c>
      <c r="BB67" s="279"/>
      <c r="BC67" s="269"/>
      <c r="BD67" s="795"/>
      <c r="BE67" s="276">
        <f>BE$65/2</f>
        <v>5.5555555555555562</v>
      </c>
      <c r="BF67" s="267" t="s">
        <v>38</v>
      </c>
      <c r="BG67" s="276">
        <f>IF(BF67="Yes",BE67,0)</f>
        <v>0</v>
      </c>
      <c r="BH67" s="279"/>
      <c r="BI67" s="267"/>
      <c r="BJ67" s="822"/>
      <c r="BK67" s="823"/>
      <c r="BL67" s="823"/>
      <c r="BM67" s="823"/>
      <c r="BN67" s="823"/>
      <c r="BO67" s="823"/>
      <c r="BP67" s="823"/>
      <c r="BQ67" s="823"/>
      <c r="BR67" s="823"/>
      <c r="BS67" s="823"/>
      <c r="BT67" s="823"/>
      <c r="BU67" s="823"/>
      <c r="BV67" s="823"/>
      <c r="BW67" s="823"/>
      <c r="BX67" s="823"/>
      <c r="BY67" s="823"/>
      <c r="BZ67" s="823"/>
      <c r="CA67" s="823"/>
      <c r="CB67" s="823"/>
      <c r="CC67" s="823"/>
      <c r="CD67" s="823"/>
      <c r="CE67" s="823"/>
      <c r="CF67" s="823"/>
      <c r="CG67" s="823"/>
      <c r="CH67" s="823"/>
      <c r="CI67" s="823"/>
      <c r="CJ67" s="823"/>
      <c r="CK67" s="823"/>
      <c r="CL67" s="823"/>
      <c r="CM67" s="823"/>
      <c r="CN67" s="823"/>
      <c r="CO67" s="823"/>
      <c r="CP67" s="823"/>
      <c r="CQ67" s="823"/>
      <c r="CR67" s="823"/>
      <c r="CS67" s="823"/>
      <c r="CT67" s="823"/>
      <c r="CU67" s="823"/>
      <c r="CV67" s="823"/>
      <c r="CW67" s="823"/>
      <c r="CX67" s="823"/>
      <c r="CY67" s="823"/>
      <c r="CZ67" s="823"/>
      <c r="DA67" s="823"/>
      <c r="DB67" s="823"/>
      <c r="DC67" s="823"/>
      <c r="DD67" s="823"/>
      <c r="DE67" s="823"/>
      <c r="DF67" s="823"/>
      <c r="DG67" s="823"/>
      <c r="DH67" s="823"/>
      <c r="DI67" s="823"/>
      <c r="DJ67" s="823"/>
      <c r="DK67" s="823"/>
      <c r="DL67" s="823"/>
      <c r="DM67" s="823"/>
      <c r="DN67" s="823"/>
      <c r="DO67" s="823"/>
      <c r="DP67" s="823"/>
      <c r="DQ67" s="823"/>
      <c r="DR67" s="823"/>
      <c r="DS67" s="823"/>
      <c r="DT67" s="823"/>
      <c r="DU67" s="823"/>
      <c r="DV67" s="823"/>
      <c r="DW67" s="823"/>
      <c r="DX67" s="823"/>
      <c r="DY67" s="823"/>
      <c r="DZ67" s="823"/>
      <c r="EA67" s="823"/>
      <c r="EB67" s="823"/>
      <c r="EC67" s="823"/>
      <c r="ED67" s="823"/>
      <c r="EE67" s="823"/>
      <c r="EF67" s="823"/>
      <c r="EG67" s="823"/>
      <c r="EH67" s="823"/>
      <c r="EI67" s="823"/>
      <c r="EJ67" s="823"/>
      <c r="EK67" s="823"/>
      <c r="EL67" s="823"/>
      <c r="EM67" s="823"/>
      <c r="EN67" s="823"/>
      <c r="EO67" s="823"/>
      <c r="EP67" s="823"/>
      <c r="EQ67" s="823"/>
      <c r="ER67" s="823"/>
      <c r="ES67" s="823"/>
      <c r="ET67" s="823"/>
      <c r="EU67" s="823"/>
      <c r="EV67" s="823"/>
      <c r="EW67" s="823"/>
      <c r="EX67" s="823"/>
      <c r="EY67" s="823"/>
      <c r="EZ67" s="823"/>
      <c r="FA67" s="823"/>
      <c r="FB67" s="823"/>
      <c r="FC67" s="823"/>
      <c r="FD67" s="823"/>
      <c r="FE67" s="823"/>
      <c r="FF67" s="823"/>
      <c r="FG67" s="823"/>
      <c r="FH67" s="823"/>
      <c r="FI67" s="823"/>
      <c r="FJ67" s="823"/>
      <c r="FK67" s="823"/>
      <c r="FL67" s="823"/>
      <c r="FM67" s="823"/>
      <c r="FN67" s="823"/>
      <c r="FO67" s="823"/>
      <c r="FP67" s="823"/>
      <c r="FQ67" s="823"/>
      <c r="FR67" s="823"/>
      <c r="FS67" s="823"/>
      <c r="FT67" s="823"/>
      <c r="FU67" s="823"/>
      <c r="FV67" s="823"/>
      <c r="FW67" s="823"/>
      <c r="FX67" s="823"/>
      <c r="FY67" s="823"/>
      <c r="FZ67" s="823"/>
      <c r="GA67" s="823"/>
      <c r="GB67" s="823"/>
      <c r="GC67" s="823"/>
      <c r="GD67" s="823"/>
      <c r="GE67" s="823"/>
      <c r="GF67" s="823"/>
      <c r="GG67" s="823"/>
      <c r="GH67" s="823"/>
      <c r="GI67" s="823"/>
      <c r="GJ67" s="823"/>
      <c r="GK67" s="823"/>
      <c r="GL67" s="823"/>
      <c r="GM67" s="823"/>
      <c r="GN67" s="823"/>
      <c r="GO67" s="823"/>
      <c r="GP67" s="823"/>
      <c r="GQ67" s="823"/>
      <c r="GR67" s="823"/>
      <c r="GS67" s="823"/>
      <c r="GT67" s="823"/>
      <c r="GU67" s="823"/>
      <c r="GV67" s="823"/>
      <c r="GW67" s="823"/>
      <c r="GX67" s="823"/>
      <c r="GY67" s="823"/>
      <c r="GZ67" s="823"/>
      <c r="HA67" s="823"/>
      <c r="HB67" s="823"/>
      <c r="HC67" s="823"/>
      <c r="HD67" s="823"/>
      <c r="HE67" s="823"/>
      <c r="HF67" s="823"/>
      <c r="HG67" s="823"/>
      <c r="HH67" s="823"/>
      <c r="HI67" s="823"/>
      <c r="HJ67" s="823"/>
      <c r="HK67" s="823"/>
      <c r="HL67" s="823"/>
      <c r="HM67" s="823"/>
      <c r="HN67" s="823"/>
      <c r="HO67" s="823"/>
      <c r="HP67" s="823"/>
      <c r="HQ67" s="823"/>
      <c r="HR67" s="823"/>
      <c r="HS67" s="823"/>
      <c r="HT67" s="823"/>
      <c r="HU67" s="823"/>
      <c r="HV67" s="823"/>
      <c r="HW67" s="823"/>
      <c r="HX67" s="823"/>
      <c r="HY67" s="823"/>
      <c r="HZ67" s="823"/>
      <c r="IA67" s="823"/>
      <c r="IB67" s="823"/>
      <c r="IC67" s="823"/>
      <c r="ID67" s="823"/>
      <c r="IE67" s="823"/>
      <c r="IF67" s="823"/>
      <c r="IG67" s="823"/>
      <c r="IH67" s="823"/>
      <c r="II67" s="823"/>
      <c r="IJ67" s="823"/>
      <c r="IK67" s="823"/>
      <c r="IL67" s="823"/>
      <c r="IM67" s="823"/>
      <c r="IN67" s="823"/>
      <c r="IO67" s="823"/>
      <c r="IP67" s="823"/>
      <c r="IQ67" s="823"/>
      <c r="IR67" s="823"/>
      <c r="IS67" s="823"/>
      <c r="IT67" s="823"/>
      <c r="IU67" s="823"/>
      <c r="IV67" s="823"/>
      <c r="IW67" s="823"/>
      <c r="IX67" s="823"/>
      <c r="IY67" s="823"/>
      <c r="IZ67" s="823"/>
      <c r="JA67" s="823"/>
      <c r="JB67" s="823"/>
      <c r="JC67" s="823"/>
      <c r="JD67" s="823"/>
      <c r="JE67" s="823"/>
      <c r="JF67" s="823"/>
      <c r="JG67" s="823"/>
      <c r="JH67" s="823"/>
      <c r="JI67" s="823"/>
      <c r="JJ67" s="823"/>
      <c r="JK67" s="823"/>
      <c r="JL67" s="823"/>
      <c r="JM67" s="823"/>
      <c r="JN67" s="823"/>
      <c r="JO67" s="823"/>
      <c r="JP67" s="823"/>
      <c r="JQ67" s="823"/>
      <c r="JR67" s="823"/>
      <c r="JS67" s="823"/>
      <c r="JT67" s="823"/>
      <c r="JU67" s="823"/>
      <c r="JV67" s="823"/>
      <c r="JW67" s="823"/>
      <c r="JX67" s="823"/>
      <c r="JY67" s="823"/>
      <c r="JZ67" s="823"/>
      <c r="KA67" s="823"/>
      <c r="KB67" s="823"/>
      <c r="KC67" s="823"/>
      <c r="KD67" s="823"/>
      <c r="KE67" s="823"/>
      <c r="KF67" s="823"/>
      <c r="KG67" s="823"/>
      <c r="KH67" s="823"/>
      <c r="KI67" s="823"/>
      <c r="KJ67" s="823"/>
      <c r="KK67" s="823"/>
      <c r="KL67" s="823"/>
      <c r="KM67" s="823"/>
      <c r="KN67" s="823"/>
      <c r="KO67" s="823"/>
      <c r="KP67" s="823"/>
      <c r="KQ67" s="823"/>
      <c r="KR67" s="823"/>
      <c r="KS67" s="823"/>
      <c r="KT67" s="823"/>
      <c r="KU67" s="823"/>
      <c r="KV67" s="823"/>
      <c r="KW67" s="823"/>
      <c r="KX67" s="823"/>
      <c r="KY67" s="823"/>
      <c r="KZ67" s="823"/>
      <c r="LA67" s="823"/>
      <c r="LB67" s="823"/>
      <c r="LC67" s="823"/>
      <c r="LD67" s="823"/>
      <c r="LE67" s="823"/>
      <c r="LF67" s="823"/>
      <c r="LG67" s="823"/>
      <c r="LH67" s="823"/>
      <c r="LI67" s="823"/>
      <c r="LJ67" s="823"/>
      <c r="LK67" s="823"/>
      <c r="LL67" s="823"/>
      <c r="LM67" s="823"/>
      <c r="LN67" s="823"/>
      <c r="LO67" s="823"/>
      <c r="LP67" s="823"/>
      <c r="LQ67" s="823"/>
      <c r="LR67" s="823"/>
      <c r="LS67" s="823"/>
      <c r="LT67" s="823"/>
      <c r="LU67" s="823"/>
      <c r="LV67" s="823"/>
      <c r="LW67" s="823"/>
      <c r="LX67" s="823"/>
      <c r="LY67" s="823"/>
      <c r="LZ67" s="823"/>
      <c r="MA67" s="823"/>
      <c r="MB67" s="823"/>
      <c r="MC67" s="823"/>
      <c r="MD67" s="823"/>
      <c r="ME67" s="823"/>
      <c r="MF67" s="823"/>
      <c r="MG67" s="823"/>
      <c r="MH67" s="823"/>
      <c r="MI67" s="823"/>
      <c r="MJ67" s="823"/>
      <c r="MK67" s="823"/>
      <c r="ML67" s="823"/>
      <c r="MM67" s="823"/>
      <c r="MN67" s="823"/>
      <c r="MO67" s="823"/>
      <c r="MP67" s="823"/>
      <c r="MQ67" s="823"/>
      <c r="MR67" s="823"/>
      <c r="MS67" s="823"/>
      <c r="MT67" s="823"/>
      <c r="MU67" s="823"/>
      <c r="MV67" s="823"/>
      <c r="MW67" s="823"/>
      <c r="MX67" s="823"/>
      <c r="MY67" s="823"/>
      <c r="MZ67" s="823"/>
      <c r="NA67" s="823"/>
      <c r="NB67" s="823"/>
      <c r="NC67" s="823"/>
      <c r="ND67" s="823"/>
      <c r="NE67" s="823"/>
      <c r="NF67" s="823"/>
      <c r="NG67" s="823"/>
      <c r="NH67" s="823"/>
      <c r="NI67" s="823"/>
      <c r="NJ67" s="823"/>
      <c r="NK67" s="823"/>
      <c r="NL67" s="823"/>
      <c r="NM67" s="823"/>
      <c r="NN67" s="823"/>
      <c r="NO67" s="823"/>
      <c r="NP67" s="823"/>
      <c r="NQ67" s="823"/>
      <c r="NR67" s="823"/>
      <c r="NS67" s="823"/>
      <c r="NT67" s="823"/>
      <c r="NU67" s="823"/>
      <c r="NV67" s="823"/>
      <c r="NW67" s="823"/>
      <c r="NX67" s="823"/>
      <c r="NY67" s="823"/>
      <c r="NZ67" s="823"/>
      <c r="OA67" s="823"/>
      <c r="OB67" s="823"/>
      <c r="OC67" s="823"/>
      <c r="OD67" s="823"/>
      <c r="OE67" s="823"/>
      <c r="OF67" s="823"/>
      <c r="OG67" s="823"/>
      <c r="OH67" s="823"/>
      <c r="OI67" s="823"/>
      <c r="OJ67" s="823"/>
      <c r="OK67" s="823"/>
      <c r="OL67" s="823"/>
      <c r="OM67" s="823"/>
      <c r="ON67" s="823"/>
      <c r="OO67" s="823"/>
      <c r="OP67" s="823"/>
      <c r="OQ67" s="823"/>
      <c r="OR67" s="823"/>
      <c r="OS67" s="823"/>
      <c r="OT67" s="823"/>
      <c r="OU67" s="823"/>
      <c r="OV67" s="823"/>
      <c r="OW67" s="823"/>
      <c r="OX67" s="823"/>
      <c r="OY67" s="823"/>
      <c r="OZ67" s="823"/>
      <c r="PA67" s="823"/>
      <c r="PB67" s="823"/>
      <c r="PC67" s="823"/>
      <c r="PD67" s="823"/>
      <c r="PE67" s="823"/>
      <c r="PF67" s="823"/>
      <c r="PG67" s="823"/>
      <c r="PH67" s="823"/>
      <c r="PI67" s="823"/>
      <c r="PJ67" s="823"/>
      <c r="PK67" s="823"/>
      <c r="PL67" s="823"/>
      <c r="PM67" s="823"/>
      <c r="PN67" s="823"/>
      <c r="PO67" s="823"/>
      <c r="PP67" s="823"/>
      <c r="PQ67" s="823"/>
      <c r="PR67" s="823"/>
      <c r="PS67" s="823"/>
      <c r="PT67" s="823"/>
      <c r="PU67" s="823"/>
      <c r="PV67" s="823"/>
      <c r="PW67" s="823"/>
      <c r="PX67" s="823"/>
      <c r="PY67" s="823"/>
      <c r="PZ67" s="823"/>
      <c r="QA67" s="823"/>
      <c r="QB67" s="823"/>
      <c r="QC67" s="823"/>
      <c r="QD67" s="823"/>
      <c r="QE67" s="823"/>
      <c r="QF67" s="823"/>
      <c r="QG67" s="823"/>
      <c r="QH67" s="823"/>
      <c r="QI67" s="823"/>
      <c r="QJ67" s="823"/>
      <c r="QK67" s="823"/>
      <c r="QL67" s="823"/>
      <c r="QM67" s="823"/>
      <c r="QN67" s="823"/>
    </row>
    <row r="68" spans="1:456" s="131" customFormat="1" ht="39.950000000000003" customHeight="1">
      <c r="A68" s="308"/>
      <c r="B68" s="415"/>
      <c r="C68" s="849"/>
      <c r="D68" s="340"/>
      <c r="E68" s="276"/>
      <c r="F68" s="276"/>
      <c r="G68" s="276"/>
      <c r="H68" s="791"/>
      <c r="I68" s="276"/>
      <c r="J68" s="276"/>
      <c r="K68" s="276"/>
      <c r="L68" s="276"/>
      <c r="M68" s="276"/>
      <c r="N68" s="791"/>
      <c r="O68" s="276"/>
      <c r="P68" s="276"/>
      <c r="Q68" s="276"/>
      <c r="R68" s="276"/>
      <c r="S68" s="276"/>
      <c r="T68" s="791"/>
      <c r="U68" s="276"/>
      <c r="V68" s="311"/>
      <c r="W68" s="276"/>
      <c r="X68" s="276"/>
      <c r="Y68" s="276"/>
      <c r="Z68" s="791"/>
      <c r="AA68" s="276"/>
      <c r="AB68" s="276"/>
      <c r="AC68" s="276"/>
      <c r="AD68" s="276"/>
      <c r="AE68" s="276"/>
      <c r="AF68" s="791"/>
      <c r="AG68" s="276"/>
      <c r="AH68" s="276"/>
      <c r="AI68" s="276"/>
      <c r="AJ68" s="276"/>
      <c r="AK68" s="276"/>
      <c r="AL68" s="791"/>
      <c r="AM68" s="276"/>
      <c r="AN68" s="276"/>
      <c r="AO68" s="276"/>
      <c r="AP68" s="276"/>
      <c r="AQ68" s="276"/>
      <c r="AR68" s="791"/>
      <c r="AS68" s="276"/>
      <c r="AT68" s="276"/>
      <c r="AU68" s="276"/>
      <c r="AV68" s="276"/>
      <c r="AW68" s="276"/>
      <c r="AX68" s="791"/>
      <c r="AY68" s="276"/>
      <c r="AZ68" s="276"/>
      <c r="BA68" s="276"/>
      <c r="BB68" s="276"/>
      <c r="BC68" s="514"/>
      <c r="BD68" s="791"/>
      <c r="BE68" s="276"/>
      <c r="BF68" s="276"/>
      <c r="BG68" s="276"/>
      <c r="BH68" s="276"/>
      <c r="BI68" s="276"/>
      <c r="BJ68" s="817"/>
      <c r="BK68" s="819"/>
      <c r="BL68" s="819"/>
      <c r="BM68" s="819"/>
      <c r="BN68" s="819"/>
      <c r="BO68" s="819"/>
      <c r="BP68" s="819"/>
      <c r="BQ68" s="819"/>
      <c r="BR68" s="819"/>
      <c r="BS68" s="819"/>
      <c r="BT68" s="819"/>
      <c r="BU68" s="819"/>
      <c r="BV68" s="819"/>
      <c r="BW68" s="819"/>
      <c r="BX68" s="819"/>
      <c r="BY68" s="819"/>
      <c r="BZ68" s="819"/>
      <c r="CA68" s="819"/>
      <c r="CB68" s="819"/>
      <c r="CC68" s="819"/>
      <c r="CD68" s="819"/>
      <c r="CE68" s="819"/>
      <c r="CF68" s="819"/>
      <c r="CG68" s="819"/>
      <c r="CH68" s="819"/>
      <c r="CI68" s="819"/>
      <c r="CJ68" s="819"/>
      <c r="CK68" s="819"/>
      <c r="CL68" s="819"/>
      <c r="CM68" s="819"/>
      <c r="CN68" s="819"/>
      <c r="CO68" s="819"/>
      <c r="CP68" s="819"/>
      <c r="CQ68" s="819"/>
      <c r="CR68" s="819"/>
      <c r="CS68" s="819"/>
      <c r="CT68" s="819"/>
      <c r="CU68" s="819"/>
      <c r="CV68" s="819"/>
      <c r="CW68" s="819"/>
      <c r="CX68" s="819"/>
      <c r="CY68" s="819"/>
      <c r="CZ68" s="819"/>
      <c r="DA68" s="819"/>
      <c r="DB68" s="819"/>
      <c r="DC68" s="819"/>
      <c r="DD68" s="819"/>
      <c r="DE68" s="819"/>
      <c r="DF68" s="819"/>
      <c r="DG68" s="819"/>
      <c r="DH68" s="819"/>
      <c r="DI68" s="819"/>
      <c r="DJ68" s="819"/>
      <c r="DK68" s="819"/>
      <c r="DL68" s="819"/>
      <c r="DM68" s="819"/>
      <c r="DN68" s="819"/>
      <c r="DO68" s="819"/>
      <c r="DP68" s="819"/>
      <c r="DQ68" s="819"/>
      <c r="DR68" s="819"/>
      <c r="DS68" s="819"/>
      <c r="DT68" s="819"/>
      <c r="DU68" s="819"/>
      <c r="DV68" s="819"/>
      <c r="DW68" s="819"/>
      <c r="DX68" s="819"/>
      <c r="DY68" s="819"/>
      <c r="DZ68" s="819"/>
      <c r="EA68" s="819"/>
      <c r="EB68" s="819"/>
      <c r="EC68" s="819"/>
      <c r="ED68" s="819"/>
      <c r="EE68" s="819"/>
      <c r="EF68" s="819"/>
      <c r="EG68" s="819"/>
      <c r="EH68" s="819"/>
      <c r="EI68" s="819"/>
      <c r="EJ68" s="819"/>
      <c r="EK68" s="819"/>
      <c r="EL68" s="819"/>
      <c r="EM68" s="819"/>
      <c r="EN68" s="819"/>
      <c r="EO68" s="819"/>
      <c r="EP68" s="819"/>
      <c r="EQ68" s="819"/>
      <c r="ER68" s="819"/>
      <c r="ES68" s="819"/>
      <c r="ET68" s="819"/>
      <c r="EU68" s="819"/>
      <c r="EV68" s="819"/>
      <c r="EW68" s="819"/>
      <c r="EX68" s="819"/>
      <c r="EY68" s="819"/>
      <c r="EZ68" s="819"/>
      <c r="FA68" s="819"/>
      <c r="FB68" s="819"/>
      <c r="FC68" s="819"/>
      <c r="FD68" s="819"/>
      <c r="FE68" s="819"/>
      <c r="FF68" s="819"/>
      <c r="FG68" s="819"/>
      <c r="FH68" s="819"/>
      <c r="FI68" s="819"/>
      <c r="FJ68" s="819"/>
      <c r="FK68" s="819"/>
      <c r="FL68" s="819"/>
      <c r="FM68" s="819"/>
      <c r="FN68" s="819"/>
      <c r="FO68" s="819"/>
      <c r="FP68" s="819"/>
      <c r="FQ68" s="819"/>
      <c r="FR68" s="819"/>
      <c r="FS68" s="819"/>
      <c r="FT68" s="819"/>
      <c r="FU68" s="819"/>
      <c r="FV68" s="819"/>
      <c r="FW68" s="819"/>
      <c r="FX68" s="819"/>
      <c r="FY68" s="819"/>
      <c r="FZ68" s="819"/>
      <c r="GA68" s="819"/>
      <c r="GB68" s="819"/>
      <c r="GC68" s="819"/>
      <c r="GD68" s="819"/>
      <c r="GE68" s="819"/>
      <c r="GF68" s="819"/>
      <c r="GG68" s="819"/>
      <c r="GH68" s="819"/>
      <c r="GI68" s="819"/>
      <c r="GJ68" s="819"/>
      <c r="GK68" s="819"/>
      <c r="GL68" s="819"/>
      <c r="GM68" s="819"/>
      <c r="GN68" s="819"/>
      <c r="GO68" s="819"/>
      <c r="GP68" s="819"/>
      <c r="GQ68" s="819"/>
      <c r="GR68" s="819"/>
      <c r="GS68" s="819"/>
      <c r="GT68" s="819"/>
      <c r="GU68" s="819"/>
      <c r="GV68" s="819"/>
      <c r="GW68" s="819"/>
      <c r="GX68" s="819"/>
      <c r="GY68" s="819"/>
      <c r="GZ68" s="819"/>
      <c r="HA68" s="819"/>
      <c r="HB68" s="819"/>
      <c r="HC68" s="819"/>
      <c r="HD68" s="819"/>
      <c r="HE68" s="819"/>
      <c r="HF68" s="819"/>
      <c r="HG68" s="819"/>
      <c r="HH68" s="819"/>
      <c r="HI68" s="819"/>
      <c r="HJ68" s="819"/>
      <c r="HK68" s="819"/>
      <c r="HL68" s="819"/>
      <c r="HM68" s="819"/>
      <c r="HN68" s="819"/>
      <c r="HO68" s="819"/>
      <c r="HP68" s="819"/>
      <c r="HQ68" s="819"/>
      <c r="HR68" s="819"/>
      <c r="HS68" s="819"/>
      <c r="HT68" s="819"/>
      <c r="HU68" s="819"/>
      <c r="HV68" s="819"/>
      <c r="HW68" s="819"/>
      <c r="HX68" s="819"/>
      <c r="HY68" s="819"/>
      <c r="HZ68" s="819"/>
      <c r="IA68" s="819"/>
      <c r="IB68" s="819"/>
      <c r="IC68" s="819"/>
      <c r="ID68" s="819"/>
      <c r="IE68" s="819"/>
      <c r="IF68" s="819"/>
      <c r="IG68" s="819"/>
      <c r="IH68" s="819"/>
      <c r="II68" s="819"/>
      <c r="IJ68" s="819"/>
      <c r="IK68" s="819"/>
      <c r="IL68" s="819"/>
      <c r="IM68" s="819"/>
      <c r="IN68" s="819"/>
      <c r="IO68" s="819"/>
      <c r="IP68" s="819"/>
      <c r="IQ68" s="819"/>
      <c r="IR68" s="819"/>
      <c r="IS68" s="819"/>
      <c r="IT68" s="819"/>
      <c r="IU68" s="819"/>
      <c r="IV68" s="819"/>
      <c r="IW68" s="819"/>
      <c r="IX68" s="819"/>
      <c r="IY68" s="819"/>
      <c r="IZ68" s="819"/>
      <c r="JA68" s="819"/>
      <c r="JB68" s="819"/>
      <c r="JC68" s="819"/>
      <c r="JD68" s="819"/>
      <c r="JE68" s="819"/>
      <c r="JF68" s="819"/>
      <c r="JG68" s="819"/>
      <c r="JH68" s="819"/>
      <c r="JI68" s="819"/>
      <c r="JJ68" s="819"/>
      <c r="JK68" s="819"/>
      <c r="JL68" s="819"/>
      <c r="JM68" s="819"/>
      <c r="JN68" s="819"/>
      <c r="JO68" s="819"/>
      <c r="JP68" s="819"/>
      <c r="JQ68" s="819"/>
      <c r="JR68" s="819"/>
      <c r="JS68" s="819"/>
      <c r="JT68" s="819"/>
      <c r="JU68" s="819"/>
      <c r="JV68" s="819"/>
      <c r="JW68" s="819"/>
      <c r="JX68" s="819"/>
      <c r="JY68" s="819"/>
      <c r="JZ68" s="819"/>
      <c r="KA68" s="819"/>
      <c r="KB68" s="819"/>
      <c r="KC68" s="819"/>
      <c r="KD68" s="819"/>
      <c r="KE68" s="819"/>
      <c r="KF68" s="819"/>
      <c r="KG68" s="819"/>
      <c r="KH68" s="819"/>
      <c r="KI68" s="819"/>
      <c r="KJ68" s="819"/>
      <c r="KK68" s="819"/>
      <c r="KL68" s="819"/>
      <c r="KM68" s="819"/>
      <c r="KN68" s="819"/>
      <c r="KO68" s="819"/>
      <c r="KP68" s="819"/>
      <c r="KQ68" s="819"/>
      <c r="KR68" s="819"/>
      <c r="KS68" s="819"/>
      <c r="KT68" s="819"/>
      <c r="KU68" s="819"/>
      <c r="KV68" s="819"/>
      <c r="KW68" s="819"/>
      <c r="KX68" s="819"/>
      <c r="KY68" s="819"/>
      <c r="KZ68" s="819"/>
      <c r="LA68" s="819"/>
      <c r="LB68" s="819"/>
      <c r="LC68" s="819"/>
      <c r="LD68" s="819"/>
      <c r="LE68" s="819"/>
      <c r="LF68" s="819"/>
      <c r="LG68" s="819"/>
      <c r="LH68" s="819"/>
      <c r="LI68" s="819"/>
      <c r="LJ68" s="819"/>
      <c r="LK68" s="819"/>
      <c r="LL68" s="819"/>
      <c r="LM68" s="819"/>
      <c r="LN68" s="819"/>
      <c r="LO68" s="819"/>
      <c r="LP68" s="819"/>
      <c r="LQ68" s="819"/>
      <c r="LR68" s="819"/>
      <c r="LS68" s="819"/>
      <c r="LT68" s="819"/>
      <c r="LU68" s="819"/>
      <c r="LV68" s="819"/>
      <c r="LW68" s="819"/>
      <c r="LX68" s="819"/>
      <c r="LY68" s="819"/>
      <c r="LZ68" s="819"/>
      <c r="MA68" s="819"/>
      <c r="MB68" s="819"/>
      <c r="MC68" s="819"/>
      <c r="MD68" s="819"/>
      <c r="ME68" s="819"/>
      <c r="MF68" s="819"/>
      <c r="MG68" s="819"/>
      <c r="MH68" s="819"/>
      <c r="MI68" s="819"/>
      <c r="MJ68" s="819"/>
      <c r="MK68" s="819"/>
      <c r="ML68" s="819"/>
      <c r="MM68" s="819"/>
      <c r="MN68" s="819"/>
      <c r="MO68" s="819"/>
      <c r="MP68" s="819"/>
      <c r="MQ68" s="819"/>
      <c r="MR68" s="819"/>
      <c r="MS68" s="819"/>
      <c r="MT68" s="819"/>
      <c r="MU68" s="819"/>
      <c r="MV68" s="819"/>
      <c r="MW68" s="819"/>
      <c r="MX68" s="819"/>
      <c r="MY68" s="819"/>
      <c r="MZ68" s="819"/>
      <c r="NA68" s="819"/>
      <c r="NB68" s="819"/>
      <c r="NC68" s="819"/>
      <c r="ND68" s="819"/>
      <c r="NE68" s="819"/>
      <c r="NF68" s="819"/>
      <c r="NG68" s="819"/>
      <c r="NH68" s="819"/>
      <c r="NI68" s="819"/>
      <c r="NJ68" s="819"/>
      <c r="NK68" s="819"/>
      <c r="NL68" s="819"/>
      <c r="NM68" s="819"/>
      <c r="NN68" s="819"/>
      <c r="NO68" s="819"/>
      <c r="NP68" s="819"/>
      <c r="NQ68" s="819"/>
      <c r="NR68" s="819"/>
      <c r="NS68" s="819"/>
      <c r="NT68" s="819"/>
      <c r="NU68" s="819"/>
      <c r="NV68" s="819"/>
      <c r="NW68" s="819"/>
      <c r="NX68" s="819"/>
      <c r="NY68" s="819"/>
      <c r="NZ68" s="819"/>
      <c r="OA68" s="819"/>
      <c r="OB68" s="819"/>
      <c r="OC68" s="819"/>
      <c r="OD68" s="819"/>
      <c r="OE68" s="819"/>
      <c r="OF68" s="819"/>
      <c r="OG68" s="819"/>
      <c r="OH68" s="819"/>
      <c r="OI68" s="819"/>
      <c r="OJ68" s="819"/>
      <c r="OK68" s="819"/>
      <c r="OL68" s="819"/>
      <c r="OM68" s="819"/>
      <c r="ON68" s="819"/>
      <c r="OO68" s="819"/>
      <c r="OP68" s="819"/>
      <c r="OQ68" s="819"/>
      <c r="OR68" s="819"/>
      <c r="OS68" s="819"/>
      <c r="OT68" s="819"/>
      <c r="OU68" s="819"/>
      <c r="OV68" s="819"/>
      <c r="OW68" s="819"/>
      <c r="OX68" s="819"/>
      <c r="OY68" s="819"/>
      <c r="OZ68" s="819"/>
      <c r="PA68" s="819"/>
      <c r="PB68" s="819"/>
      <c r="PC68" s="819"/>
      <c r="PD68" s="819"/>
      <c r="PE68" s="819"/>
      <c r="PF68" s="819"/>
      <c r="PG68" s="819"/>
      <c r="PH68" s="819"/>
      <c r="PI68" s="819"/>
      <c r="PJ68" s="819"/>
      <c r="PK68" s="819"/>
      <c r="PL68" s="819"/>
      <c r="PM68" s="819"/>
      <c r="PN68" s="819"/>
      <c r="PO68" s="819"/>
      <c r="PP68" s="819"/>
      <c r="PQ68" s="819"/>
      <c r="PR68" s="819"/>
      <c r="PS68" s="819"/>
      <c r="PT68" s="819"/>
      <c r="PU68" s="819"/>
      <c r="PV68" s="819"/>
      <c r="PW68" s="819"/>
      <c r="PX68" s="819"/>
      <c r="PY68" s="819"/>
      <c r="PZ68" s="819"/>
      <c r="QA68" s="819"/>
      <c r="QB68" s="819"/>
      <c r="QC68" s="819"/>
      <c r="QD68" s="819"/>
      <c r="QE68" s="819"/>
      <c r="QF68" s="819"/>
      <c r="QG68" s="819"/>
      <c r="QH68" s="819"/>
      <c r="QI68" s="819"/>
      <c r="QJ68" s="819"/>
      <c r="QK68" s="819"/>
      <c r="QL68" s="819"/>
      <c r="QM68" s="819"/>
      <c r="QN68" s="819"/>
    </row>
    <row r="69" spans="1:456" s="205" customFormat="1" ht="12.75">
      <c r="A69" s="853" t="s">
        <v>389</v>
      </c>
      <c r="B69" s="853" t="s">
        <v>2467</v>
      </c>
      <c r="C69" s="853">
        <v>100</v>
      </c>
      <c r="D69" s="853"/>
      <c r="E69" s="853"/>
      <c r="F69" s="853">
        <f>SUM(F70:F86)</f>
        <v>24.479166666666668</v>
      </c>
      <c r="G69" s="853"/>
      <c r="H69" s="760"/>
      <c r="I69" s="853">
        <v>100</v>
      </c>
      <c r="J69" s="853"/>
      <c r="K69" s="853"/>
      <c r="L69" s="853">
        <f>SUM(L70:L86)</f>
        <v>43.75</v>
      </c>
      <c r="M69" s="853"/>
      <c r="N69" s="760"/>
      <c r="O69" s="853">
        <v>100</v>
      </c>
      <c r="P69" s="853"/>
      <c r="Q69" s="853"/>
      <c r="R69" s="853">
        <f>SUM(R70:R86)</f>
        <v>14.583333333333334</v>
      </c>
      <c r="S69" s="853"/>
      <c r="T69" s="760"/>
      <c r="U69" s="853">
        <v>100</v>
      </c>
      <c r="V69" s="853"/>
      <c r="W69" s="853"/>
      <c r="X69" s="853">
        <f>SUM(X70:X86)</f>
        <v>25</v>
      </c>
      <c r="Y69" s="853"/>
      <c r="Z69" s="760"/>
      <c r="AA69" s="853">
        <v>100</v>
      </c>
      <c r="AB69" s="853"/>
      <c r="AC69" s="853"/>
      <c r="AD69" s="853">
        <f>SUM(AD70:AD86)</f>
        <v>8.3333333333333339</v>
      </c>
      <c r="AE69" s="853"/>
      <c r="AF69" s="760"/>
      <c r="AG69" s="853">
        <v>100</v>
      </c>
      <c r="AH69" s="853"/>
      <c r="AI69" s="853"/>
      <c r="AJ69" s="853">
        <f>SUM(AJ70:AJ86)</f>
        <v>37.5</v>
      </c>
      <c r="AK69" s="853"/>
      <c r="AL69" s="760"/>
      <c r="AM69" s="853">
        <v>100</v>
      </c>
      <c r="AN69" s="853"/>
      <c r="AO69" s="853"/>
      <c r="AP69" s="853">
        <f>SUM(AP70:AP86)</f>
        <v>14.583333333333334</v>
      </c>
      <c r="AQ69" s="853"/>
      <c r="AR69" s="760"/>
      <c r="AS69" s="853">
        <v>100</v>
      </c>
      <c r="AT69" s="853"/>
      <c r="AU69" s="853"/>
      <c r="AV69" s="853">
        <f>SUM(AV70:AV86)</f>
        <v>70.833333333333343</v>
      </c>
      <c r="AW69" s="853"/>
      <c r="AX69" s="760"/>
      <c r="AY69" s="853">
        <v>100</v>
      </c>
      <c r="AZ69" s="853"/>
      <c r="BA69" s="853"/>
      <c r="BB69" s="853">
        <f>SUM(BB70:BB86)</f>
        <v>25</v>
      </c>
      <c r="BC69" s="853"/>
      <c r="BD69" s="760"/>
      <c r="BE69" s="853">
        <v>100</v>
      </c>
      <c r="BF69" s="853"/>
      <c r="BG69" s="853"/>
      <c r="BH69" s="853">
        <f>SUM(BH70:BH86)</f>
        <v>100</v>
      </c>
      <c r="BI69" s="853"/>
      <c r="BJ69" s="820"/>
      <c r="BK69" s="819"/>
      <c r="BL69" s="819"/>
      <c r="BM69" s="819"/>
      <c r="BN69" s="819"/>
      <c r="BO69" s="819"/>
      <c r="BP69" s="819"/>
      <c r="BQ69" s="819"/>
      <c r="BR69" s="819"/>
      <c r="BS69" s="819"/>
      <c r="BT69" s="819"/>
      <c r="BU69" s="819"/>
      <c r="BV69" s="819"/>
      <c r="BW69" s="819"/>
      <c r="BX69" s="819"/>
      <c r="BY69" s="819"/>
      <c r="BZ69" s="819"/>
      <c r="CA69" s="819"/>
      <c r="CB69" s="819"/>
      <c r="CC69" s="819"/>
      <c r="CD69" s="819"/>
      <c r="CE69" s="819"/>
      <c r="CF69" s="819"/>
      <c r="CG69" s="819"/>
      <c r="CH69" s="819"/>
      <c r="CI69" s="819"/>
      <c r="CJ69" s="819"/>
      <c r="CK69" s="819"/>
      <c r="CL69" s="819"/>
      <c r="CM69" s="819"/>
      <c r="CN69" s="819"/>
      <c r="CO69" s="819"/>
      <c r="CP69" s="819"/>
      <c r="CQ69" s="819"/>
      <c r="CR69" s="819"/>
      <c r="CS69" s="819"/>
      <c r="CT69" s="819"/>
      <c r="CU69" s="819"/>
      <c r="CV69" s="819"/>
      <c r="CW69" s="819"/>
      <c r="CX69" s="819"/>
      <c r="CY69" s="819"/>
      <c r="CZ69" s="819"/>
      <c r="DA69" s="819"/>
      <c r="DB69" s="819"/>
      <c r="DC69" s="819"/>
      <c r="DD69" s="819"/>
      <c r="DE69" s="819"/>
      <c r="DF69" s="819"/>
      <c r="DG69" s="819"/>
      <c r="DH69" s="819"/>
      <c r="DI69" s="819"/>
      <c r="DJ69" s="819"/>
      <c r="DK69" s="819"/>
      <c r="DL69" s="819"/>
      <c r="DM69" s="819"/>
      <c r="DN69" s="819"/>
      <c r="DO69" s="819"/>
      <c r="DP69" s="819"/>
      <c r="DQ69" s="819"/>
      <c r="DR69" s="819"/>
      <c r="DS69" s="819"/>
      <c r="DT69" s="819"/>
      <c r="DU69" s="819"/>
      <c r="DV69" s="819"/>
      <c r="DW69" s="819"/>
      <c r="DX69" s="819"/>
      <c r="DY69" s="819"/>
      <c r="DZ69" s="819"/>
      <c r="EA69" s="819"/>
      <c r="EB69" s="819"/>
      <c r="EC69" s="819"/>
      <c r="ED69" s="819"/>
      <c r="EE69" s="819"/>
      <c r="EF69" s="819"/>
      <c r="EG69" s="819"/>
      <c r="EH69" s="819"/>
      <c r="EI69" s="819"/>
      <c r="EJ69" s="819"/>
      <c r="EK69" s="819"/>
      <c r="EL69" s="819"/>
      <c r="EM69" s="819"/>
      <c r="EN69" s="819"/>
      <c r="EO69" s="819"/>
      <c r="EP69" s="819"/>
      <c r="EQ69" s="819"/>
      <c r="ER69" s="819"/>
      <c r="ES69" s="819"/>
      <c r="ET69" s="819"/>
      <c r="EU69" s="819"/>
      <c r="EV69" s="819"/>
      <c r="EW69" s="819"/>
      <c r="EX69" s="819"/>
      <c r="EY69" s="819"/>
      <c r="EZ69" s="819"/>
      <c r="FA69" s="819"/>
      <c r="FB69" s="819"/>
      <c r="FC69" s="819"/>
      <c r="FD69" s="819"/>
      <c r="FE69" s="819"/>
      <c r="FF69" s="819"/>
      <c r="FG69" s="819"/>
      <c r="FH69" s="819"/>
      <c r="FI69" s="819"/>
      <c r="FJ69" s="819"/>
      <c r="FK69" s="819"/>
      <c r="FL69" s="819"/>
      <c r="FM69" s="819"/>
      <c r="FN69" s="819"/>
      <c r="FO69" s="819"/>
      <c r="FP69" s="819"/>
      <c r="FQ69" s="819"/>
      <c r="FR69" s="819"/>
      <c r="FS69" s="819"/>
      <c r="FT69" s="819"/>
      <c r="FU69" s="819"/>
      <c r="FV69" s="819"/>
      <c r="FW69" s="819"/>
      <c r="FX69" s="819"/>
      <c r="FY69" s="819"/>
      <c r="FZ69" s="819"/>
      <c r="GA69" s="819"/>
      <c r="GB69" s="819"/>
      <c r="GC69" s="819"/>
      <c r="GD69" s="819"/>
      <c r="GE69" s="819"/>
      <c r="GF69" s="819"/>
      <c r="GG69" s="819"/>
      <c r="GH69" s="819"/>
      <c r="GI69" s="819"/>
      <c r="GJ69" s="819"/>
      <c r="GK69" s="819"/>
      <c r="GL69" s="819"/>
      <c r="GM69" s="819"/>
      <c r="GN69" s="819"/>
      <c r="GO69" s="819"/>
      <c r="GP69" s="819"/>
      <c r="GQ69" s="819"/>
      <c r="GR69" s="819"/>
      <c r="GS69" s="819"/>
      <c r="GT69" s="819"/>
      <c r="GU69" s="819"/>
      <c r="GV69" s="819"/>
      <c r="GW69" s="819"/>
      <c r="GX69" s="819"/>
      <c r="GY69" s="819"/>
      <c r="GZ69" s="819"/>
      <c r="HA69" s="819"/>
      <c r="HB69" s="819"/>
      <c r="HC69" s="819"/>
      <c r="HD69" s="819"/>
      <c r="HE69" s="819"/>
      <c r="HF69" s="819"/>
      <c r="HG69" s="819"/>
      <c r="HH69" s="819"/>
      <c r="HI69" s="819"/>
      <c r="HJ69" s="819"/>
      <c r="HK69" s="819"/>
      <c r="HL69" s="819"/>
      <c r="HM69" s="819"/>
      <c r="HN69" s="819"/>
      <c r="HO69" s="819"/>
      <c r="HP69" s="819"/>
      <c r="HQ69" s="819"/>
      <c r="HR69" s="819"/>
      <c r="HS69" s="819"/>
      <c r="HT69" s="819"/>
      <c r="HU69" s="819"/>
      <c r="HV69" s="819"/>
      <c r="HW69" s="819"/>
      <c r="HX69" s="819"/>
      <c r="HY69" s="819"/>
      <c r="HZ69" s="819"/>
      <c r="IA69" s="819"/>
      <c r="IB69" s="819"/>
      <c r="IC69" s="819"/>
      <c r="ID69" s="819"/>
      <c r="IE69" s="819"/>
      <c r="IF69" s="819"/>
      <c r="IG69" s="819"/>
      <c r="IH69" s="819"/>
      <c r="II69" s="819"/>
      <c r="IJ69" s="819"/>
      <c r="IK69" s="819"/>
      <c r="IL69" s="819"/>
      <c r="IM69" s="819"/>
      <c r="IN69" s="819"/>
      <c r="IO69" s="819"/>
      <c r="IP69" s="819"/>
      <c r="IQ69" s="819"/>
      <c r="IR69" s="819"/>
      <c r="IS69" s="819"/>
      <c r="IT69" s="819"/>
      <c r="IU69" s="819"/>
      <c r="IV69" s="819"/>
      <c r="IW69" s="819"/>
      <c r="IX69" s="819"/>
      <c r="IY69" s="819"/>
      <c r="IZ69" s="819"/>
      <c r="JA69" s="819"/>
      <c r="JB69" s="819"/>
      <c r="JC69" s="819"/>
      <c r="JD69" s="819"/>
      <c r="JE69" s="819"/>
      <c r="JF69" s="819"/>
      <c r="JG69" s="819"/>
      <c r="JH69" s="819"/>
      <c r="JI69" s="819"/>
      <c r="JJ69" s="819"/>
      <c r="JK69" s="819"/>
      <c r="JL69" s="819"/>
      <c r="JM69" s="819"/>
      <c r="JN69" s="819"/>
      <c r="JO69" s="819"/>
      <c r="JP69" s="819"/>
      <c r="JQ69" s="819"/>
      <c r="JR69" s="819"/>
      <c r="JS69" s="819"/>
      <c r="JT69" s="819"/>
      <c r="JU69" s="819"/>
      <c r="JV69" s="819"/>
      <c r="JW69" s="819"/>
      <c r="JX69" s="819"/>
      <c r="JY69" s="819"/>
      <c r="JZ69" s="819"/>
      <c r="KA69" s="819"/>
      <c r="KB69" s="819"/>
      <c r="KC69" s="819"/>
      <c r="KD69" s="819"/>
      <c r="KE69" s="819"/>
      <c r="KF69" s="819"/>
      <c r="KG69" s="819"/>
      <c r="KH69" s="819"/>
      <c r="KI69" s="819"/>
      <c r="KJ69" s="819"/>
      <c r="KK69" s="819"/>
      <c r="KL69" s="819"/>
      <c r="KM69" s="819"/>
      <c r="KN69" s="819"/>
      <c r="KO69" s="819"/>
      <c r="KP69" s="819"/>
      <c r="KQ69" s="819"/>
      <c r="KR69" s="819"/>
      <c r="KS69" s="819"/>
      <c r="KT69" s="819"/>
      <c r="KU69" s="819"/>
      <c r="KV69" s="819"/>
      <c r="KW69" s="819"/>
      <c r="KX69" s="819"/>
      <c r="KY69" s="819"/>
      <c r="KZ69" s="819"/>
      <c r="LA69" s="819"/>
      <c r="LB69" s="819"/>
      <c r="LC69" s="819"/>
      <c r="LD69" s="819"/>
      <c r="LE69" s="819"/>
      <c r="LF69" s="819"/>
      <c r="LG69" s="819"/>
      <c r="LH69" s="819"/>
      <c r="LI69" s="819"/>
      <c r="LJ69" s="819"/>
      <c r="LK69" s="819"/>
      <c r="LL69" s="819"/>
      <c r="LM69" s="819"/>
      <c r="LN69" s="819"/>
      <c r="LO69" s="819"/>
      <c r="LP69" s="819"/>
      <c r="LQ69" s="819"/>
      <c r="LR69" s="819"/>
      <c r="LS69" s="819"/>
      <c r="LT69" s="819"/>
      <c r="LU69" s="819"/>
      <c r="LV69" s="819"/>
      <c r="LW69" s="819"/>
      <c r="LX69" s="819"/>
      <c r="LY69" s="819"/>
      <c r="LZ69" s="819"/>
      <c r="MA69" s="819"/>
      <c r="MB69" s="819"/>
      <c r="MC69" s="819"/>
      <c r="MD69" s="819"/>
      <c r="ME69" s="819"/>
      <c r="MF69" s="819"/>
      <c r="MG69" s="819"/>
      <c r="MH69" s="819"/>
      <c r="MI69" s="819"/>
      <c r="MJ69" s="819"/>
      <c r="MK69" s="819"/>
      <c r="ML69" s="819"/>
      <c r="MM69" s="819"/>
      <c r="MN69" s="819"/>
      <c r="MO69" s="819"/>
      <c r="MP69" s="819"/>
      <c r="MQ69" s="819"/>
      <c r="MR69" s="819"/>
      <c r="MS69" s="819"/>
      <c r="MT69" s="819"/>
      <c r="MU69" s="819"/>
      <c r="MV69" s="819"/>
      <c r="MW69" s="819"/>
      <c r="MX69" s="819"/>
      <c r="MY69" s="819"/>
      <c r="MZ69" s="819"/>
      <c r="NA69" s="819"/>
      <c r="NB69" s="819"/>
      <c r="NC69" s="819"/>
      <c r="ND69" s="819"/>
      <c r="NE69" s="819"/>
      <c r="NF69" s="819"/>
      <c r="NG69" s="819"/>
      <c r="NH69" s="819"/>
      <c r="NI69" s="819"/>
      <c r="NJ69" s="819"/>
      <c r="NK69" s="819"/>
      <c r="NL69" s="819"/>
      <c r="NM69" s="819"/>
      <c r="NN69" s="819"/>
      <c r="NO69" s="819"/>
      <c r="NP69" s="819"/>
      <c r="NQ69" s="819"/>
      <c r="NR69" s="819"/>
      <c r="NS69" s="819"/>
      <c r="NT69" s="819"/>
      <c r="NU69" s="819"/>
      <c r="NV69" s="819"/>
      <c r="NW69" s="819"/>
      <c r="NX69" s="819"/>
      <c r="NY69" s="819"/>
      <c r="NZ69" s="819"/>
      <c r="OA69" s="819"/>
      <c r="OB69" s="819"/>
      <c r="OC69" s="819"/>
      <c r="OD69" s="819"/>
      <c r="OE69" s="819"/>
      <c r="OF69" s="819"/>
      <c r="OG69" s="819"/>
      <c r="OH69" s="819"/>
      <c r="OI69" s="819"/>
      <c r="OJ69" s="819"/>
      <c r="OK69" s="819"/>
      <c r="OL69" s="819"/>
      <c r="OM69" s="819"/>
      <c r="ON69" s="819"/>
      <c r="OO69" s="819"/>
      <c r="OP69" s="819"/>
      <c r="OQ69" s="819"/>
      <c r="OR69" s="819"/>
      <c r="OS69" s="819"/>
      <c r="OT69" s="819"/>
      <c r="OU69" s="819"/>
      <c r="OV69" s="819"/>
      <c r="OW69" s="819"/>
      <c r="OX69" s="819"/>
      <c r="OY69" s="819"/>
      <c r="OZ69" s="819"/>
      <c r="PA69" s="819"/>
      <c r="PB69" s="819"/>
      <c r="PC69" s="819"/>
      <c r="PD69" s="819"/>
      <c r="PE69" s="819"/>
      <c r="PF69" s="819"/>
      <c r="PG69" s="819"/>
      <c r="PH69" s="819"/>
      <c r="PI69" s="819"/>
      <c r="PJ69" s="819"/>
      <c r="PK69" s="819"/>
      <c r="PL69" s="819"/>
      <c r="PM69" s="819"/>
      <c r="PN69" s="819"/>
      <c r="PO69" s="819"/>
      <c r="PP69" s="819"/>
      <c r="PQ69" s="819"/>
      <c r="PR69" s="819"/>
      <c r="PS69" s="819"/>
      <c r="PT69" s="819"/>
      <c r="PU69" s="819"/>
      <c r="PV69" s="819"/>
      <c r="PW69" s="819"/>
      <c r="PX69" s="819"/>
      <c r="PY69" s="819"/>
      <c r="PZ69" s="819"/>
      <c r="QA69" s="819"/>
      <c r="QB69" s="819"/>
      <c r="QC69" s="819"/>
      <c r="QD69" s="819"/>
      <c r="QE69" s="819"/>
      <c r="QF69" s="819"/>
      <c r="QG69" s="819"/>
      <c r="QH69" s="819"/>
      <c r="QI69" s="819"/>
      <c r="QJ69" s="819"/>
      <c r="QK69" s="819"/>
      <c r="QL69" s="819"/>
      <c r="QM69" s="819"/>
      <c r="QN69" s="819"/>
    </row>
    <row r="70" spans="1:456" s="132" customFormat="1" ht="25.5">
      <c r="A70" s="441" t="s">
        <v>390</v>
      </c>
      <c r="B70" s="506" t="s">
        <v>391</v>
      </c>
      <c r="C70" s="848">
        <f>C$69/4</f>
        <v>25</v>
      </c>
      <c r="D70" s="511" t="s">
        <v>38</v>
      </c>
      <c r="E70" s="276">
        <f>IF(D70="Yes",C70,IF(D70="partial",C70*0.25,0))</f>
        <v>0</v>
      </c>
      <c r="F70" s="279">
        <f>E70</f>
        <v>0</v>
      </c>
      <c r="G70" s="276"/>
      <c r="H70" s="792"/>
      <c r="I70" s="279">
        <f>I$69/4</f>
        <v>25</v>
      </c>
      <c r="J70" s="267" t="s">
        <v>35</v>
      </c>
      <c r="K70" s="276">
        <f>IF(J70="Yes",I70,IF(J70="partial",I70*0.25,0))</f>
        <v>25</v>
      </c>
      <c r="L70" s="279">
        <f>K70</f>
        <v>25</v>
      </c>
      <c r="M70" s="267" t="s">
        <v>1876</v>
      </c>
      <c r="N70" s="792"/>
      <c r="O70" s="279">
        <f>O$69/4</f>
        <v>25</v>
      </c>
      <c r="P70" s="267" t="s">
        <v>38</v>
      </c>
      <c r="Q70" s="276">
        <f>IF(P70="Yes",O70,IF(P70="partial",O70*0.25,0))</f>
        <v>0</v>
      </c>
      <c r="R70" s="279">
        <f>Q70</f>
        <v>0</v>
      </c>
      <c r="S70" s="276"/>
      <c r="T70" s="792"/>
      <c r="U70" s="279">
        <f>U$69/4</f>
        <v>25</v>
      </c>
      <c r="V70" s="274" t="s">
        <v>35</v>
      </c>
      <c r="W70" s="276">
        <f>IF(V70="Yes",U70,IF(V70="partial",U70*0.25,0))</f>
        <v>25</v>
      </c>
      <c r="X70" s="279">
        <f>W70</f>
        <v>25</v>
      </c>
      <c r="Y70" s="267" t="s">
        <v>1877</v>
      </c>
      <c r="Z70" s="792"/>
      <c r="AA70" s="279">
        <f>AA$69/4</f>
        <v>25</v>
      </c>
      <c r="AB70" s="267" t="s">
        <v>38</v>
      </c>
      <c r="AC70" s="276">
        <f>IF(AB70="Yes",AA70,IF(AB70="partial",AA70*0.25,0))</f>
        <v>0</v>
      </c>
      <c r="AD70" s="279">
        <f>AC70</f>
        <v>0</v>
      </c>
      <c r="AE70" s="276"/>
      <c r="AF70" s="792"/>
      <c r="AG70" s="279">
        <f>AG$69/4</f>
        <v>25</v>
      </c>
      <c r="AH70" s="267" t="s">
        <v>35</v>
      </c>
      <c r="AI70" s="276">
        <f>IF(AH70="Yes",AG70,IF(AH70="partial",AG70*0.25,0))</f>
        <v>25</v>
      </c>
      <c r="AJ70" s="279">
        <f>AI70</f>
        <v>25</v>
      </c>
      <c r="AK70" s="267" t="s">
        <v>1878</v>
      </c>
      <c r="AL70" s="792"/>
      <c r="AM70" s="279">
        <f>AM$69/4</f>
        <v>25</v>
      </c>
      <c r="AN70" s="267" t="s">
        <v>38</v>
      </c>
      <c r="AO70" s="276">
        <f>IF(AN70="Yes",AM70,IF(AN70="partial",AM70*0.25,0))</f>
        <v>0</v>
      </c>
      <c r="AP70" s="279">
        <f>AO70</f>
        <v>0</v>
      </c>
      <c r="AQ70" s="276"/>
      <c r="AR70" s="792"/>
      <c r="AS70" s="279">
        <f>AS$69/4</f>
        <v>25</v>
      </c>
      <c r="AT70" s="267" t="s">
        <v>35</v>
      </c>
      <c r="AU70" s="276">
        <f>IF(AT70="Yes",AS70,IF(AT70="partial",AS70*0.25,0))</f>
        <v>25</v>
      </c>
      <c r="AV70" s="279">
        <f>AU70</f>
        <v>25</v>
      </c>
      <c r="AW70" s="267" t="s">
        <v>1109</v>
      </c>
      <c r="AX70" s="792"/>
      <c r="AY70" s="279">
        <f>AY$69/4</f>
        <v>25</v>
      </c>
      <c r="AZ70" s="267" t="s">
        <v>35</v>
      </c>
      <c r="BA70" s="276">
        <f>IF(AZ70="Yes",AY70,IF(AZ70="partial",AY70*0.25,0))</f>
        <v>25</v>
      </c>
      <c r="BB70" s="279">
        <f>BA70</f>
        <v>25</v>
      </c>
      <c r="BC70" s="447" t="s">
        <v>1879</v>
      </c>
      <c r="BD70" s="792"/>
      <c r="BE70" s="279">
        <f>BE$69/4</f>
        <v>25</v>
      </c>
      <c r="BF70" s="267" t="s">
        <v>35</v>
      </c>
      <c r="BG70" s="276">
        <f>IF(BF70="Yes",BE70,IF(BF70="partial",BE70*0.25,0))</f>
        <v>25</v>
      </c>
      <c r="BH70" s="279">
        <f>BG70</f>
        <v>25</v>
      </c>
      <c r="BI70" s="267" t="s">
        <v>2147</v>
      </c>
      <c r="BJ70" s="818"/>
      <c r="BK70" s="819"/>
      <c r="BL70" s="819"/>
      <c r="BM70" s="819"/>
      <c r="BN70" s="819"/>
      <c r="BO70" s="819"/>
      <c r="BP70" s="819"/>
      <c r="BQ70" s="819"/>
      <c r="BR70" s="819"/>
      <c r="BS70" s="819"/>
      <c r="BT70" s="819"/>
      <c r="BU70" s="819"/>
      <c r="BV70" s="819"/>
      <c r="BW70" s="819"/>
      <c r="BX70" s="819"/>
      <c r="BY70" s="819"/>
      <c r="BZ70" s="819"/>
      <c r="CA70" s="819"/>
      <c r="CB70" s="819"/>
      <c r="CC70" s="819"/>
      <c r="CD70" s="819"/>
      <c r="CE70" s="819"/>
      <c r="CF70" s="819"/>
      <c r="CG70" s="819"/>
      <c r="CH70" s="819"/>
      <c r="CI70" s="819"/>
      <c r="CJ70" s="819"/>
      <c r="CK70" s="819"/>
      <c r="CL70" s="819"/>
      <c r="CM70" s="819"/>
      <c r="CN70" s="819"/>
      <c r="CO70" s="819"/>
      <c r="CP70" s="819"/>
      <c r="CQ70" s="819"/>
      <c r="CR70" s="819"/>
      <c r="CS70" s="819"/>
      <c r="CT70" s="819"/>
      <c r="CU70" s="819"/>
      <c r="CV70" s="819"/>
      <c r="CW70" s="819"/>
      <c r="CX70" s="819"/>
      <c r="CY70" s="819"/>
      <c r="CZ70" s="819"/>
      <c r="DA70" s="819"/>
      <c r="DB70" s="819"/>
      <c r="DC70" s="819"/>
      <c r="DD70" s="819"/>
      <c r="DE70" s="819"/>
      <c r="DF70" s="819"/>
      <c r="DG70" s="819"/>
      <c r="DH70" s="819"/>
      <c r="DI70" s="819"/>
      <c r="DJ70" s="819"/>
      <c r="DK70" s="819"/>
      <c r="DL70" s="819"/>
      <c r="DM70" s="819"/>
      <c r="DN70" s="819"/>
      <c r="DO70" s="819"/>
      <c r="DP70" s="819"/>
      <c r="DQ70" s="819"/>
      <c r="DR70" s="819"/>
      <c r="DS70" s="819"/>
      <c r="DT70" s="819"/>
      <c r="DU70" s="819"/>
      <c r="DV70" s="819"/>
      <c r="DW70" s="819"/>
      <c r="DX70" s="819"/>
      <c r="DY70" s="819"/>
      <c r="DZ70" s="819"/>
      <c r="EA70" s="819"/>
      <c r="EB70" s="819"/>
      <c r="EC70" s="819"/>
      <c r="ED70" s="819"/>
      <c r="EE70" s="819"/>
      <c r="EF70" s="819"/>
      <c r="EG70" s="819"/>
      <c r="EH70" s="819"/>
      <c r="EI70" s="819"/>
      <c r="EJ70" s="819"/>
      <c r="EK70" s="819"/>
      <c r="EL70" s="819"/>
      <c r="EM70" s="819"/>
      <c r="EN70" s="819"/>
      <c r="EO70" s="819"/>
      <c r="EP70" s="819"/>
      <c r="EQ70" s="819"/>
      <c r="ER70" s="819"/>
      <c r="ES70" s="819"/>
      <c r="ET70" s="819"/>
      <c r="EU70" s="819"/>
      <c r="EV70" s="819"/>
      <c r="EW70" s="819"/>
      <c r="EX70" s="819"/>
      <c r="EY70" s="819"/>
      <c r="EZ70" s="819"/>
      <c r="FA70" s="819"/>
      <c r="FB70" s="819"/>
      <c r="FC70" s="819"/>
      <c r="FD70" s="819"/>
      <c r="FE70" s="819"/>
      <c r="FF70" s="819"/>
      <c r="FG70" s="819"/>
      <c r="FH70" s="819"/>
      <c r="FI70" s="819"/>
      <c r="FJ70" s="819"/>
      <c r="FK70" s="819"/>
      <c r="FL70" s="819"/>
      <c r="FM70" s="819"/>
      <c r="FN70" s="819"/>
      <c r="FO70" s="819"/>
      <c r="FP70" s="819"/>
      <c r="FQ70" s="819"/>
      <c r="FR70" s="819"/>
      <c r="FS70" s="819"/>
      <c r="FT70" s="819"/>
      <c r="FU70" s="819"/>
      <c r="FV70" s="819"/>
      <c r="FW70" s="819"/>
      <c r="FX70" s="819"/>
      <c r="FY70" s="819"/>
      <c r="FZ70" s="819"/>
      <c r="GA70" s="819"/>
      <c r="GB70" s="819"/>
      <c r="GC70" s="819"/>
      <c r="GD70" s="819"/>
      <c r="GE70" s="819"/>
      <c r="GF70" s="819"/>
      <c r="GG70" s="819"/>
      <c r="GH70" s="819"/>
      <c r="GI70" s="819"/>
      <c r="GJ70" s="819"/>
      <c r="GK70" s="819"/>
      <c r="GL70" s="819"/>
      <c r="GM70" s="819"/>
      <c r="GN70" s="819"/>
      <c r="GO70" s="819"/>
      <c r="GP70" s="819"/>
      <c r="GQ70" s="819"/>
      <c r="GR70" s="819"/>
      <c r="GS70" s="819"/>
      <c r="GT70" s="819"/>
      <c r="GU70" s="819"/>
      <c r="GV70" s="819"/>
      <c r="GW70" s="819"/>
      <c r="GX70" s="819"/>
      <c r="GY70" s="819"/>
      <c r="GZ70" s="819"/>
      <c r="HA70" s="819"/>
      <c r="HB70" s="819"/>
      <c r="HC70" s="819"/>
      <c r="HD70" s="819"/>
      <c r="HE70" s="819"/>
      <c r="HF70" s="819"/>
      <c r="HG70" s="819"/>
      <c r="HH70" s="819"/>
      <c r="HI70" s="819"/>
      <c r="HJ70" s="819"/>
      <c r="HK70" s="819"/>
      <c r="HL70" s="819"/>
      <c r="HM70" s="819"/>
      <c r="HN70" s="819"/>
      <c r="HO70" s="819"/>
      <c r="HP70" s="819"/>
      <c r="HQ70" s="819"/>
      <c r="HR70" s="819"/>
      <c r="HS70" s="819"/>
      <c r="HT70" s="819"/>
      <c r="HU70" s="819"/>
      <c r="HV70" s="819"/>
      <c r="HW70" s="819"/>
      <c r="HX70" s="819"/>
      <c r="HY70" s="819"/>
      <c r="HZ70" s="819"/>
      <c r="IA70" s="819"/>
      <c r="IB70" s="819"/>
      <c r="IC70" s="819"/>
      <c r="ID70" s="819"/>
      <c r="IE70" s="819"/>
      <c r="IF70" s="819"/>
      <c r="IG70" s="819"/>
      <c r="IH70" s="819"/>
      <c r="II70" s="819"/>
      <c r="IJ70" s="819"/>
      <c r="IK70" s="819"/>
      <c r="IL70" s="819"/>
      <c r="IM70" s="819"/>
      <c r="IN70" s="819"/>
      <c r="IO70" s="819"/>
      <c r="IP70" s="819"/>
      <c r="IQ70" s="819"/>
      <c r="IR70" s="819"/>
      <c r="IS70" s="819"/>
      <c r="IT70" s="819"/>
      <c r="IU70" s="819"/>
      <c r="IV70" s="819"/>
      <c r="IW70" s="819"/>
      <c r="IX70" s="819"/>
      <c r="IY70" s="819"/>
      <c r="IZ70" s="819"/>
      <c r="JA70" s="819"/>
      <c r="JB70" s="819"/>
      <c r="JC70" s="819"/>
      <c r="JD70" s="819"/>
      <c r="JE70" s="819"/>
      <c r="JF70" s="819"/>
      <c r="JG70" s="819"/>
      <c r="JH70" s="819"/>
      <c r="JI70" s="819"/>
      <c r="JJ70" s="819"/>
      <c r="JK70" s="819"/>
      <c r="JL70" s="819"/>
      <c r="JM70" s="819"/>
      <c r="JN70" s="819"/>
      <c r="JO70" s="819"/>
      <c r="JP70" s="819"/>
      <c r="JQ70" s="819"/>
      <c r="JR70" s="819"/>
      <c r="JS70" s="819"/>
      <c r="JT70" s="819"/>
      <c r="JU70" s="819"/>
      <c r="JV70" s="819"/>
      <c r="JW70" s="819"/>
      <c r="JX70" s="819"/>
      <c r="JY70" s="819"/>
      <c r="JZ70" s="819"/>
      <c r="KA70" s="819"/>
      <c r="KB70" s="819"/>
      <c r="KC70" s="819"/>
      <c r="KD70" s="819"/>
      <c r="KE70" s="819"/>
      <c r="KF70" s="819"/>
      <c r="KG70" s="819"/>
      <c r="KH70" s="819"/>
      <c r="KI70" s="819"/>
      <c r="KJ70" s="819"/>
      <c r="KK70" s="819"/>
      <c r="KL70" s="819"/>
      <c r="KM70" s="819"/>
      <c r="KN70" s="819"/>
      <c r="KO70" s="819"/>
      <c r="KP70" s="819"/>
      <c r="KQ70" s="819"/>
      <c r="KR70" s="819"/>
      <c r="KS70" s="819"/>
      <c r="KT70" s="819"/>
      <c r="KU70" s="819"/>
      <c r="KV70" s="819"/>
      <c r="KW70" s="819"/>
      <c r="KX70" s="819"/>
      <c r="KY70" s="819"/>
      <c r="KZ70" s="819"/>
      <c r="LA70" s="819"/>
      <c r="LB70" s="819"/>
      <c r="LC70" s="819"/>
      <c r="LD70" s="819"/>
      <c r="LE70" s="819"/>
      <c r="LF70" s="819"/>
      <c r="LG70" s="819"/>
      <c r="LH70" s="819"/>
      <c r="LI70" s="819"/>
      <c r="LJ70" s="819"/>
      <c r="LK70" s="819"/>
      <c r="LL70" s="819"/>
      <c r="LM70" s="819"/>
      <c r="LN70" s="819"/>
      <c r="LO70" s="819"/>
      <c r="LP70" s="819"/>
      <c r="LQ70" s="819"/>
      <c r="LR70" s="819"/>
      <c r="LS70" s="819"/>
      <c r="LT70" s="819"/>
      <c r="LU70" s="819"/>
      <c r="LV70" s="819"/>
      <c r="LW70" s="819"/>
      <c r="LX70" s="819"/>
      <c r="LY70" s="819"/>
      <c r="LZ70" s="819"/>
      <c r="MA70" s="819"/>
      <c r="MB70" s="819"/>
      <c r="MC70" s="819"/>
      <c r="MD70" s="819"/>
      <c r="ME70" s="819"/>
      <c r="MF70" s="819"/>
      <c r="MG70" s="819"/>
      <c r="MH70" s="819"/>
      <c r="MI70" s="819"/>
      <c r="MJ70" s="819"/>
      <c r="MK70" s="819"/>
      <c r="ML70" s="819"/>
      <c r="MM70" s="819"/>
      <c r="MN70" s="819"/>
      <c r="MO70" s="819"/>
      <c r="MP70" s="819"/>
      <c r="MQ70" s="819"/>
      <c r="MR70" s="819"/>
      <c r="MS70" s="819"/>
      <c r="MT70" s="819"/>
      <c r="MU70" s="819"/>
      <c r="MV70" s="819"/>
      <c r="MW70" s="819"/>
      <c r="MX70" s="819"/>
      <c r="MY70" s="819"/>
      <c r="MZ70" s="819"/>
      <c r="NA70" s="819"/>
      <c r="NB70" s="819"/>
      <c r="NC70" s="819"/>
      <c r="ND70" s="819"/>
      <c r="NE70" s="819"/>
      <c r="NF70" s="819"/>
      <c r="NG70" s="819"/>
      <c r="NH70" s="819"/>
      <c r="NI70" s="819"/>
      <c r="NJ70" s="819"/>
      <c r="NK70" s="819"/>
      <c r="NL70" s="819"/>
      <c r="NM70" s="819"/>
      <c r="NN70" s="819"/>
      <c r="NO70" s="819"/>
      <c r="NP70" s="819"/>
      <c r="NQ70" s="819"/>
      <c r="NR70" s="819"/>
      <c r="NS70" s="819"/>
      <c r="NT70" s="819"/>
      <c r="NU70" s="819"/>
      <c r="NV70" s="819"/>
      <c r="NW70" s="819"/>
      <c r="NX70" s="819"/>
      <c r="NY70" s="819"/>
      <c r="NZ70" s="819"/>
      <c r="OA70" s="819"/>
      <c r="OB70" s="819"/>
      <c r="OC70" s="819"/>
      <c r="OD70" s="819"/>
      <c r="OE70" s="819"/>
      <c r="OF70" s="819"/>
      <c r="OG70" s="819"/>
      <c r="OH70" s="819"/>
      <c r="OI70" s="819"/>
      <c r="OJ70" s="819"/>
      <c r="OK70" s="819"/>
      <c r="OL70" s="819"/>
      <c r="OM70" s="819"/>
      <c r="ON70" s="819"/>
      <c r="OO70" s="819"/>
      <c r="OP70" s="819"/>
      <c r="OQ70" s="819"/>
      <c r="OR70" s="819"/>
      <c r="OS70" s="819"/>
      <c r="OT70" s="819"/>
      <c r="OU70" s="819"/>
      <c r="OV70" s="819"/>
      <c r="OW70" s="819"/>
      <c r="OX70" s="819"/>
      <c r="OY70" s="819"/>
      <c r="OZ70" s="819"/>
      <c r="PA70" s="819"/>
      <c r="PB70" s="819"/>
      <c r="PC70" s="819"/>
      <c r="PD70" s="819"/>
      <c r="PE70" s="819"/>
      <c r="PF70" s="819"/>
      <c r="PG70" s="819"/>
      <c r="PH70" s="819"/>
      <c r="PI70" s="819"/>
      <c r="PJ70" s="819"/>
      <c r="PK70" s="819"/>
      <c r="PL70" s="819"/>
      <c r="PM70" s="819"/>
      <c r="PN70" s="819"/>
      <c r="PO70" s="819"/>
      <c r="PP70" s="819"/>
      <c r="PQ70" s="819"/>
      <c r="PR70" s="819"/>
      <c r="PS70" s="819"/>
      <c r="PT70" s="819"/>
      <c r="PU70" s="819"/>
      <c r="PV70" s="819"/>
      <c r="PW70" s="819"/>
      <c r="PX70" s="819"/>
      <c r="PY70" s="819"/>
      <c r="PZ70" s="819"/>
      <c r="QA70" s="819"/>
      <c r="QB70" s="819"/>
      <c r="QC70" s="819"/>
      <c r="QD70" s="819"/>
      <c r="QE70" s="819"/>
      <c r="QF70" s="819"/>
      <c r="QG70" s="819"/>
      <c r="QH70" s="819"/>
      <c r="QI70" s="819"/>
      <c r="QJ70" s="819"/>
      <c r="QK70" s="819"/>
      <c r="QL70" s="819"/>
      <c r="QM70" s="819"/>
      <c r="QN70" s="819"/>
    </row>
    <row r="71" spans="1:456" s="132" customFormat="1" ht="24.75" customHeight="1">
      <c r="A71" s="440"/>
      <c r="B71" s="836"/>
      <c r="C71" s="848"/>
      <c r="D71" s="338"/>
      <c r="E71" s="276"/>
      <c r="F71" s="279"/>
      <c r="G71" s="276"/>
      <c r="H71" s="792"/>
      <c r="I71" s="279"/>
      <c r="J71" s="279"/>
      <c r="K71" s="276"/>
      <c r="L71" s="279"/>
      <c r="M71" s="276"/>
      <c r="N71" s="792"/>
      <c r="O71" s="279"/>
      <c r="P71" s="276"/>
      <c r="Q71" s="276"/>
      <c r="R71" s="279"/>
      <c r="S71" s="276"/>
      <c r="T71" s="792"/>
      <c r="U71" s="279"/>
      <c r="V71" s="276"/>
      <c r="W71" s="276"/>
      <c r="X71" s="279"/>
      <c r="Y71" s="267"/>
      <c r="Z71" s="792"/>
      <c r="AA71" s="279"/>
      <c r="AB71" s="276"/>
      <c r="AC71" s="276"/>
      <c r="AD71" s="279"/>
      <c r="AE71" s="276"/>
      <c r="AF71" s="792"/>
      <c r="AG71" s="279"/>
      <c r="AH71" s="276"/>
      <c r="AI71" s="276"/>
      <c r="AJ71" s="279"/>
      <c r="AK71" s="276"/>
      <c r="AL71" s="792"/>
      <c r="AM71" s="279"/>
      <c r="AN71" s="276"/>
      <c r="AO71" s="276"/>
      <c r="AP71" s="279"/>
      <c r="AQ71" s="276"/>
      <c r="AR71" s="792"/>
      <c r="AS71" s="279"/>
      <c r="AT71" s="276"/>
      <c r="AU71" s="276"/>
      <c r="AV71" s="279"/>
      <c r="AW71" s="436"/>
      <c r="AX71" s="792"/>
      <c r="AY71" s="279"/>
      <c r="AZ71" s="276"/>
      <c r="BA71" s="276"/>
      <c r="BB71" s="279"/>
      <c r="BC71" s="269"/>
      <c r="BD71" s="792"/>
      <c r="BE71" s="279"/>
      <c r="BF71" s="279"/>
      <c r="BG71" s="276"/>
      <c r="BH71" s="279"/>
      <c r="BI71" s="276"/>
      <c r="BJ71" s="818"/>
      <c r="BK71" s="819"/>
      <c r="BL71" s="819"/>
      <c r="BM71" s="819"/>
      <c r="BN71" s="819"/>
      <c r="BO71" s="819"/>
      <c r="BP71" s="819"/>
      <c r="BQ71" s="819"/>
      <c r="BR71" s="819"/>
      <c r="BS71" s="819"/>
      <c r="BT71" s="819"/>
      <c r="BU71" s="819"/>
      <c r="BV71" s="819"/>
      <c r="BW71" s="819"/>
      <c r="BX71" s="819"/>
      <c r="BY71" s="819"/>
      <c r="BZ71" s="819"/>
      <c r="CA71" s="819"/>
      <c r="CB71" s="819"/>
      <c r="CC71" s="819"/>
      <c r="CD71" s="819"/>
      <c r="CE71" s="819"/>
      <c r="CF71" s="819"/>
      <c r="CG71" s="819"/>
      <c r="CH71" s="819"/>
      <c r="CI71" s="819"/>
      <c r="CJ71" s="819"/>
      <c r="CK71" s="819"/>
      <c r="CL71" s="819"/>
      <c r="CM71" s="819"/>
      <c r="CN71" s="819"/>
      <c r="CO71" s="819"/>
      <c r="CP71" s="819"/>
      <c r="CQ71" s="819"/>
      <c r="CR71" s="819"/>
      <c r="CS71" s="819"/>
      <c r="CT71" s="819"/>
      <c r="CU71" s="819"/>
      <c r="CV71" s="819"/>
      <c r="CW71" s="819"/>
      <c r="CX71" s="819"/>
      <c r="CY71" s="819"/>
      <c r="CZ71" s="819"/>
      <c r="DA71" s="819"/>
      <c r="DB71" s="819"/>
      <c r="DC71" s="819"/>
      <c r="DD71" s="819"/>
      <c r="DE71" s="819"/>
      <c r="DF71" s="819"/>
      <c r="DG71" s="819"/>
      <c r="DH71" s="819"/>
      <c r="DI71" s="819"/>
      <c r="DJ71" s="819"/>
      <c r="DK71" s="819"/>
      <c r="DL71" s="819"/>
      <c r="DM71" s="819"/>
      <c r="DN71" s="819"/>
      <c r="DO71" s="819"/>
      <c r="DP71" s="819"/>
      <c r="DQ71" s="819"/>
      <c r="DR71" s="819"/>
      <c r="DS71" s="819"/>
      <c r="DT71" s="819"/>
      <c r="DU71" s="819"/>
      <c r="DV71" s="819"/>
      <c r="DW71" s="819"/>
      <c r="DX71" s="819"/>
      <c r="DY71" s="819"/>
      <c r="DZ71" s="819"/>
      <c r="EA71" s="819"/>
      <c r="EB71" s="819"/>
      <c r="EC71" s="819"/>
      <c r="ED71" s="819"/>
      <c r="EE71" s="819"/>
      <c r="EF71" s="819"/>
      <c r="EG71" s="819"/>
      <c r="EH71" s="819"/>
      <c r="EI71" s="819"/>
      <c r="EJ71" s="819"/>
      <c r="EK71" s="819"/>
      <c r="EL71" s="819"/>
      <c r="EM71" s="819"/>
      <c r="EN71" s="819"/>
      <c r="EO71" s="819"/>
      <c r="EP71" s="819"/>
      <c r="EQ71" s="819"/>
      <c r="ER71" s="819"/>
      <c r="ES71" s="819"/>
      <c r="ET71" s="819"/>
      <c r="EU71" s="819"/>
      <c r="EV71" s="819"/>
      <c r="EW71" s="819"/>
      <c r="EX71" s="819"/>
      <c r="EY71" s="819"/>
      <c r="EZ71" s="819"/>
      <c r="FA71" s="819"/>
      <c r="FB71" s="819"/>
      <c r="FC71" s="819"/>
      <c r="FD71" s="819"/>
      <c r="FE71" s="819"/>
      <c r="FF71" s="819"/>
      <c r="FG71" s="819"/>
      <c r="FH71" s="819"/>
      <c r="FI71" s="819"/>
      <c r="FJ71" s="819"/>
      <c r="FK71" s="819"/>
      <c r="FL71" s="819"/>
      <c r="FM71" s="819"/>
      <c r="FN71" s="819"/>
      <c r="FO71" s="819"/>
      <c r="FP71" s="819"/>
      <c r="FQ71" s="819"/>
      <c r="FR71" s="819"/>
      <c r="FS71" s="819"/>
      <c r="FT71" s="819"/>
      <c r="FU71" s="819"/>
      <c r="FV71" s="819"/>
      <c r="FW71" s="819"/>
      <c r="FX71" s="819"/>
      <c r="FY71" s="819"/>
      <c r="FZ71" s="819"/>
      <c r="GA71" s="819"/>
      <c r="GB71" s="819"/>
      <c r="GC71" s="819"/>
      <c r="GD71" s="819"/>
      <c r="GE71" s="819"/>
      <c r="GF71" s="819"/>
      <c r="GG71" s="819"/>
      <c r="GH71" s="819"/>
      <c r="GI71" s="819"/>
      <c r="GJ71" s="819"/>
      <c r="GK71" s="819"/>
      <c r="GL71" s="819"/>
      <c r="GM71" s="819"/>
      <c r="GN71" s="819"/>
      <c r="GO71" s="819"/>
      <c r="GP71" s="819"/>
      <c r="GQ71" s="819"/>
      <c r="GR71" s="819"/>
      <c r="GS71" s="819"/>
      <c r="GT71" s="819"/>
      <c r="GU71" s="819"/>
      <c r="GV71" s="819"/>
      <c r="GW71" s="819"/>
      <c r="GX71" s="819"/>
      <c r="GY71" s="819"/>
      <c r="GZ71" s="819"/>
      <c r="HA71" s="819"/>
      <c r="HB71" s="819"/>
      <c r="HC71" s="819"/>
      <c r="HD71" s="819"/>
      <c r="HE71" s="819"/>
      <c r="HF71" s="819"/>
      <c r="HG71" s="819"/>
      <c r="HH71" s="819"/>
      <c r="HI71" s="819"/>
      <c r="HJ71" s="819"/>
      <c r="HK71" s="819"/>
      <c r="HL71" s="819"/>
      <c r="HM71" s="819"/>
      <c r="HN71" s="819"/>
      <c r="HO71" s="819"/>
      <c r="HP71" s="819"/>
      <c r="HQ71" s="819"/>
      <c r="HR71" s="819"/>
      <c r="HS71" s="819"/>
      <c r="HT71" s="819"/>
      <c r="HU71" s="819"/>
      <c r="HV71" s="819"/>
      <c r="HW71" s="819"/>
      <c r="HX71" s="819"/>
      <c r="HY71" s="819"/>
      <c r="HZ71" s="819"/>
      <c r="IA71" s="819"/>
      <c r="IB71" s="819"/>
      <c r="IC71" s="819"/>
      <c r="ID71" s="819"/>
      <c r="IE71" s="819"/>
      <c r="IF71" s="819"/>
      <c r="IG71" s="819"/>
      <c r="IH71" s="819"/>
      <c r="II71" s="819"/>
      <c r="IJ71" s="819"/>
      <c r="IK71" s="819"/>
      <c r="IL71" s="819"/>
      <c r="IM71" s="819"/>
      <c r="IN71" s="819"/>
      <c r="IO71" s="819"/>
      <c r="IP71" s="819"/>
      <c r="IQ71" s="819"/>
      <c r="IR71" s="819"/>
      <c r="IS71" s="819"/>
      <c r="IT71" s="819"/>
      <c r="IU71" s="819"/>
      <c r="IV71" s="819"/>
      <c r="IW71" s="819"/>
      <c r="IX71" s="819"/>
      <c r="IY71" s="819"/>
      <c r="IZ71" s="819"/>
      <c r="JA71" s="819"/>
      <c r="JB71" s="819"/>
      <c r="JC71" s="819"/>
      <c r="JD71" s="819"/>
      <c r="JE71" s="819"/>
      <c r="JF71" s="819"/>
      <c r="JG71" s="819"/>
      <c r="JH71" s="819"/>
      <c r="JI71" s="819"/>
      <c r="JJ71" s="819"/>
      <c r="JK71" s="819"/>
      <c r="JL71" s="819"/>
      <c r="JM71" s="819"/>
      <c r="JN71" s="819"/>
      <c r="JO71" s="819"/>
      <c r="JP71" s="819"/>
      <c r="JQ71" s="819"/>
      <c r="JR71" s="819"/>
      <c r="JS71" s="819"/>
      <c r="JT71" s="819"/>
      <c r="JU71" s="819"/>
      <c r="JV71" s="819"/>
      <c r="JW71" s="819"/>
      <c r="JX71" s="819"/>
      <c r="JY71" s="819"/>
      <c r="JZ71" s="819"/>
      <c r="KA71" s="819"/>
      <c r="KB71" s="819"/>
      <c r="KC71" s="819"/>
      <c r="KD71" s="819"/>
      <c r="KE71" s="819"/>
      <c r="KF71" s="819"/>
      <c r="KG71" s="819"/>
      <c r="KH71" s="819"/>
      <c r="KI71" s="819"/>
      <c r="KJ71" s="819"/>
      <c r="KK71" s="819"/>
      <c r="KL71" s="819"/>
      <c r="KM71" s="819"/>
      <c r="KN71" s="819"/>
      <c r="KO71" s="819"/>
      <c r="KP71" s="819"/>
      <c r="KQ71" s="819"/>
      <c r="KR71" s="819"/>
      <c r="KS71" s="819"/>
      <c r="KT71" s="819"/>
      <c r="KU71" s="819"/>
      <c r="KV71" s="819"/>
      <c r="KW71" s="819"/>
      <c r="KX71" s="819"/>
      <c r="KY71" s="819"/>
      <c r="KZ71" s="819"/>
      <c r="LA71" s="819"/>
      <c r="LB71" s="819"/>
      <c r="LC71" s="819"/>
      <c r="LD71" s="819"/>
      <c r="LE71" s="819"/>
      <c r="LF71" s="819"/>
      <c r="LG71" s="819"/>
      <c r="LH71" s="819"/>
      <c r="LI71" s="819"/>
      <c r="LJ71" s="819"/>
      <c r="LK71" s="819"/>
      <c r="LL71" s="819"/>
      <c r="LM71" s="819"/>
      <c r="LN71" s="819"/>
      <c r="LO71" s="819"/>
      <c r="LP71" s="819"/>
      <c r="LQ71" s="819"/>
      <c r="LR71" s="819"/>
      <c r="LS71" s="819"/>
      <c r="LT71" s="819"/>
      <c r="LU71" s="819"/>
      <c r="LV71" s="819"/>
      <c r="LW71" s="819"/>
      <c r="LX71" s="819"/>
      <c r="LY71" s="819"/>
      <c r="LZ71" s="819"/>
      <c r="MA71" s="819"/>
      <c r="MB71" s="819"/>
      <c r="MC71" s="819"/>
      <c r="MD71" s="819"/>
      <c r="ME71" s="819"/>
      <c r="MF71" s="819"/>
      <c r="MG71" s="819"/>
      <c r="MH71" s="819"/>
      <c r="MI71" s="819"/>
      <c r="MJ71" s="819"/>
      <c r="MK71" s="819"/>
      <c r="ML71" s="819"/>
      <c r="MM71" s="819"/>
      <c r="MN71" s="819"/>
      <c r="MO71" s="819"/>
      <c r="MP71" s="819"/>
      <c r="MQ71" s="819"/>
      <c r="MR71" s="819"/>
      <c r="MS71" s="819"/>
      <c r="MT71" s="819"/>
      <c r="MU71" s="819"/>
      <c r="MV71" s="819"/>
      <c r="MW71" s="819"/>
      <c r="MX71" s="819"/>
      <c r="MY71" s="819"/>
      <c r="MZ71" s="819"/>
      <c r="NA71" s="819"/>
      <c r="NB71" s="819"/>
      <c r="NC71" s="819"/>
      <c r="ND71" s="819"/>
      <c r="NE71" s="819"/>
      <c r="NF71" s="819"/>
      <c r="NG71" s="819"/>
      <c r="NH71" s="819"/>
      <c r="NI71" s="819"/>
      <c r="NJ71" s="819"/>
      <c r="NK71" s="819"/>
      <c r="NL71" s="819"/>
      <c r="NM71" s="819"/>
      <c r="NN71" s="819"/>
      <c r="NO71" s="819"/>
      <c r="NP71" s="819"/>
      <c r="NQ71" s="819"/>
      <c r="NR71" s="819"/>
      <c r="NS71" s="819"/>
      <c r="NT71" s="819"/>
      <c r="NU71" s="819"/>
      <c r="NV71" s="819"/>
      <c r="NW71" s="819"/>
      <c r="NX71" s="819"/>
      <c r="NY71" s="819"/>
      <c r="NZ71" s="819"/>
      <c r="OA71" s="819"/>
      <c r="OB71" s="819"/>
      <c r="OC71" s="819"/>
      <c r="OD71" s="819"/>
      <c r="OE71" s="819"/>
      <c r="OF71" s="819"/>
      <c r="OG71" s="819"/>
      <c r="OH71" s="819"/>
      <c r="OI71" s="819"/>
      <c r="OJ71" s="819"/>
      <c r="OK71" s="819"/>
      <c r="OL71" s="819"/>
      <c r="OM71" s="819"/>
      <c r="ON71" s="819"/>
      <c r="OO71" s="819"/>
      <c r="OP71" s="819"/>
      <c r="OQ71" s="819"/>
      <c r="OR71" s="819"/>
      <c r="OS71" s="819"/>
      <c r="OT71" s="819"/>
      <c r="OU71" s="819"/>
      <c r="OV71" s="819"/>
      <c r="OW71" s="819"/>
      <c r="OX71" s="819"/>
      <c r="OY71" s="819"/>
      <c r="OZ71" s="819"/>
      <c r="PA71" s="819"/>
      <c r="PB71" s="819"/>
      <c r="PC71" s="819"/>
      <c r="PD71" s="819"/>
      <c r="PE71" s="819"/>
      <c r="PF71" s="819"/>
      <c r="PG71" s="819"/>
      <c r="PH71" s="819"/>
      <c r="PI71" s="819"/>
      <c r="PJ71" s="819"/>
      <c r="PK71" s="819"/>
      <c r="PL71" s="819"/>
      <c r="PM71" s="819"/>
      <c r="PN71" s="819"/>
      <c r="PO71" s="819"/>
      <c r="PP71" s="819"/>
      <c r="PQ71" s="819"/>
      <c r="PR71" s="819"/>
      <c r="PS71" s="819"/>
      <c r="PT71" s="819"/>
      <c r="PU71" s="819"/>
      <c r="PV71" s="819"/>
      <c r="PW71" s="819"/>
      <c r="PX71" s="819"/>
      <c r="PY71" s="819"/>
      <c r="PZ71" s="819"/>
      <c r="QA71" s="819"/>
      <c r="QB71" s="819"/>
      <c r="QC71" s="819"/>
      <c r="QD71" s="819"/>
      <c r="QE71" s="819"/>
      <c r="QF71" s="819"/>
      <c r="QG71" s="819"/>
      <c r="QH71" s="819"/>
      <c r="QI71" s="819"/>
      <c r="QJ71" s="819"/>
      <c r="QK71" s="819"/>
      <c r="QL71" s="819"/>
      <c r="QM71" s="819"/>
      <c r="QN71" s="819"/>
    </row>
    <row r="72" spans="1:456" s="132" customFormat="1" ht="109.5" customHeight="1">
      <c r="A72" s="441" t="s">
        <v>392</v>
      </c>
      <c r="B72" s="506" t="s">
        <v>843</v>
      </c>
      <c r="C72" s="848">
        <f>C$69/4</f>
        <v>25</v>
      </c>
      <c r="D72" s="338"/>
      <c r="E72" s="276"/>
      <c r="F72" s="279">
        <f>SUM(E73:E75)</f>
        <v>16.666666666666668</v>
      </c>
      <c r="G72" s="276"/>
      <c r="H72" s="792"/>
      <c r="I72" s="279">
        <f>I$69/4</f>
        <v>25</v>
      </c>
      <c r="J72" s="307" t="s">
        <v>13</v>
      </c>
      <c r="K72" s="276"/>
      <c r="L72" s="279">
        <f>SUM(K73:K75)</f>
        <v>0</v>
      </c>
      <c r="M72" s="276"/>
      <c r="N72" s="792"/>
      <c r="O72" s="279">
        <f>O$69/4</f>
        <v>25</v>
      </c>
      <c r="P72" s="276"/>
      <c r="Q72" s="276"/>
      <c r="R72" s="279">
        <f>SUM(Q73:Q75)</f>
        <v>8.3333333333333339</v>
      </c>
      <c r="S72" s="276"/>
      <c r="T72" s="792"/>
      <c r="U72" s="279">
        <f>U$69/4</f>
        <v>25</v>
      </c>
      <c r="V72" s="276"/>
      <c r="W72" s="276"/>
      <c r="X72" s="279">
        <f>SUM(W73:W75)</f>
        <v>0</v>
      </c>
      <c r="Y72" s="276"/>
      <c r="Z72" s="792"/>
      <c r="AA72" s="279">
        <f>AA$69/4</f>
        <v>25</v>
      </c>
      <c r="AB72" s="276"/>
      <c r="AC72" s="276"/>
      <c r="AD72" s="279">
        <f>SUM(AC73:AC75)</f>
        <v>8.3333333333333339</v>
      </c>
      <c r="AE72" s="276"/>
      <c r="AF72" s="792"/>
      <c r="AG72" s="279">
        <f>AG$69/4</f>
        <v>25</v>
      </c>
      <c r="AH72" s="276"/>
      <c r="AI72" s="276"/>
      <c r="AJ72" s="279">
        <f>SUM(AI73:AI75)</f>
        <v>0</v>
      </c>
      <c r="AK72" s="276"/>
      <c r="AL72" s="792"/>
      <c r="AM72" s="279">
        <f>AM$69/4</f>
        <v>25</v>
      </c>
      <c r="AN72" s="276"/>
      <c r="AO72" s="276"/>
      <c r="AP72" s="279">
        <f>SUM(AO73:AO75)</f>
        <v>8.3333333333333339</v>
      </c>
      <c r="AQ72" s="276"/>
      <c r="AR72" s="792"/>
      <c r="AS72" s="279">
        <f>AS$69/4</f>
        <v>25</v>
      </c>
      <c r="AT72" s="276"/>
      <c r="AU72" s="276"/>
      <c r="AV72" s="279">
        <f>SUM(AU73:AU75)</f>
        <v>8.3333333333333339</v>
      </c>
      <c r="AW72" s="448"/>
      <c r="AX72" s="792"/>
      <c r="AY72" s="279">
        <f>AY$69/4</f>
        <v>25</v>
      </c>
      <c r="AZ72" s="276"/>
      <c r="BA72" s="276"/>
      <c r="BB72" s="279">
        <f>SUM(BA73:BA75)</f>
        <v>0</v>
      </c>
      <c r="BC72" s="269"/>
      <c r="BD72" s="792"/>
      <c r="BE72" s="279">
        <f>BE$69/4</f>
        <v>25</v>
      </c>
      <c r="BF72" s="279"/>
      <c r="BG72" s="276"/>
      <c r="BH72" s="279">
        <f>SUM(BG73:BG75)</f>
        <v>25</v>
      </c>
      <c r="BI72" s="276"/>
      <c r="BJ72" s="818"/>
      <c r="BK72" s="819"/>
      <c r="BL72" s="819"/>
      <c r="BM72" s="819"/>
      <c r="BN72" s="819"/>
      <c r="BO72" s="819"/>
      <c r="BP72" s="819"/>
      <c r="BQ72" s="819"/>
      <c r="BR72" s="819"/>
      <c r="BS72" s="819"/>
      <c r="BT72" s="819"/>
      <c r="BU72" s="819"/>
      <c r="BV72" s="819"/>
      <c r="BW72" s="819"/>
      <c r="BX72" s="819"/>
      <c r="BY72" s="819"/>
      <c r="BZ72" s="819"/>
      <c r="CA72" s="819"/>
      <c r="CB72" s="819"/>
      <c r="CC72" s="819"/>
      <c r="CD72" s="819"/>
      <c r="CE72" s="819"/>
      <c r="CF72" s="819"/>
      <c r="CG72" s="819"/>
      <c r="CH72" s="819"/>
      <c r="CI72" s="819"/>
      <c r="CJ72" s="819"/>
      <c r="CK72" s="819"/>
      <c r="CL72" s="819"/>
      <c r="CM72" s="819"/>
      <c r="CN72" s="819"/>
      <c r="CO72" s="819"/>
      <c r="CP72" s="819"/>
      <c r="CQ72" s="819"/>
      <c r="CR72" s="819"/>
      <c r="CS72" s="819"/>
      <c r="CT72" s="819"/>
      <c r="CU72" s="819"/>
      <c r="CV72" s="819"/>
      <c r="CW72" s="819"/>
      <c r="CX72" s="819"/>
      <c r="CY72" s="819"/>
      <c r="CZ72" s="819"/>
      <c r="DA72" s="819"/>
      <c r="DB72" s="819"/>
      <c r="DC72" s="819"/>
      <c r="DD72" s="819"/>
      <c r="DE72" s="819"/>
      <c r="DF72" s="819"/>
      <c r="DG72" s="819"/>
      <c r="DH72" s="819"/>
      <c r="DI72" s="819"/>
      <c r="DJ72" s="819"/>
      <c r="DK72" s="819"/>
      <c r="DL72" s="819"/>
      <c r="DM72" s="819"/>
      <c r="DN72" s="819"/>
      <c r="DO72" s="819"/>
      <c r="DP72" s="819"/>
      <c r="DQ72" s="819"/>
      <c r="DR72" s="819"/>
      <c r="DS72" s="819"/>
      <c r="DT72" s="819"/>
      <c r="DU72" s="819"/>
      <c r="DV72" s="819"/>
      <c r="DW72" s="819"/>
      <c r="DX72" s="819"/>
      <c r="DY72" s="819"/>
      <c r="DZ72" s="819"/>
      <c r="EA72" s="819"/>
      <c r="EB72" s="819"/>
      <c r="EC72" s="819"/>
      <c r="ED72" s="819"/>
      <c r="EE72" s="819"/>
      <c r="EF72" s="819"/>
      <c r="EG72" s="819"/>
      <c r="EH72" s="819"/>
      <c r="EI72" s="819"/>
      <c r="EJ72" s="819"/>
      <c r="EK72" s="819"/>
      <c r="EL72" s="819"/>
      <c r="EM72" s="819"/>
      <c r="EN72" s="819"/>
      <c r="EO72" s="819"/>
      <c r="EP72" s="819"/>
      <c r="EQ72" s="819"/>
      <c r="ER72" s="819"/>
      <c r="ES72" s="819"/>
      <c r="ET72" s="819"/>
      <c r="EU72" s="819"/>
      <c r="EV72" s="819"/>
      <c r="EW72" s="819"/>
      <c r="EX72" s="819"/>
      <c r="EY72" s="819"/>
      <c r="EZ72" s="819"/>
      <c r="FA72" s="819"/>
      <c r="FB72" s="819"/>
      <c r="FC72" s="819"/>
      <c r="FD72" s="819"/>
      <c r="FE72" s="819"/>
      <c r="FF72" s="819"/>
      <c r="FG72" s="819"/>
      <c r="FH72" s="819"/>
      <c r="FI72" s="819"/>
      <c r="FJ72" s="819"/>
      <c r="FK72" s="819"/>
      <c r="FL72" s="819"/>
      <c r="FM72" s="819"/>
      <c r="FN72" s="819"/>
      <c r="FO72" s="819"/>
      <c r="FP72" s="819"/>
      <c r="FQ72" s="819"/>
      <c r="FR72" s="819"/>
      <c r="FS72" s="819"/>
      <c r="FT72" s="819"/>
      <c r="FU72" s="819"/>
      <c r="FV72" s="819"/>
      <c r="FW72" s="819"/>
      <c r="FX72" s="819"/>
      <c r="FY72" s="819"/>
      <c r="FZ72" s="819"/>
      <c r="GA72" s="819"/>
      <c r="GB72" s="819"/>
      <c r="GC72" s="819"/>
      <c r="GD72" s="819"/>
      <c r="GE72" s="819"/>
      <c r="GF72" s="819"/>
      <c r="GG72" s="819"/>
      <c r="GH72" s="819"/>
      <c r="GI72" s="819"/>
      <c r="GJ72" s="819"/>
      <c r="GK72" s="819"/>
      <c r="GL72" s="819"/>
      <c r="GM72" s="819"/>
      <c r="GN72" s="819"/>
      <c r="GO72" s="819"/>
      <c r="GP72" s="819"/>
      <c r="GQ72" s="819"/>
      <c r="GR72" s="819"/>
      <c r="GS72" s="819"/>
      <c r="GT72" s="819"/>
      <c r="GU72" s="819"/>
      <c r="GV72" s="819"/>
      <c r="GW72" s="819"/>
      <c r="GX72" s="819"/>
      <c r="GY72" s="819"/>
      <c r="GZ72" s="819"/>
      <c r="HA72" s="819"/>
      <c r="HB72" s="819"/>
      <c r="HC72" s="819"/>
      <c r="HD72" s="819"/>
      <c r="HE72" s="819"/>
      <c r="HF72" s="819"/>
      <c r="HG72" s="819"/>
      <c r="HH72" s="819"/>
      <c r="HI72" s="819"/>
      <c r="HJ72" s="819"/>
      <c r="HK72" s="819"/>
      <c r="HL72" s="819"/>
      <c r="HM72" s="819"/>
      <c r="HN72" s="819"/>
      <c r="HO72" s="819"/>
      <c r="HP72" s="819"/>
      <c r="HQ72" s="819"/>
      <c r="HR72" s="819"/>
      <c r="HS72" s="819"/>
      <c r="HT72" s="819"/>
      <c r="HU72" s="819"/>
      <c r="HV72" s="819"/>
      <c r="HW72" s="819"/>
      <c r="HX72" s="819"/>
      <c r="HY72" s="819"/>
      <c r="HZ72" s="819"/>
      <c r="IA72" s="819"/>
      <c r="IB72" s="819"/>
      <c r="IC72" s="819"/>
      <c r="ID72" s="819"/>
      <c r="IE72" s="819"/>
      <c r="IF72" s="819"/>
      <c r="IG72" s="819"/>
      <c r="IH72" s="819"/>
      <c r="II72" s="819"/>
      <c r="IJ72" s="819"/>
      <c r="IK72" s="819"/>
      <c r="IL72" s="819"/>
      <c r="IM72" s="819"/>
      <c r="IN72" s="819"/>
      <c r="IO72" s="819"/>
      <c r="IP72" s="819"/>
      <c r="IQ72" s="819"/>
      <c r="IR72" s="819"/>
      <c r="IS72" s="819"/>
      <c r="IT72" s="819"/>
      <c r="IU72" s="819"/>
      <c r="IV72" s="819"/>
      <c r="IW72" s="819"/>
      <c r="IX72" s="819"/>
      <c r="IY72" s="819"/>
      <c r="IZ72" s="819"/>
      <c r="JA72" s="819"/>
      <c r="JB72" s="819"/>
      <c r="JC72" s="819"/>
      <c r="JD72" s="819"/>
      <c r="JE72" s="819"/>
      <c r="JF72" s="819"/>
      <c r="JG72" s="819"/>
      <c r="JH72" s="819"/>
      <c r="JI72" s="819"/>
      <c r="JJ72" s="819"/>
      <c r="JK72" s="819"/>
      <c r="JL72" s="819"/>
      <c r="JM72" s="819"/>
      <c r="JN72" s="819"/>
      <c r="JO72" s="819"/>
      <c r="JP72" s="819"/>
      <c r="JQ72" s="819"/>
      <c r="JR72" s="819"/>
      <c r="JS72" s="819"/>
      <c r="JT72" s="819"/>
      <c r="JU72" s="819"/>
      <c r="JV72" s="819"/>
      <c r="JW72" s="819"/>
      <c r="JX72" s="819"/>
      <c r="JY72" s="819"/>
      <c r="JZ72" s="819"/>
      <c r="KA72" s="819"/>
      <c r="KB72" s="819"/>
      <c r="KC72" s="819"/>
      <c r="KD72" s="819"/>
      <c r="KE72" s="819"/>
      <c r="KF72" s="819"/>
      <c r="KG72" s="819"/>
      <c r="KH72" s="819"/>
      <c r="KI72" s="819"/>
      <c r="KJ72" s="819"/>
      <c r="KK72" s="819"/>
      <c r="KL72" s="819"/>
      <c r="KM72" s="819"/>
      <c r="KN72" s="819"/>
      <c r="KO72" s="819"/>
      <c r="KP72" s="819"/>
      <c r="KQ72" s="819"/>
      <c r="KR72" s="819"/>
      <c r="KS72" s="819"/>
      <c r="KT72" s="819"/>
      <c r="KU72" s="819"/>
      <c r="KV72" s="819"/>
      <c r="KW72" s="819"/>
      <c r="KX72" s="819"/>
      <c r="KY72" s="819"/>
      <c r="KZ72" s="819"/>
      <c r="LA72" s="819"/>
      <c r="LB72" s="819"/>
      <c r="LC72" s="819"/>
      <c r="LD72" s="819"/>
      <c r="LE72" s="819"/>
      <c r="LF72" s="819"/>
      <c r="LG72" s="819"/>
      <c r="LH72" s="819"/>
      <c r="LI72" s="819"/>
      <c r="LJ72" s="819"/>
      <c r="LK72" s="819"/>
      <c r="LL72" s="819"/>
      <c r="LM72" s="819"/>
      <c r="LN72" s="819"/>
      <c r="LO72" s="819"/>
      <c r="LP72" s="819"/>
      <c r="LQ72" s="819"/>
      <c r="LR72" s="819"/>
      <c r="LS72" s="819"/>
      <c r="LT72" s="819"/>
      <c r="LU72" s="819"/>
      <c r="LV72" s="819"/>
      <c r="LW72" s="819"/>
      <c r="LX72" s="819"/>
      <c r="LY72" s="819"/>
      <c r="LZ72" s="819"/>
      <c r="MA72" s="819"/>
      <c r="MB72" s="819"/>
      <c r="MC72" s="819"/>
      <c r="MD72" s="819"/>
      <c r="ME72" s="819"/>
      <c r="MF72" s="819"/>
      <c r="MG72" s="819"/>
      <c r="MH72" s="819"/>
      <c r="MI72" s="819"/>
      <c r="MJ72" s="819"/>
      <c r="MK72" s="819"/>
      <c r="ML72" s="819"/>
      <c r="MM72" s="819"/>
      <c r="MN72" s="819"/>
      <c r="MO72" s="819"/>
      <c r="MP72" s="819"/>
      <c r="MQ72" s="819"/>
      <c r="MR72" s="819"/>
      <c r="MS72" s="819"/>
      <c r="MT72" s="819"/>
      <c r="MU72" s="819"/>
      <c r="MV72" s="819"/>
      <c r="MW72" s="819"/>
      <c r="MX72" s="819"/>
      <c r="MY72" s="819"/>
      <c r="MZ72" s="819"/>
      <c r="NA72" s="819"/>
      <c r="NB72" s="819"/>
      <c r="NC72" s="819"/>
      <c r="ND72" s="819"/>
      <c r="NE72" s="819"/>
      <c r="NF72" s="819"/>
      <c r="NG72" s="819"/>
      <c r="NH72" s="819"/>
      <c r="NI72" s="819"/>
      <c r="NJ72" s="819"/>
      <c r="NK72" s="819"/>
      <c r="NL72" s="819"/>
      <c r="NM72" s="819"/>
      <c r="NN72" s="819"/>
      <c r="NO72" s="819"/>
      <c r="NP72" s="819"/>
      <c r="NQ72" s="819"/>
      <c r="NR72" s="819"/>
      <c r="NS72" s="819"/>
      <c r="NT72" s="819"/>
      <c r="NU72" s="819"/>
      <c r="NV72" s="819"/>
      <c r="NW72" s="819"/>
      <c r="NX72" s="819"/>
      <c r="NY72" s="819"/>
      <c r="NZ72" s="819"/>
      <c r="OA72" s="819"/>
      <c r="OB72" s="819"/>
      <c r="OC72" s="819"/>
      <c r="OD72" s="819"/>
      <c r="OE72" s="819"/>
      <c r="OF72" s="819"/>
      <c r="OG72" s="819"/>
      <c r="OH72" s="819"/>
      <c r="OI72" s="819"/>
      <c r="OJ72" s="819"/>
      <c r="OK72" s="819"/>
      <c r="OL72" s="819"/>
      <c r="OM72" s="819"/>
      <c r="ON72" s="819"/>
      <c r="OO72" s="819"/>
      <c r="OP72" s="819"/>
      <c r="OQ72" s="819"/>
      <c r="OR72" s="819"/>
      <c r="OS72" s="819"/>
      <c r="OT72" s="819"/>
      <c r="OU72" s="819"/>
      <c r="OV72" s="819"/>
      <c r="OW72" s="819"/>
      <c r="OX72" s="819"/>
      <c r="OY72" s="819"/>
      <c r="OZ72" s="819"/>
      <c r="PA72" s="819"/>
      <c r="PB72" s="819"/>
      <c r="PC72" s="819"/>
      <c r="PD72" s="819"/>
      <c r="PE72" s="819"/>
      <c r="PF72" s="819"/>
      <c r="PG72" s="819"/>
      <c r="PH72" s="819"/>
      <c r="PI72" s="819"/>
      <c r="PJ72" s="819"/>
      <c r="PK72" s="819"/>
      <c r="PL72" s="819"/>
      <c r="PM72" s="819"/>
      <c r="PN72" s="819"/>
      <c r="PO72" s="819"/>
      <c r="PP72" s="819"/>
      <c r="PQ72" s="819"/>
      <c r="PR72" s="819"/>
      <c r="PS72" s="819"/>
      <c r="PT72" s="819"/>
      <c r="PU72" s="819"/>
      <c r="PV72" s="819"/>
      <c r="PW72" s="819"/>
      <c r="PX72" s="819"/>
      <c r="PY72" s="819"/>
      <c r="PZ72" s="819"/>
      <c r="QA72" s="819"/>
      <c r="QB72" s="819"/>
      <c r="QC72" s="819"/>
      <c r="QD72" s="819"/>
      <c r="QE72" s="819"/>
      <c r="QF72" s="819"/>
      <c r="QG72" s="819"/>
      <c r="QH72" s="819"/>
      <c r="QI72" s="819"/>
      <c r="QJ72" s="819"/>
      <c r="QK72" s="819"/>
      <c r="QL72" s="819"/>
      <c r="QM72" s="819"/>
      <c r="QN72" s="819"/>
    </row>
    <row r="73" spans="1:456" s="132" customFormat="1" ht="51">
      <c r="A73" s="435" t="s">
        <v>393</v>
      </c>
      <c r="B73" s="421" t="s">
        <v>394</v>
      </c>
      <c r="C73" s="849">
        <f>C$72/3</f>
        <v>8.3333333333333339</v>
      </c>
      <c r="D73" s="511" t="s">
        <v>35</v>
      </c>
      <c r="E73" s="276">
        <f>IF(D73="Yes",C73,IF(D73="partial",C73*0.25,0))</f>
        <v>8.3333333333333339</v>
      </c>
      <c r="F73" s="279"/>
      <c r="G73" s="267" t="s">
        <v>1880</v>
      </c>
      <c r="H73" s="792"/>
      <c r="I73" s="276">
        <f>I$72/3</f>
        <v>8.3333333333333339</v>
      </c>
      <c r="J73" s="267" t="s">
        <v>38</v>
      </c>
      <c r="K73" s="276">
        <f>IF(J73="Yes",I73,IF(J73="partial",I73*0.25,0))</f>
        <v>0</v>
      </c>
      <c r="L73" s="279"/>
      <c r="M73" s="276"/>
      <c r="N73" s="792"/>
      <c r="O73" s="276">
        <f>O$72/3</f>
        <v>8.3333333333333339</v>
      </c>
      <c r="P73" s="267" t="s">
        <v>38</v>
      </c>
      <c r="Q73" s="276">
        <f>IF(P73="Yes",O73,IF(P73="partial",O73*0.25,0))</f>
        <v>0</v>
      </c>
      <c r="R73" s="279"/>
      <c r="S73" s="276"/>
      <c r="T73" s="792"/>
      <c r="U73" s="276">
        <f>U$72/3</f>
        <v>8.3333333333333339</v>
      </c>
      <c r="V73" s="267" t="s">
        <v>38</v>
      </c>
      <c r="W73" s="276">
        <f>IF(V73="Yes",U73,IF(V73="partial",U73*0.25,0))</f>
        <v>0</v>
      </c>
      <c r="X73" s="279"/>
      <c r="Y73" s="276"/>
      <c r="Z73" s="792"/>
      <c r="AA73" s="276">
        <f>AA$72/3</f>
        <v>8.3333333333333339</v>
      </c>
      <c r="AB73" s="267" t="s">
        <v>38</v>
      </c>
      <c r="AC73" s="276">
        <f>IF(AB73="Yes",AA73,IF(AB73="partial",AA73*0.25,0))</f>
        <v>0</v>
      </c>
      <c r="AD73" s="279"/>
      <c r="AE73" s="276"/>
      <c r="AF73" s="792"/>
      <c r="AG73" s="276">
        <f>AG$72/3</f>
        <v>8.3333333333333339</v>
      </c>
      <c r="AH73" s="267" t="s">
        <v>38</v>
      </c>
      <c r="AI73" s="276">
        <f>IF(AH73="Yes",AG73,IF(AH73="partial",AG73*0.25,0))</f>
        <v>0</v>
      </c>
      <c r="AJ73" s="279"/>
      <c r="AK73" s="276"/>
      <c r="AL73" s="792"/>
      <c r="AM73" s="276">
        <f>AM$72/3</f>
        <v>8.3333333333333339</v>
      </c>
      <c r="AN73" s="267" t="s">
        <v>38</v>
      </c>
      <c r="AO73" s="276">
        <f>IF(AN73="Yes",AM73,IF(AN73="partial",AM73*0.25,0))</f>
        <v>0</v>
      </c>
      <c r="AP73" s="279"/>
      <c r="AQ73" s="276"/>
      <c r="AR73" s="792"/>
      <c r="AS73" s="276">
        <f>AS$72/3</f>
        <v>8.3333333333333339</v>
      </c>
      <c r="AT73" s="267" t="s">
        <v>38</v>
      </c>
      <c r="AU73" s="276">
        <f>IF(AT73="Yes",AS73,IF(AT73="partial",AS73*0.25,0))</f>
        <v>0</v>
      </c>
      <c r="AV73" s="279"/>
      <c r="AW73" s="436"/>
      <c r="AX73" s="792"/>
      <c r="AY73" s="276">
        <f>AY$72/3</f>
        <v>8.3333333333333339</v>
      </c>
      <c r="AZ73" s="267" t="s">
        <v>38</v>
      </c>
      <c r="BA73" s="276">
        <f>IF(AZ73="Yes",AY73,IF(AZ73="partial",AY73*0.25,0))</f>
        <v>0</v>
      </c>
      <c r="BB73" s="279"/>
      <c r="BC73" s="269"/>
      <c r="BD73" s="792"/>
      <c r="BE73" s="276">
        <f>BE$72/3</f>
        <v>8.3333333333333339</v>
      </c>
      <c r="BF73" s="267" t="s">
        <v>35</v>
      </c>
      <c r="BG73" s="276">
        <f>IF(BF73="Yes",BE73,IF(BF73="partial",BE73*0.25,0))</f>
        <v>8.3333333333333339</v>
      </c>
      <c r="BH73" s="279"/>
      <c r="BI73" s="267" t="s">
        <v>907</v>
      </c>
      <c r="BJ73" s="818"/>
      <c r="BK73" s="819"/>
      <c r="BL73" s="819"/>
      <c r="BM73" s="819"/>
      <c r="BN73" s="819"/>
      <c r="BO73" s="819"/>
      <c r="BP73" s="819"/>
      <c r="BQ73" s="819"/>
      <c r="BR73" s="819"/>
      <c r="BS73" s="819"/>
      <c r="BT73" s="819"/>
      <c r="BU73" s="819"/>
      <c r="BV73" s="819"/>
      <c r="BW73" s="819"/>
      <c r="BX73" s="819"/>
      <c r="BY73" s="819"/>
      <c r="BZ73" s="819"/>
      <c r="CA73" s="819"/>
      <c r="CB73" s="819"/>
      <c r="CC73" s="819"/>
      <c r="CD73" s="819"/>
      <c r="CE73" s="819"/>
      <c r="CF73" s="819"/>
      <c r="CG73" s="819"/>
      <c r="CH73" s="819"/>
      <c r="CI73" s="819"/>
      <c r="CJ73" s="819"/>
      <c r="CK73" s="819"/>
      <c r="CL73" s="819"/>
      <c r="CM73" s="819"/>
      <c r="CN73" s="819"/>
      <c r="CO73" s="819"/>
      <c r="CP73" s="819"/>
      <c r="CQ73" s="819"/>
      <c r="CR73" s="819"/>
      <c r="CS73" s="819"/>
      <c r="CT73" s="819"/>
      <c r="CU73" s="819"/>
      <c r="CV73" s="819"/>
      <c r="CW73" s="819"/>
      <c r="CX73" s="819"/>
      <c r="CY73" s="819"/>
      <c r="CZ73" s="819"/>
      <c r="DA73" s="819"/>
      <c r="DB73" s="819"/>
      <c r="DC73" s="819"/>
      <c r="DD73" s="819"/>
      <c r="DE73" s="819"/>
      <c r="DF73" s="819"/>
      <c r="DG73" s="819"/>
      <c r="DH73" s="819"/>
      <c r="DI73" s="819"/>
      <c r="DJ73" s="819"/>
      <c r="DK73" s="819"/>
      <c r="DL73" s="819"/>
      <c r="DM73" s="819"/>
      <c r="DN73" s="819"/>
      <c r="DO73" s="819"/>
      <c r="DP73" s="819"/>
      <c r="DQ73" s="819"/>
      <c r="DR73" s="819"/>
      <c r="DS73" s="819"/>
      <c r="DT73" s="819"/>
      <c r="DU73" s="819"/>
      <c r="DV73" s="819"/>
      <c r="DW73" s="819"/>
      <c r="DX73" s="819"/>
      <c r="DY73" s="819"/>
      <c r="DZ73" s="819"/>
      <c r="EA73" s="819"/>
      <c r="EB73" s="819"/>
      <c r="EC73" s="819"/>
      <c r="ED73" s="819"/>
      <c r="EE73" s="819"/>
      <c r="EF73" s="819"/>
      <c r="EG73" s="819"/>
      <c r="EH73" s="819"/>
      <c r="EI73" s="819"/>
      <c r="EJ73" s="819"/>
      <c r="EK73" s="819"/>
      <c r="EL73" s="819"/>
      <c r="EM73" s="819"/>
      <c r="EN73" s="819"/>
      <c r="EO73" s="819"/>
      <c r="EP73" s="819"/>
      <c r="EQ73" s="819"/>
      <c r="ER73" s="819"/>
      <c r="ES73" s="819"/>
      <c r="ET73" s="819"/>
      <c r="EU73" s="819"/>
      <c r="EV73" s="819"/>
      <c r="EW73" s="819"/>
      <c r="EX73" s="819"/>
      <c r="EY73" s="819"/>
      <c r="EZ73" s="819"/>
      <c r="FA73" s="819"/>
      <c r="FB73" s="819"/>
      <c r="FC73" s="819"/>
      <c r="FD73" s="819"/>
      <c r="FE73" s="819"/>
      <c r="FF73" s="819"/>
      <c r="FG73" s="819"/>
      <c r="FH73" s="819"/>
      <c r="FI73" s="819"/>
      <c r="FJ73" s="819"/>
      <c r="FK73" s="819"/>
      <c r="FL73" s="819"/>
      <c r="FM73" s="819"/>
      <c r="FN73" s="819"/>
      <c r="FO73" s="819"/>
      <c r="FP73" s="819"/>
      <c r="FQ73" s="819"/>
      <c r="FR73" s="819"/>
      <c r="FS73" s="819"/>
      <c r="FT73" s="819"/>
      <c r="FU73" s="819"/>
      <c r="FV73" s="819"/>
      <c r="FW73" s="819"/>
      <c r="FX73" s="819"/>
      <c r="FY73" s="819"/>
      <c r="FZ73" s="819"/>
      <c r="GA73" s="819"/>
      <c r="GB73" s="819"/>
      <c r="GC73" s="819"/>
      <c r="GD73" s="819"/>
      <c r="GE73" s="819"/>
      <c r="GF73" s="819"/>
      <c r="GG73" s="819"/>
      <c r="GH73" s="819"/>
      <c r="GI73" s="819"/>
      <c r="GJ73" s="819"/>
      <c r="GK73" s="819"/>
      <c r="GL73" s="819"/>
      <c r="GM73" s="819"/>
      <c r="GN73" s="819"/>
      <c r="GO73" s="819"/>
      <c r="GP73" s="819"/>
      <c r="GQ73" s="819"/>
      <c r="GR73" s="819"/>
      <c r="GS73" s="819"/>
      <c r="GT73" s="819"/>
      <c r="GU73" s="819"/>
      <c r="GV73" s="819"/>
      <c r="GW73" s="819"/>
      <c r="GX73" s="819"/>
      <c r="GY73" s="819"/>
      <c r="GZ73" s="819"/>
      <c r="HA73" s="819"/>
      <c r="HB73" s="819"/>
      <c r="HC73" s="819"/>
      <c r="HD73" s="819"/>
      <c r="HE73" s="819"/>
      <c r="HF73" s="819"/>
      <c r="HG73" s="819"/>
      <c r="HH73" s="819"/>
      <c r="HI73" s="819"/>
      <c r="HJ73" s="819"/>
      <c r="HK73" s="819"/>
      <c r="HL73" s="819"/>
      <c r="HM73" s="819"/>
      <c r="HN73" s="819"/>
      <c r="HO73" s="819"/>
      <c r="HP73" s="819"/>
      <c r="HQ73" s="819"/>
      <c r="HR73" s="819"/>
      <c r="HS73" s="819"/>
      <c r="HT73" s="819"/>
      <c r="HU73" s="819"/>
      <c r="HV73" s="819"/>
      <c r="HW73" s="819"/>
      <c r="HX73" s="819"/>
      <c r="HY73" s="819"/>
      <c r="HZ73" s="819"/>
      <c r="IA73" s="819"/>
      <c r="IB73" s="819"/>
      <c r="IC73" s="819"/>
      <c r="ID73" s="819"/>
      <c r="IE73" s="819"/>
      <c r="IF73" s="819"/>
      <c r="IG73" s="819"/>
      <c r="IH73" s="819"/>
      <c r="II73" s="819"/>
      <c r="IJ73" s="819"/>
      <c r="IK73" s="819"/>
      <c r="IL73" s="819"/>
      <c r="IM73" s="819"/>
      <c r="IN73" s="819"/>
      <c r="IO73" s="819"/>
      <c r="IP73" s="819"/>
      <c r="IQ73" s="819"/>
      <c r="IR73" s="819"/>
      <c r="IS73" s="819"/>
      <c r="IT73" s="819"/>
      <c r="IU73" s="819"/>
      <c r="IV73" s="819"/>
      <c r="IW73" s="819"/>
      <c r="IX73" s="819"/>
      <c r="IY73" s="819"/>
      <c r="IZ73" s="819"/>
      <c r="JA73" s="819"/>
      <c r="JB73" s="819"/>
      <c r="JC73" s="819"/>
      <c r="JD73" s="819"/>
      <c r="JE73" s="819"/>
      <c r="JF73" s="819"/>
      <c r="JG73" s="819"/>
      <c r="JH73" s="819"/>
      <c r="JI73" s="819"/>
      <c r="JJ73" s="819"/>
      <c r="JK73" s="819"/>
      <c r="JL73" s="819"/>
      <c r="JM73" s="819"/>
      <c r="JN73" s="819"/>
      <c r="JO73" s="819"/>
      <c r="JP73" s="819"/>
      <c r="JQ73" s="819"/>
      <c r="JR73" s="819"/>
      <c r="JS73" s="819"/>
      <c r="JT73" s="819"/>
      <c r="JU73" s="819"/>
      <c r="JV73" s="819"/>
      <c r="JW73" s="819"/>
      <c r="JX73" s="819"/>
      <c r="JY73" s="819"/>
      <c r="JZ73" s="819"/>
      <c r="KA73" s="819"/>
      <c r="KB73" s="819"/>
      <c r="KC73" s="819"/>
      <c r="KD73" s="819"/>
      <c r="KE73" s="819"/>
      <c r="KF73" s="819"/>
      <c r="KG73" s="819"/>
      <c r="KH73" s="819"/>
      <c r="KI73" s="819"/>
      <c r="KJ73" s="819"/>
      <c r="KK73" s="819"/>
      <c r="KL73" s="819"/>
      <c r="KM73" s="819"/>
      <c r="KN73" s="819"/>
      <c r="KO73" s="819"/>
      <c r="KP73" s="819"/>
      <c r="KQ73" s="819"/>
      <c r="KR73" s="819"/>
      <c r="KS73" s="819"/>
      <c r="KT73" s="819"/>
      <c r="KU73" s="819"/>
      <c r="KV73" s="819"/>
      <c r="KW73" s="819"/>
      <c r="KX73" s="819"/>
      <c r="KY73" s="819"/>
      <c r="KZ73" s="819"/>
      <c r="LA73" s="819"/>
      <c r="LB73" s="819"/>
      <c r="LC73" s="819"/>
      <c r="LD73" s="819"/>
      <c r="LE73" s="819"/>
      <c r="LF73" s="819"/>
      <c r="LG73" s="819"/>
      <c r="LH73" s="819"/>
      <c r="LI73" s="819"/>
      <c r="LJ73" s="819"/>
      <c r="LK73" s="819"/>
      <c r="LL73" s="819"/>
      <c r="LM73" s="819"/>
      <c r="LN73" s="819"/>
      <c r="LO73" s="819"/>
      <c r="LP73" s="819"/>
      <c r="LQ73" s="819"/>
      <c r="LR73" s="819"/>
      <c r="LS73" s="819"/>
      <c r="LT73" s="819"/>
      <c r="LU73" s="819"/>
      <c r="LV73" s="819"/>
      <c r="LW73" s="819"/>
      <c r="LX73" s="819"/>
      <c r="LY73" s="819"/>
      <c r="LZ73" s="819"/>
      <c r="MA73" s="819"/>
      <c r="MB73" s="819"/>
      <c r="MC73" s="819"/>
      <c r="MD73" s="819"/>
      <c r="ME73" s="819"/>
      <c r="MF73" s="819"/>
      <c r="MG73" s="819"/>
      <c r="MH73" s="819"/>
      <c r="MI73" s="819"/>
      <c r="MJ73" s="819"/>
      <c r="MK73" s="819"/>
      <c r="ML73" s="819"/>
      <c r="MM73" s="819"/>
      <c r="MN73" s="819"/>
      <c r="MO73" s="819"/>
      <c r="MP73" s="819"/>
      <c r="MQ73" s="819"/>
      <c r="MR73" s="819"/>
      <c r="MS73" s="819"/>
      <c r="MT73" s="819"/>
      <c r="MU73" s="819"/>
      <c r="MV73" s="819"/>
      <c r="MW73" s="819"/>
      <c r="MX73" s="819"/>
      <c r="MY73" s="819"/>
      <c r="MZ73" s="819"/>
      <c r="NA73" s="819"/>
      <c r="NB73" s="819"/>
      <c r="NC73" s="819"/>
      <c r="ND73" s="819"/>
      <c r="NE73" s="819"/>
      <c r="NF73" s="819"/>
      <c r="NG73" s="819"/>
      <c r="NH73" s="819"/>
      <c r="NI73" s="819"/>
      <c r="NJ73" s="819"/>
      <c r="NK73" s="819"/>
      <c r="NL73" s="819"/>
      <c r="NM73" s="819"/>
      <c r="NN73" s="819"/>
      <c r="NO73" s="819"/>
      <c r="NP73" s="819"/>
      <c r="NQ73" s="819"/>
      <c r="NR73" s="819"/>
      <c r="NS73" s="819"/>
      <c r="NT73" s="819"/>
      <c r="NU73" s="819"/>
      <c r="NV73" s="819"/>
      <c r="NW73" s="819"/>
      <c r="NX73" s="819"/>
      <c r="NY73" s="819"/>
      <c r="NZ73" s="819"/>
      <c r="OA73" s="819"/>
      <c r="OB73" s="819"/>
      <c r="OC73" s="819"/>
      <c r="OD73" s="819"/>
      <c r="OE73" s="819"/>
      <c r="OF73" s="819"/>
      <c r="OG73" s="819"/>
      <c r="OH73" s="819"/>
      <c r="OI73" s="819"/>
      <c r="OJ73" s="819"/>
      <c r="OK73" s="819"/>
      <c r="OL73" s="819"/>
      <c r="OM73" s="819"/>
      <c r="ON73" s="819"/>
      <c r="OO73" s="819"/>
      <c r="OP73" s="819"/>
      <c r="OQ73" s="819"/>
      <c r="OR73" s="819"/>
      <c r="OS73" s="819"/>
      <c r="OT73" s="819"/>
      <c r="OU73" s="819"/>
      <c r="OV73" s="819"/>
      <c r="OW73" s="819"/>
      <c r="OX73" s="819"/>
      <c r="OY73" s="819"/>
      <c r="OZ73" s="819"/>
      <c r="PA73" s="819"/>
      <c r="PB73" s="819"/>
      <c r="PC73" s="819"/>
      <c r="PD73" s="819"/>
      <c r="PE73" s="819"/>
      <c r="PF73" s="819"/>
      <c r="PG73" s="819"/>
      <c r="PH73" s="819"/>
      <c r="PI73" s="819"/>
      <c r="PJ73" s="819"/>
      <c r="PK73" s="819"/>
      <c r="PL73" s="819"/>
      <c r="PM73" s="819"/>
      <c r="PN73" s="819"/>
      <c r="PO73" s="819"/>
      <c r="PP73" s="819"/>
      <c r="PQ73" s="819"/>
      <c r="PR73" s="819"/>
      <c r="PS73" s="819"/>
      <c r="PT73" s="819"/>
      <c r="PU73" s="819"/>
      <c r="PV73" s="819"/>
      <c r="PW73" s="819"/>
      <c r="PX73" s="819"/>
      <c r="PY73" s="819"/>
      <c r="PZ73" s="819"/>
      <c r="QA73" s="819"/>
      <c r="QB73" s="819"/>
      <c r="QC73" s="819"/>
      <c r="QD73" s="819"/>
      <c r="QE73" s="819"/>
      <c r="QF73" s="819"/>
      <c r="QG73" s="819"/>
      <c r="QH73" s="819"/>
      <c r="QI73" s="819"/>
      <c r="QJ73" s="819"/>
      <c r="QK73" s="819"/>
      <c r="QL73" s="819"/>
      <c r="QM73" s="819"/>
      <c r="QN73" s="819"/>
    </row>
    <row r="74" spans="1:456" s="132" customFormat="1" ht="51">
      <c r="A74" s="435" t="s">
        <v>395</v>
      </c>
      <c r="B74" s="421" t="s">
        <v>396</v>
      </c>
      <c r="C74" s="849">
        <f t="shared" ref="C74:C75" si="65">C$72/3</f>
        <v>8.3333333333333339</v>
      </c>
      <c r="D74" s="511" t="s">
        <v>35</v>
      </c>
      <c r="E74" s="276">
        <f>IF(D74="Yes",C74,IF(D74="partial",C74*0.25,0))</f>
        <v>8.3333333333333339</v>
      </c>
      <c r="F74" s="279"/>
      <c r="G74" s="267" t="s">
        <v>1881</v>
      </c>
      <c r="H74" s="792"/>
      <c r="I74" s="276">
        <f t="shared" ref="I74:I75" si="66">I$72/3</f>
        <v>8.3333333333333339</v>
      </c>
      <c r="J74" s="267" t="s">
        <v>38</v>
      </c>
      <c r="K74" s="276">
        <f>IF(J74="Yes",I74,IF(J74="partial",I74*0.25,0))</f>
        <v>0</v>
      </c>
      <c r="L74" s="279"/>
      <c r="M74" s="276"/>
      <c r="N74" s="792"/>
      <c r="O74" s="276">
        <f t="shared" ref="O74:O75" si="67">O$72/3</f>
        <v>8.3333333333333339</v>
      </c>
      <c r="P74" s="267" t="s">
        <v>35</v>
      </c>
      <c r="Q74" s="276">
        <f>IF(P74="Yes",O74,IF(P74="partial",O74*0.25,0))</f>
        <v>8.3333333333333339</v>
      </c>
      <c r="R74" s="279"/>
      <c r="S74" s="267" t="s">
        <v>902</v>
      </c>
      <c r="T74" s="792"/>
      <c r="U74" s="276">
        <f t="shared" ref="U74:U75" si="68">U$72/3</f>
        <v>8.3333333333333339</v>
      </c>
      <c r="V74" s="267" t="s">
        <v>38</v>
      </c>
      <c r="W74" s="276">
        <f>IF(V74="Yes",U74,IF(V74="partial",U74*0.25,0))</f>
        <v>0</v>
      </c>
      <c r="X74" s="279"/>
      <c r="Y74" s="276"/>
      <c r="Z74" s="792"/>
      <c r="AA74" s="276">
        <f t="shared" ref="AA74:AA75" si="69">AA$72/3</f>
        <v>8.3333333333333339</v>
      </c>
      <c r="AB74" s="267" t="s">
        <v>35</v>
      </c>
      <c r="AC74" s="276">
        <f>IF(AB74="Yes",AA74,IF(AB74="partial",AA74*0.25,0))</f>
        <v>8.3333333333333339</v>
      </c>
      <c r="AD74" s="279"/>
      <c r="AE74" s="267" t="s">
        <v>1882</v>
      </c>
      <c r="AF74" s="792"/>
      <c r="AG74" s="276">
        <f t="shared" ref="AG74:AG75" si="70">AG$72/3</f>
        <v>8.3333333333333339</v>
      </c>
      <c r="AH74" s="267" t="s">
        <v>38</v>
      </c>
      <c r="AI74" s="276">
        <f>IF(AH74="Yes",AG74,IF(AH74="partial",AG74*0.25,0))</f>
        <v>0</v>
      </c>
      <c r="AJ74" s="279"/>
      <c r="AK74" s="276"/>
      <c r="AL74" s="792"/>
      <c r="AM74" s="276">
        <f t="shared" ref="AM74:AM75" si="71">AM$72/3</f>
        <v>8.3333333333333339</v>
      </c>
      <c r="AN74" s="267" t="s">
        <v>35</v>
      </c>
      <c r="AO74" s="276">
        <f>IF(AN74="Yes",AM74,IF(AN74="partial",AM74*0.25,0))</f>
        <v>8.3333333333333339</v>
      </c>
      <c r="AP74" s="279"/>
      <c r="AQ74" s="629" t="s">
        <v>1883</v>
      </c>
      <c r="AR74" s="792"/>
      <c r="AS74" s="276">
        <f t="shared" ref="AS74:AS75" si="72">AS$72/3</f>
        <v>8.3333333333333339</v>
      </c>
      <c r="AT74" s="267" t="s">
        <v>35</v>
      </c>
      <c r="AU74" s="276">
        <f>IF(AT74="Yes",AS74,IF(AT74="partial",AS74*0.25,0))</f>
        <v>8.3333333333333339</v>
      </c>
      <c r="AV74" s="279"/>
      <c r="AW74" s="267" t="s">
        <v>1884</v>
      </c>
      <c r="AX74" s="792"/>
      <c r="AY74" s="276">
        <f t="shared" ref="AY74:AY75" si="73">AY$72/3</f>
        <v>8.3333333333333339</v>
      </c>
      <c r="AZ74" s="267" t="s">
        <v>38</v>
      </c>
      <c r="BA74" s="276">
        <f>IF(AZ74="Yes",AY74,IF(AZ74="partial",AY74*0.25,0))</f>
        <v>0</v>
      </c>
      <c r="BB74" s="279"/>
      <c r="BC74" s="269"/>
      <c r="BD74" s="792"/>
      <c r="BE74" s="276">
        <f t="shared" ref="BE74:BE75" si="74">BE$72/3</f>
        <v>8.3333333333333339</v>
      </c>
      <c r="BF74" s="267" t="s">
        <v>35</v>
      </c>
      <c r="BG74" s="276">
        <f>IF(BF74="Yes",BE74,IF(BF74="partial",BE74*0.25,0))</f>
        <v>8.3333333333333339</v>
      </c>
      <c r="BH74" s="279"/>
      <c r="BI74" s="267" t="s">
        <v>2148</v>
      </c>
      <c r="BJ74" s="818"/>
      <c r="BK74" s="819"/>
      <c r="BL74" s="819"/>
      <c r="BM74" s="819"/>
      <c r="BN74" s="819"/>
      <c r="BO74" s="819"/>
      <c r="BP74" s="819"/>
      <c r="BQ74" s="819"/>
      <c r="BR74" s="819"/>
      <c r="BS74" s="819"/>
      <c r="BT74" s="819"/>
      <c r="BU74" s="819"/>
      <c r="BV74" s="819"/>
      <c r="BW74" s="819"/>
      <c r="BX74" s="819"/>
      <c r="BY74" s="819"/>
      <c r="BZ74" s="819"/>
      <c r="CA74" s="819"/>
      <c r="CB74" s="819"/>
      <c r="CC74" s="819"/>
      <c r="CD74" s="819"/>
      <c r="CE74" s="819"/>
      <c r="CF74" s="819"/>
      <c r="CG74" s="819"/>
      <c r="CH74" s="819"/>
      <c r="CI74" s="819"/>
      <c r="CJ74" s="819"/>
      <c r="CK74" s="819"/>
      <c r="CL74" s="819"/>
      <c r="CM74" s="819"/>
      <c r="CN74" s="819"/>
      <c r="CO74" s="819"/>
      <c r="CP74" s="819"/>
      <c r="CQ74" s="819"/>
      <c r="CR74" s="819"/>
      <c r="CS74" s="819"/>
      <c r="CT74" s="819"/>
      <c r="CU74" s="819"/>
      <c r="CV74" s="819"/>
      <c r="CW74" s="819"/>
      <c r="CX74" s="819"/>
      <c r="CY74" s="819"/>
      <c r="CZ74" s="819"/>
      <c r="DA74" s="819"/>
      <c r="DB74" s="819"/>
      <c r="DC74" s="819"/>
      <c r="DD74" s="819"/>
      <c r="DE74" s="819"/>
      <c r="DF74" s="819"/>
      <c r="DG74" s="819"/>
      <c r="DH74" s="819"/>
      <c r="DI74" s="819"/>
      <c r="DJ74" s="819"/>
      <c r="DK74" s="819"/>
      <c r="DL74" s="819"/>
      <c r="DM74" s="819"/>
      <c r="DN74" s="819"/>
      <c r="DO74" s="819"/>
      <c r="DP74" s="819"/>
      <c r="DQ74" s="819"/>
      <c r="DR74" s="819"/>
      <c r="DS74" s="819"/>
      <c r="DT74" s="819"/>
      <c r="DU74" s="819"/>
      <c r="DV74" s="819"/>
      <c r="DW74" s="819"/>
      <c r="DX74" s="819"/>
      <c r="DY74" s="819"/>
      <c r="DZ74" s="819"/>
      <c r="EA74" s="819"/>
      <c r="EB74" s="819"/>
      <c r="EC74" s="819"/>
      <c r="ED74" s="819"/>
      <c r="EE74" s="819"/>
      <c r="EF74" s="819"/>
      <c r="EG74" s="819"/>
      <c r="EH74" s="819"/>
      <c r="EI74" s="819"/>
      <c r="EJ74" s="819"/>
      <c r="EK74" s="819"/>
      <c r="EL74" s="819"/>
      <c r="EM74" s="819"/>
      <c r="EN74" s="819"/>
      <c r="EO74" s="819"/>
      <c r="EP74" s="819"/>
      <c r="EQ74" s="819"/>
      <c r="ER74" s="819"/>
      <c r="ES74" s="819"/>
      <c r="ET74" s="819"/>
      <c r="EU74" s="819"/>
      <c r="EV74" s="819"/>
      <c r="EW74" s="819"/>
      <c r="EX74" s="819"/>
      <c r="EY74" s="819"/>
      <c r="EZ74" s="819"/>
      <c r="FA74" s="819"/>
      <c r="FB74" s="819"/>
      <c r="FC74" s="819"/>
      <c r="FD74" s="819"/>
      <c r="FE74" s="819"/>
      <c r="FF74" s="819"/>
      <c r="FG74" s="819"/>
      <c r="FH74" s="819"/>
      <c r="FI74" s="819"/>
      <c r="FJ74" s="819"/>
      <c r="FK74" s="819"/>
      <c r="FL74" s="819"/>
      <c r="FM74" s="819"/>
      <c r="FN74" s="819"/>
      <c r="FO74" s="819"/>
      <c r="FP74" s="819"/>
      <c r="FQ74" s="819"/>
      <c r="FR74" s="819"/>
      <c r="FS74" s="819"/>
      <c r="FT74" s="819"/>
      <c r="FU74" s="819"/>
      <c r="FV74" s="819"/>
      <c r="FW74" s="819"/>
      <c r="FX74" s="819"/>
      <c r="FY74" s="819"/>
      <c r="FZ74" s="819"/>
      <c r="GA74" s="819"/>
      <c r="GB74" s="819"/>
      <c r="GC74" s="819"/>
      <c r="GD74" s="819"/>
      <c r="GE74" s="819"/>
      <c r="GF74" s="819"/>
      <c r="GG74" s="819"/>
      <c r="GH74" s="819"/>
      <c r="GI74" s="819"/>
      <c r="GJ74" s="819"/>
      <c r="GK74" s="819"/>
      <c r="GL74" s="819"/>
      <c r="GM74" s="819"/>
      <c r="GN74" s="819"/>
      <c r="GO74" s="819"/>
      <c r="GP74" s="819"/>
      <c r="GQ74" s="819"/>
      <c r="GR74" s="819"/>
      <c r="GS74" s="819"/>
      <c r="GT74" s="819"/>
      <c r="GU74" s="819"/>
      <c r="GV74" s="819"/>
      <c r="GW74" s="819"/>
      <c r="GX74" s="819"/>
      <c r="GY74" s="819"/>
      <c r="GZ74" s="819"/>
      <c r="HA74" s="819"/>
      <c r="HB74" s="819"/>
      <c r="HC74" s="819"/>
      <c r="HD74" s="819"/>
      <c r="HE74" s="819"/>
      <c r="HF74" s="819"/>
      <c r="HG74" s="819"/>
      <c r="HH74" s="819"/>
      <c r="HI74" s="819"/>
      <c r="HJ74" s="819"/>
      <c r="HK74" s="819"/>
      <c r="HL74" s="819"/>
      <c r="HM74" s="819"/>
      <c r="HN74" s="819"/>
      <c r="HO74" s="819"/>
      <c r="HP74" s="819"/>
      <c r="HQ74" s="819"/>
      <c r="HR74" s="819"/>
      <c r="HS74" s="819"/>
      <c r="HT74" s="819"/>
      <c r="HU74" s="819"/>
      <c r="HV74" s="819"/>
      <c r="HW74" s="819"/>
      <c r="HX74" s="819"/>
      <c r="HY74" s="819"/>
      <c r="HZ74" s="819"/>
      <c r="IA74" s="819"/>
      <c r="IB74" s="819"/>
      <c r="IC74" s="819"/>
      <c r="ID74" s="819"/>
      <c r="IE74" s="819"/>
      <c r="IF74" s="819"/>
      <c r="IG74" s="819"/>
      <c r="IH74" s="819"/>
      <c r="II74" s="819"/>
      <c r="IJ74" s="819"/>
      <c r="IK74" s="819"/>
      <c r="IL74" s="819"/>
      <c r="IM74" s="819"/>
      <c r="IN74" s="819"/>
      <c r="IO74" s="819"/>
      <c r="IP74" s="819"/>
      <c r="IQ74" s="819"/>
      <c r="IR74" s="819"/>
      <c r="IS74" s="819"/>
      <c r="IT74" s="819"/>
      <c r="IU74" s="819"/>
      <c r="IV74" s="819"/>
      <c r="IW74" s="819"/>
      <c r="IX74" s="819"/>
      <c r="IY74" s="819"/>
      <c r="IZ74" s="819"/>
      <c r="JA74" s="819"/>
      <c r="JB74" s="819"/>
      <c r="JC74" s="819"/>
      <c r="JD74" s="819"/>
      <c r="JE74" s="819"/>
      <c r="JF74" s="819"/>
      <c r="JG74" s="819"/>
      <c r="JH74" s="819"/>
      <c r="JI74" s="819"/>
      <c r="JJ74" s="819"/>
      <c r="JK74" s="819"/>
      <c r="JL74" s="819"/>
      <c r="JM74" s="819"/>
      <c r="JN74" s="819"/>
      <c r="JO74" s="819"/>
      <c r="JP74" s="819"/>
      <c r="JQ74" s="819"/>
      <c r="JR74" s="819"/>
      <c r="JS74" s="819"/>
      <c r="JT74" s="819"/>
      <c r="JU74" s="819"/>
      <c r="JV74" s="819"/>
      <c r="JW74" s="819"/>
      <c r="JX74" s="819"/>
      <c r="JY74" s="819"/>
      <c r="JZ74" s="819"/>
      <c r="KA74" s="819"/>
      <c r="KB74" s="819"/>
      <c r="KC74" s="819"/>
      <c r="KD74" s="819"/>
      <c r="KE74" s="819"/>
      <c r="KF74" s="819"/>
      <c r="KG74" s="819"/>
      <c r="KH74" s="819"/>
      <c r="KI74" s="819"/>
      <c r="KJ74" s="819"/>
      <c r="KK74" s="819"/>
      <c r="KL74" s="819"/>
      <c r="KM74" s="819"/>
      <c r="KN74" s="819"/>
      <c r="KO74" s="819"/>
      <c r="KP74" s="819"/>
      <c r="KQ74" s="819"/>
      <c r="KR74" s="819"/>
      <c r="KS74" s="819"/>
      <c r="KT74" s="819"/>
      <c r="KU74" s="819"/>
      <c r="KV74" s="819"/>
      <c r="KW74" s="819"/>
      <c r="KX74" s="819"/>
      <c r="KY74" s="819"/>
      <c r="KZ74" s="819"/>
      <c r="LA74" s="819"/>
      <c r="LB74" s="819"/>
      <c r="LC74" s="819"/>
      <c r="LD74" s="819"/>
      <c r="LE74" s="819"/>
      <c r="LF74" s="819"/>
      <c r="LG74" s="819"/>
      <c r="LH74" s="819"/>
      <c r="LI74" s="819"/>
      <c r="LJ74" s="819"/>
      <c r="LK74" s="819"/>
      <c r="LL74" s="819"/>
      <c r="LM74" s="819"/>
      <c r="LN74" s="819"/>
      <c r="LO74" s="819"/>
      <c r="LP74" s="819"/>
      <c r="LQ74" s="819"/>
      <c r="LR74" s="819"/>
      <c r="LS74" s="819"/>
      <c r="LT74" s="819"/>
      <c r="LU74" s="819"/>
      <c r="LV74" s="819"/>
      <c r="LW74" s="819"/>
      <c r="LX74" s="819"/>
      <c r="LY74" s="819"/>
      <c r="LZ74" s="819"/>
      <c r="MA74" s="819"/>
      <c r="MB74" s="819"/>
      <c r="MC74" s="819"/>
      <c r="MD74" s="819"/>
      <c r="ME74" s="819"/>
      <c r="MF74" s="819"/>
      <c r="MG74" s="819"/>
      <c r="MH74" s="819"/>
      <c r="MI74" s="819"/>
      <c r="MJ74" s="819"/>
      <c r="MK74" s="819"/>
      <c r="ML74" s="819"/>
      <c r="MM74" s="819"/>
      <c r="MN74" s="819"/>
      <c r="MO74" s="819"/>
      <c r="MP74" s="819"/>
      <c r="MQ74" s="819"/>
      <c r="MR74" s="819"/>
      <c r="MS74" s="819"/>
      <c r="MT74" s="819"/>
      <c r="MU74" s="819"/>
      <c r="MV74" s="819"/>
      <c r="MW74" s="819"/>
      <c r="MX74" s="819"/>
      <c r="MY74" s="819"/>
      <c r="MZ74" s="819"/>
      <c r="NA74" s="819"/>
      <c r="NB74" s="819"/>
      <c r="NC74" s="819"/>
      <c r="ND74" s="819"/>
      <c r="NE74" s="819"/>
      <c r="NF74" s="819"/>
      <c r="NG74" s="819"/>
      <c r="NH74" s="819"/>
      <c r="NI74" s="819"/>
      <c r="NJ74" s="819"/>
      <c r="NK74" s="819"/>
      <c r="NL74" s="819"/>
      <c r="NM74" s="819"/>
      <c r="NN74" s="819"/>
      <c r="NO74" s="819"/>
      <c r="NP74" s="819"/>
      <c r="NQ74" s="819"/>
      <c r="NR74" s="819"/>
      <c r="NS74" s="819"/>
      <c r="NT74" s="819"/>
      <c r="NU74" s="819"/>
      <c r="NV74" s="819"/>
      <c r="NW74" s="819"/>
      <c r="NX74" s="819"/>
      <c r="NY74" s="819"/>
      <c r="NZ74" s="819"/>
      <c r="OA74" s="819"/>
      <c r="OB74" s="819"/>
      <c r="OC74" s="819"/>
      <c r="OD74" s="819"/>
      <c r="OE74" s="819"/>
      <c r="OF74" s="819"/>
      <c r="OG74" s="819"/>
      <c r="OH74" s="819"/>
      <c r="OI74" s="819"/>
      <c r="OJ74" s="819"/>
      <c r="OK74" s="819"/>
      <c r="OL74" s="819"/>
      <c r="OM74" s="819"/>
      <c r="ON74" s="819"/>
      <c r="OO74" s="819"/>
      <c r="OP74" s="819"/>
      <c r="OQ74" s="819"/>
      <c r="OR74" s="819"/>
      <c r="OS74" s="819"/>
      <c r="OT74" s="819"/>
      <c r="OU74" s="819"/>
      <c r="OV74" s="819"/>
      <c r="OW74" s="819"/>
      <c r="OX74" s="819"/>
      <c r="OY74" s="819"/>
      <c r="OZ74" s="819"/>
      <c r="PA74" s="819"/>
      <c r="PB74" s="819"/>
      <c r="PC74" s="819"/>
      <c r="PD74" s="819"/>
      <c r="PE74" s="819"/>
      <c r="PF74" s="819"/>
      <c r="PG74" s="819"/>
      <c r="PH74" s="819"/>
      <c r="PI74" s="819"/>
      <c r="PJ74" s="819"/>
      <c r="PK74" s="819"/>
      <c r="PL74" s="819"/>
      <c r="PM74" s="819"/>
      <c r="PN74" s="819"/>
      <c r="PO74" s="819"/>
      <c r="PP74" s="819"/>
      <c r="PQ74" s="819"/>
      <c r="PR74" s="819"/>
      <c r="PS74" s="819"/>
      <c r="PT74" s="819"/>
      <c r="PU74" s="819"/>
      <c r="PV74" s="819"/>
      <c r="PW74" s="819"/>
      <c r="PX74" s="819"/>
      <c r="PY74" s="819"/>
      <c r="PZ74" s="819"/>
      <c r="QA74" s="819"/>
      <c r="QB74" s="819"/>
      <c r="QC74" s="819"/>
      <c r="QD74" s="819"/>
      <c r="QE74" s="819"/>
      <c r="QF74" s="819"/>
      <c r="QG74" s="819"/>
      <c r="QH74" s="819"/>
      <c r="QI74" s="819"/>
      <c r="QJ74" s="819"/>
      <c r="QK74" s="819"/>
      <c r="QL74" s="819"/>
      <c r="QM74" s="819"/>
      <c r="QN74" s="819"/>
    </row>
    <row r="75" spans="1:456" s="132" customFormat="1" ht="38.25">
      <c r="A75" s="435" t="s">
        <v>397</v>
      </c>
      <c r="B75" s="421" t="s">
        <v>787</v>
      </c>
      <c r="C75" s="849">
        <f t="shared" si="65"/>
        <v>8.3333333333333339</v>
      </c>
      <c r="D75" s="511" t="s">
        <v>1065</v>
      </c>
      <c r="E75" s="276">
        <f>IF(D75="Yes",C75,IF(D75="partial",C75*0.25,0))</f>
        <v>0</v>
      </c>
      <c r="F75" s="279"/>
      <c r="G75" s="276"/>
      <c r="H75" s="792"/>
      <c r="I75" s="276">
        <f t="shared" si="66"/>
        <v>8.3333333333333339</v>
      </c>
      <c r="J75" s="267" t="s">
        <v>38</v>
      </c>
      <c r="K75" s="276">
        <f>IF(J75="Yes",I75,IF(J75="partial",I75*0.25,0))</f>
        <v>0</v>
      </c>
      <c r="L75" s="279"/>
      <c r="M75" s="276"/>
      <c r="N75" s="792"/>
      <c r="O75" s="276">
        <f t="shared" si="67"/>
        <v>8.3333333333333339</v>
      </c>
      <c r="P75" s="267" t="s">
        <v>38</v>
      </c>
      <c r="Q75" s="276">
        <f>IF(P75="Yes",O75,IF(P75="partial",O75*0.25,0))</f>
        <v>0</v>
      </c>
      <c r="R75" s="279"/>
      <c r="S75" s="276"/>
      <c r="T75" s="792"/>
      <c r="U75" s="276">
        <f t="shared" si="68"/>
        <v>8.3333333333333339</v>
      </c>
      <c r="V75" s="267" t="s">
        <v>38</v>
      </c>
      <c r="W75" s="276">
        <f>IF(V75="Yes",U75,IF(V75="partial",U75*0.25,0))</f>
        <v>0</v>
      </c>
      <c r="X75" s="279"/>
      <c r="Y75" s="276"/>
      <c r="Z75" s="792"/>
      <c r="AA75" s="276">
        <f t="shared" si="69"/>
        <v>8.3333333333333339</v>
      </c>
      <c r="AB75" s="267" t="s">
        <v>38</v>
      </c>
      <c r="AC75" s="276">
        <f>IF(AB75="Yes",AA75,IF(AB75="partial",AA75*0.25,0))</f>
        <v>0</v>
      </c>
      <c r="AD75" s="279"/>
      <c r="AE75" s="276"/>
      <c r="AF75" s="792"/>
      <c r="AG75" s="276">
        <f t="shared" si="70"/>
        <v>8.3333333333333339</v>
      </c>
      <c r="AH75" s="267" t="s">
        <v>38</v>
      </c>
      <c r="AI75" s="276">
        <f>IF(AH75="Yes",AG75,IF(AH75="partial",AG75*0.25,0))</f>
        <v>0</v>
      </c>
      <c r="AJ75" s="279"/>
      <c r="AK75" s="276"/>
      <c r="AL75" s="792"/>
      <c r="AM75" s="276">
        <f t="shared" si="71"/>
        <v>8.3333333333333339</v>
      </c>
      <c r="AN75" s="267" t="s">
        <v>38</v>
      </c>
      <c r="AO75" s="276">
        <f>IF(AN75="Yes",AM75,IF(AN75="partial",AM75*0.25,0))</f>
        <v>0</v>
      </c>
      <c r="AP75" s="279"/>
      <c r="AQ75" s="276"/>
      <c r="AR75" s="792"/>
      <c r="AS75" s="276">
        <f t="shared" si="72"/>
        <v>8.3333333333333339</v>
      </c>
      <c r="AT75" s="267" t="s">
        <v>38</v>
      </c>
      <c r="AU75" s="276">
        <f>IF(AT75="Yes",AS75,IF(AT75="partial",AS75*0.25,0))</f>
        <v>0</v>
      </c>
      <c r="AV75" s="279"/>
      <c r="AW75" s="276"/>
      <c r="AX75" s="792"/>
      <c r="AY75" s="276">
        <f t="shared" si="73"/>
        <v>8.3333333333333339</v>
      </c>
      <c r="AZ75" s="267" t="s">
        <v>38</v>
      </c>
      <c r="BA75" s="276">
        <f>IF(AZ75="Yes",AY75,IF(AZ75="partial",AY75*0.25,0))</f>
        <v>0</v>
      </c>
      <c r="BB75" s="279"/>
      <c r="BC75" s="269"/>
      <c r="BD75" s="792"/>
      <c r="BE75" s="276">
        <f t="shared" si="74"/>
        <v>8.3333333333333339</v>
      </c>
      <c r="BF75" s="267" t="s">
        <v>35</v>
      </c>
      <c r="BG75" s="276">
        <f>IF(BF75="Yes",BE75,IF(BF75="partial",BE75*0.25,0))</f>
        <v>8.3333333333333339</v>
      </c>
      <c r="BH75" s="279"/>
      <c r="BI75" s="267" t="s">
        <v>908</v>
      </c>
      <c r="BJ75" s="818"/>
      <c r="BK75" s="819"/>
      <c r="BL75" s="819"/>
      <c r="BM75" s="819"/>
      <c r="BN75" s="819"/>
      <c r="BO75" s="819"/>
      <c r="BP75" s="819"/>
      <c r="BQ75" s="819"/>
      <c r="BR75" s="819"/>
      <c r="BS75" s="819"/>
      <c r="BT75" s="819"/>
      <c r="BU75" s="819"/>
      <c r="BV75" s="819"/>
      <c r="BW75" s="819"/>
      <c r="BX75" s="819"/>
      <c r="BY75" s="819"/>
      <c r="BZ75" s="819"/>
      <c r="CA75" s="819"/>
      <c r="CB75" s="819"/>
      <c r="CC75" s="819"/>
      <c r="CD75" s="819"/>
      <c r="CE75" s="819"/>
      <c r="CF75" s="819"/>
      <c r="CG75" s="819"/>
      <c r="CH75" s="819"/>
      <c r="CI75" s="819"/>
      <c r="CJ75" s="819"/>
      <c r="CK75" s="819"/>
      <c r="CL75" s="819"/>
      <c r="CM75" s="819"/>
      <c r="CN75" s="819"/>
      <c r="CO75" s="819"/>
      <c r="CP75" s="819"/>
      <c r="CQ75" s="819"/>
      <c r="CR75" s="819"/>
      <c r="CS75" s="819"/>
      <c r="CT75" s="819"/>
      <c r="CU75" s="819"/>
      <c r="CV75" s="819"/>
      <c r="CW75" s="819"/>
      <c r="CX75" s="819"/>
      <c r="CY75" s="819"/>
      <c r="CZ75" s="819"/>
      <c r="DA75" s="819"/>
      <c r="DB75" s="819"/>
      <c r="DC75" s="819"/>
      <c r="DD75" s="819"/>
      <c r="DE75" s="819"/>
      <c r="DF75" s="819"/>
      <c r="DG75" s="819"/>
      <c r="DH75" s="819"/>
      <c r="DI75" s="819"/>
      <c r="DJ75" s="819"/>
      <c r="DK75" s="819"/>
      <c r="DL75" s="819"/>
      <c r="DM75" s="819"/>
      <c r="DN75" s="819"/>
      <c r="DO75" s="819"/>
      <c r="DP75" s="819"/>
      <c r="DQ75" s="819"/>
      <c r="DR75" s="819"/>
      <c r="DS75" s="819"/>
      <c r="DT75" s="819"/>
      <c r="DU75" s="819"/>
      <c r="DV75" s="819"/>
      <c r="DW75" s="819"/>
      <c r="DX75" s="819"/>
      <c r="DY75" s="819"/>
      <c r="DZ75" s="819"/>
      <c r="EA75" s="819"/>
      <c r="EB75" s="819"/>
      <c r="EC75" s="819"/>
      <c r="ED75" s="819"/>
      <c r="EE75" s="819"/>
      <c r="EF75" s="819"/>
      <c r="EG75" s="819"/>
      <c r="EH75" s="819"/>
      <c r="EI75" s="819"/>
      <c r="EJ75" s="819"/>
      <c r="EK75" s="819"/>
      <c r="EL75" s="819"/>
      <c r="EM75" s="819"/>
      <c r="EN75" s="819"/>
      <c r="EO75" s="819"/>
      <c r="EP75" s="819"/>
      <c r="EQ75" s="819"/>
      <c r="ER75" s="819"/>
      <c r="ES75" s="819"/>
      <c r="ET75" s="819"/>
      <c r="EU75" s="819"/>
      <c r="EV75" s="819"/>
      <c r="EW75" s="819"/>
      <c r="EX75" s="819"/>
      <c r="EY75" s="819"/>
      <c r="EZ75" s="819"/>
      <c r="FA75" s="819"/>
      <c r="FB75" s="819"/>
      <c r="FC75" s="819"/>
      <c r="FD75" s="819"/>
      <c r="FE75" s="819"/>
      <c r="FF75" s="819"/>
      <c r="FG75" s="819"/>
      <c r="FH75" s="819"/>
      <c r="FI75" s="819"/>
      <c r="FJ75" s="819"/>
      <c r="FK75" s="819"/>
      <c r="FL75" s="819"/>
      <c r="FM75" s="819"/>
      <c r="FN75" s="819"/>
      <c r="FO75" s="819"/>
      <c r="FP75" s="819"/>
      <c r="FQ75" s="819"/>
      <c r="FR75" s="819"/>
      <c r="FS75" s="819"/>
      <c r="FT75" s="819"/>
      <c r="FU75" s="819"/>
      <c r="FV75" s="819"/>
      <c r="FW75" s="819"/>
      <c r="FX75" s="819"/>
      <c r="FY75" s="819"/>
      <c r="FZ75" s="819"/>
      <c r="GA75" s="819"/>
      <c r="GB75" s="819"/>
      <c r="GC75" s="819"/>
      <c r="GD75" s="819"/>
      <c r="GE75" s="819"/>
      <c r="GF75" s="819"/>
      <c r="GG75" s="819"/>
      <c r="GH75" s="819"/>
      <c r="GI75" s="819"/>
      <c r="GJ75" s="819"/>
      <c r="GK75" s="819"/>
      <c r="GL75" s="819"/>
      <c r="GM75" s="819"/>
      <c r="GN75" s="819"/>
      <c r="GO75" s="819"/>
      <c r="GP75" s="819"/>
      <c r="GQ75" s="819"/>
      <c r="GR75" s="819"/>
      <c r="GS75" s="819"/>
      <c r="GT75" s="819"/>
      <c r="GU75" s="819"/>
      <c r="GV75" s="819"/>
      <c r="GW75" s="819"/>
      <c r="GX75" s="819"/>
      <c r="GY75" s="819"/>
      <c r="GZ75" s="819"/>
      <c r="HA75" s="819"/>
      <c r="HB75" s="819"/>
      <c r="HC75" s="819"/>
      <c r="HD75" s="819"/>
      <c r="HE75" s="819"/>
      <c r="HF75" s="819"/>
      <c r="HG75" s="819"/>
      <c r="HH75" s="819"/>
      <c r="HI75" s="819"/>
      <c r="HJ75" s="819"/>
      <c r="HK75" s="819"/>
      <c r="HL75" s="819"/>
      <c r="HM75" s="819"/>
      <c r="HN75" s="819"/>
      <c r="HO75" s="819"/>
      <c r="HP75" s="819"/>
      <c r="HQ75" s="819"/>
      <c r="HR75" s="819"/>
      <c r="HS75" s="819"/>
      <c r="HT75" s="819"/>
      <c r="HU75" s="819"/>
      <c r="HV75" s="819"/>
      <c r="HW75" s="819"/>
      <c r="HX75" s="819"/>
      <c r="HY75" s="819"/>
      <c r="HZ75" s="819"/>
      <c r="IA75" s="819"/>
      <c r="IB75" s="819"/>
      <c r="IC75" s="819"/>
      <c r="ID75" s="819"/>
      <c r="IE75" s="819"/>
      <c r="IF75" s="819"/>
      <c r="IG75" s="819"/>
      <c r="IH75" s="819"/>
      <c r="II75" s="819"/>
      <c r="IJ75" s="819"/>
      <c r="IK75" s="819"/>
      <c r="IL75" s="819"/>
      <c r="IM75" s="819"/>
      <c r="IN75" s="819"/>
      <c r="IO75" s="819"/>
      <c r="IP75" s="819"/>
      <c r="IQ75" s="819"/>
      <c r="IR75" s="819"/>
      <c r="IS75" s="819"/>
      <c r="IT75" s="819"/>
      <c r="IU75" s="819"/>
      <c r="IV75" s="819"/>
      <c r="IW75" s="819"/>
      <c r="IX75" s="819"/>
      <c r="IY75" s="819"/>
      <c r="IZ75" s="819"/>
      <c r="JA75" s="819"/>
      <c r="JB75" s="819"/>
      <c r="JC75" s="819"/>
      <c r="JD75" s="819"/>
      <c r="JE75" s="819"/>
      <c r="JF75" s="819"/>
      <c r="JG75" s="819"/>
      <c r="JH75" s="819"/>
      <c r="JI75" s="819"/>
      <c r="JJ75" s="819"/>
      <c r="JK75" s="819"/>
      <c r="JL75" s="819"/>
      <c r="JM75" s="819"/>
      <c r="JN75" s="819"/>
      <c r="JO75" s="819"/>
      <c r="JP75" s="819"/>
      <c r="JQ75" s="819"/>
      <c r="JR75" s="819"/>
      <c r="JS75" s="819"/>
      <c r="JT75" s="819"/>
      <c r="JU75" s="819"/>
      <c r="JV75" s="819"/>
      <c r="JW75" s="819"/>
      <c r="JX75" s="819"/>
      <c r="JY75" s="819"/>
      <c r="JZ75" s="819"/>
      <c r="KA75" s="819"/>
      <c r="KB75" s="819"/>
      <c r="KC75" s="819"/>
      <c r="KD75" s="819"/>
      <c r="KE75" s="819"/>
      <c r="KF75" s="819"/>
      <c r="KG75" s="819"/>
      <c r="KH75" s="819"/>
      <c r="KI75" s="819"/>
      <c r="KJ75" s="819"/>
      <c r="KK75" s="819"/>
      <c r="KL75" s="819"/>
      <c r="KM75" s="819"/>
      <c r="KN75" s="819"/>
      <c r="KO75" s="819"/>
      <c r="KP75" s="819"/>
      <c r="KQ75" s="819"/>
      <c r="KR75" s="819"/>
      <c r="KS75" s="819"/>
      <c r="KT75" s="819"/>
      <c r="KU75" s="819"/>
      <c r="KV75" s="819"/>
      <c r="KW75" s="819"/>
      <c r="KX75" s="819"/>
      <c r="KY75" s="819"/>
      <c r="KZ75" s="819"/>
      <c r="LA75" s="819"/>
      <c r="LB75" s="819"/>
      <c r="LC75" s="819"/>
      <c r="LD75" s="819"/>
      <c r="LE75" s="819"/>
      <c r="LF75" s="819"/>
      <c r="LG75" s="819"/>
      <c r="LH75" s="819"/>
      <c r="LI75" s="819"/>
      <c r="LJ75" s="819"/>
      <c r="LK75" s="819"/>
      <c r="LL75" s="819"/>
      <c r="LM75" s="819"/>
      <c r="LN75" s="819"/>
      <c r="LO75" s="819"/>
      <c r="LP75" s="819"/>
      <c r="LQ75" s="819"/>
      <c r="LR75" s="819"/>
      <c r="LS75" s="819"/>
      <c r="LT75" s="819"/>
      <c r="LU75" s="819"/>
      <c r="LV75" s="819"/>
      <c r="LW75" s="819"/>
      <c r="LX75" s="819"/>
      <c r="LY75" s="819"/>
      <c r="LZ75" s="819"/>
      <c r="MA75" s="819"/>
      <c r="MB75" s="819"/>
      <c r="MC75" s="819"/>
      <c r="MD75" s="819"/>
      <c r="ME75" s="819"/>
      <c r="MF75" s="819"/>
      <c r="MG75" s="819"/>
      <c r="MH75" s="819"/>
      <c r="MI75" s="819"/>
      <c r="MJ75" s="819"/>
      <c r="MK75" s="819"/>
      <c r="ML75" s="819"/>
      <c r="MM75" s="819"/>
      <c r="MN75" s="819"/>
      <c r="MO75" s="819"/>
      <c r="MP75" s="819"/>
      <c r="MQ75" s="819"/>
      <c r="MR75" s="819"/>
      <c r="MS75" s="819"/>
      <c r="MT75" s="819"/>
      <c r="MU75" s="819"/>
      <c r="MV75" s="819"/>
      <c r="MW75" s="819"/>
      <c r="MX75" s="819"/>
      <c r="MY75" s="819"/>
      <c r="MZ75" s="819"/>
      <c r="NA75" s="819"/>
      <c r="NB75" s="819"/>
      <c r="NC75" s="819"/>
      <c r="ND75" s="819"/>
      <c r="NE75" s="819"/>
      <c r="NF75" s="819"/>
      <c r="NG75" s="819"/>
      <c r="NH75" s="819"/>
      <c r="NI75" s="819"/>
      <c r="NJ75" s="819"/>
      <c r="NK75" s="819"/>
      <c r="NL75" s="819"/>
      <c r="NM75" s="819"/>
      <c r="NN75" s="819"/>
      <c r="NO75" s="819"/>
      <c r="NP75" s="819"/>
      <c r="NQ75" s="819"/>
      <c r="NR75" s="819"/>
      <c r="NS75" s="819"/>
      <c r="NT75" s="819"/>
      <c r="NU75" s="819"/>
      <c r="NV75" s="819"/>
      <c r="NW75" s="819"/>
      <c r="NX75" s="819"/>
      <c r="NY75" s="819"/>
      <c r="NZ75" s="819"/>
      <c r="OA75" s="819"/>
      <c r="OB75" s="819"/>
      <c r="OC75" s="819"/>
      <c r="OD75" s="819"/>
      <c r="OE75" s="819"/>
      <c r="OF75" s="819"/>
      <c r="OG75" s="819"/>
      <c r="OH75" s="819"/>
      <c r="OI75" s="819"/>
      <c r="OJ75" s="819"/>
      <c r="OK75" s="819"/>
      <c r="OL75" s="819"/>
      <c r="OM75" s="819"/>
      <c r="ON75" s="819"/>
      <c r="OO75" s="819"/>
      <c r="OP75" s="819"/>
      <c r="OQ75" s="819"/>
      <c r="OR75" s="819"/>
      <c r="OS75" s="819"/>
      <c r="OT75" s="819"/>
      <c r="OU75" s="819"/>
      <c r="OV75" s="819"/>
      <c r="OW75" s="819"/>
      <c r="OX75" s="819"/>
      <c r="OY75" s="819"/>
      <c r="OZ75" s="819"/>
      <c r="PA75" s="819"/>
      <c r="PB75" s="819"/>
      <c r="PC75" s="819"/>
      <c r="PD75" s="819"/>
      <c r="PE75" s="819"/>
      <c r="PF75" s="819"/>
      <c r="PG75" s="819"/>
      <c r="PH75" s="819"/>
      <c r="PI75" s="819"/>
      <c r="PJ75" s="819"/>
      <c r="PK75" s="819"/>
      <c r="PL75" s="819"/>
      <c r="PM75" s="819"/>
      <c r="PN75" s="819"/>
      <c r="PO75" s="819"/>
      <c r="PP75" s="819"/>
      <c r="PQ75" s="819"/>
      <c r="PR75" s="819"/>
      <c r="PS75" s="819"/>
      <c r="PT75" s="819"/>
      <c r="PU75" s="819"/>
      <c r="PV75" s="819"/>
      <c r="PW75" s="819"/>
      <c r="PX75" s="819"/>
      <c r="PY75" s="819"/>
      <c r="PZ75" s="819"/>
      <c r="QA75" s="819"/>
      <c r="QB75" s="819"/>
      <c r="QC75" s="819"/>
      <c r="QD75" s="819"/>
      <c r="QE75" s="819"/>
      <c r="QF75" s="819"/>
      <c r="QG75" s="819"/>
      <c r="QH75" s="819"/>
      <c r="QI75" s="819"/>
      <c r="QJ75" s="819"/>
      <c r="QK75" s="819"/>
      <c r="QL75" s="819"/>
      <c r="QM75" s="819"/>
      <c r="QN75" s="819"/>
    </row>
    <row r="76" spans="1:456" s="132" customFormat="1" ht="43.5" customHeight="1">
      <c r="A76" s="440"/>
      <c r="B76" s="836"/>
      <c r="C76" s="848"/>
      <c r="D76" s="338"/>
      <c r="E76" s="276"/>
      <c r="F76" s="279"/>
      <c r="G76" s="276"/>
      <c r="H76" s="792"/>
      <c r="I76" s="279"/>
      <c r="J76" s="276"/>
      <c r="K76" s="276"/>
      <c r="L76" s="279"/>
      <c r="M76" s="276"/>
      <c r="N76" s="792"/>
      <c r="O76" s="279"/>
      <c r="P76" s="276"/>
      <c r="Q76" s="276"/>
      <c r="R76" s="279"/>
      <c r="S76" s="276"/>
      <c r="T76" s="792"/>
      <c r="U76" s="279"/>
      <c r="V76" s="276"/>
      <c r="W76" s="276"/>
      <c r="X76" s="279"/>
      <c r="Y76" s="276"/>
      <c r="Z76" s="792"/>
      <c r="AA76" s="279"/>
      <c r="AB76" s="276"/>
      <c r="AC76" s="276"/>
      <c r="AD76" s="279"/>
      <c r="AE76" s="276"/>
      <c r="AF76" s="792"/>
      <c r="AG76" s="279"/>
      <c r="AH76" s="276"/>
      <c r="AI76" s="276"/>
      <c r="AJ76" s="279"/>
      <c r="AK76" s="276"/>
      <c r="AL76" s="792"/>
      <c r="AM76" s="279"/>
      <c r="AN76" s="276"/>
      <c r="AO76" s="276"/>
      <c r="AP76" s="279"/>
      <c r="AQ76" s="276"/>
      <c r="AR76" s="792"/>
      <c r="AS76" s="279"/>
      <c r="AT76" s="276"/>
      <c r="AU76" s="276"/>
      <c r="AV76" s="279"/>
      <c r="AW76" s="276"/>
      <c r="AX76" s="792"/>
      <c r="AY76" s="279"/>
      <c r="AZ76" s="276"/>
      <c r="BA76" s="276"/>
      <c r="BB76" s="279"/>
      <c r="BC76" s="269"/>
      <c r="BD76" s="792"/>
      <c r="BE76" s="279"/>
      <c r="BF76" s="279"/>
      <c r="BG76" s="276"/>
      <c r="BH76" s="279"/>
      <c r="BI76" s="276"/>
      <c r="BJ76" s="818"/>
      <c r="BK76" s="819"/>
      <c r="BL76" s="819"/>
      <c r="BM76" s="819"/>
      <c r="BN76" s="819"/>
      <c r="BO76" s="819"/>
      <c r="BP76" s="819"/>
      <c r="BQ76" s="819"/>
      <c r="BR76" s="819"/>
      <c r="BS76" s="819"/>
      <c r="BT76" s="819"/>
      <c r="BU76" s="819"/>
      <c r="BV76" s="819"/>
      <c r="BW76" s="819"/>
      <c r="BX76" s="819"/>
      <c r="BY76" s="819"/>
      <c r="BZ76" s="819"/>
      <c r="CA76" s="819"/>
      <c r="CB76" s="819"/>
      <c r="CC76" s="819"/>
      <c r="CD76" s="819"/>
      <c r="CE76" s="819"/>
      <c r="CF76" s="819"/>
      <c r="CG76" s="819"/>
      <c r="CH76" s="819"/>
      <c r="CI76" s="819"/>
      <c r="CJ76" s="819"/>
      <c r="CK76" s="819"/>
      <c r="CL76" s="819"/>
      <c r="CM76" s="819"/>
      <c r="CN76" s="819"/>
      <c r="CO76" s="819"/>
      <c r="CP76" s="819"/>
      <c r="CQ76" s="819"/>
      <c r="CR76" s="819"/>
      <c r="CS76" s="819"/>
      <c r="CT76" s="819"/>
      <c r="CU76" s="819"/>
      <c r="CV76" s="819"/>
      <c r="CW76" s="819"/>
      <c r="CX76" s="819"/>
      <c r="CY76" s="819"/>
      <c r="CZ76" s="819"/>
      <c r="DA76" s="819"/>
      <c r="DB76" s="819"/>
      <c r="DC76" s="819"/>
      <c r="DD76" s="819"/>
      <c r="DE76" s="819"/>
      <c r="DF76" s="819"/>
      <c r="DG76" s="819"/>
      <c r="DH76" s="819"/>
      <c r="DI76" s="819"/>
      <c r="DJ76" s="819"/>
      <c r="DK76" s="819"/>
      <c r="DL76" s="819"/>
      <c r="DM76" s="819"/>
      <c r="DN76" s="819"/>
      <c r="DO76" s="819"/>
      <c r="DP76" s="819"/>
      <c r="DQ76" s="819"/>
      <c r="DR76" s="819"/>
      <c r="DS76" s="819"/>
      <c r="DT76" s="819"/>
      <c r="DU76" s="819"/>
      <c r="DV76" s="819"/>
      <c r="DW76" s="819"/>
      <c r="DX76" s="819"/>
      <c r="DY76" s="819"/>
      <c r="DZ76" s="819"/>
      <c r="EA76" s="819"/>
      <c r="EB76" s="819"/>
      <c r="EC76" s="819"/>
      <c r="ED76" s="819"/>
      <c r="EE76" s="819"/>
      <c r="EF76" s="819"/>
      <c r="EG76" s="819"/>
      <c r="EH76" s="819"/>
      <c r="EI76" s="819"/>
      <c r="EJ76" s="819"/>
      <c r="EK76" s="819"/>
      <c r="EL76" s="819"/>
      <c r="EM76" s="819"/>
      <c r="EN76" s="819"/>
      <c r="EO76" s="819"/>
      <c r="EP76" s="819"/>
      <c r="EQ76" s="819"/>
      <c r="ER76" s="819"/>
      <c r="ES76" s="819"/>
      <c r="ET76" s="819"/>
      <c r="EU76" s="819"/>
      <c r="EV76" s="819"/>
      <c r="EW76" s="819"/>
      <c r="EX76" s="819"/>
      <c r="EY76" s="819"/>
      <c r="EZ76" s="819"/>
      <c r="FA76" s="819"/>
      <c r="FB76" s="819"/>
      <c r="FC76" s="819"/>
      <c r="FD76" s="819"/>
      <c r="FE76" s="819"/>
      <c r="FF76" s="819"/>
      <c r="FG76" s="819"/>
      <c r="FH76" s="819"/>
      <c r="FI76" s="819"/>
      <c r="FJ76" s="819"/>
      <c r="FK76" s="819"/>
      <c r="FL76" s="819"/>
      <c r="FM76" s="819"/>
      <c r="FN76" s="819"/>
      <c r="FO76" s="819"/>
      <c r="FP76" s="819"/>
      <c r="FQ76" s="819"/>
      <c r="FR76" s="819"/>
      <c r="FS76" s="819"/>
      <c r="FT76" s="819"/>
      <c r="FU76" s="819"/>
      <c r="FV76" s="819"/>
      <c r="FW76" s="819"/>
      <c r="FX76" s="819"/>
      <c r="FY76" s="819"/>
      <c r="FZ76" s="819"/>
      <c r="GA76" s="819"/>
      <c r="GB76" s="819"/>
      <c r="GC76" s="819"/>
      <c r="GD76" s="819"/>
      <c r="GE76" s="819"/>
      <c r="GF76" s="819"/>
      <c r="GG76" s="819"/>
      <c r="GH76" s="819"/>
      <c r="GI76" s="819"/>
      <c r="GJ76" s="819"/>
      <c r="GK76" s="819"/>
      <c r="GL76" s="819"/>
      <c r="GM76" s="819"/>
      <c r="GN76" s="819"/>
      <c r="GO76" s="819"/>
      <c r="GP76" s="819"/>
      <c r="GQ76" s="819"/>
      <c r="GR76" s="819"/>
      <c r="GS76" s="819"/>
      <c r="GT76" s="819"/>
      <c r="GU76" s="819"/>
      <c r="GV76" s="819"/>
      <c r="GW76" s="819"/>
      <c r="GX76" s="819"/>
      <c r="GY76" s="819"/>
      <c r="GZ76" s="819"/>
      <c r="HA76" s="819"/>
      <c r="HB76" s="819"/>
      <c r="HC76" s="819"/>
      <c r="HD76" s="819"/>
      <c r="HE76" s="819"/>
      <c r="HF76" s="819"/>
      <c r="HG76" s="819"/>
      <c r="HH76" s="819"/>
      <c r="HI76" s="819"/>
      <c r="HJ76" s="819"/>
      <c r="HK76" s="819"/>
      <c r="HL76" s="819"/>
      <c r="HM76" s="819"/>
      <c r="HN76" s="819"/>
      <c r="HO76" s="819"/>
      <c r="HP76" s="819"/>
      <c r="HQ76" s="819"/>
      <c r="HR76" s="819"/>
      <c r="HS76" s="819"/>
      <c r="HT76" s="819"/>
      <c r="HU76" s="819"/>
      <c r="HV76" s="819"/>
      <c r="HW76" s="819"/>
      <c r="HX76" s="819"/>
      <c r="HY76" s="819"/>
      <c r="HZ76" s="819"/>
      <c r="IA76" s="819"/>
      <c r="IB76" s="819"/>
      <c r="IC76" s="819"/>
      <c r="ID76" s="819"/>
      <c r="IE76" s="819"/>
      <c r="IF76" s="819"/>
      <c r="IG76" s="819"/>
      <c r="IH76" s="819"/>
      <c r="II76" s="819"/>
      <c r="IJ76" s="819"/>
      <c r="IK76" s="819"/>
      <c r="IL76" s="819"/>
      <c r="IM76" s="819"/>
      <c r="IN76" s="819"/>
      <c r="IO76" s="819"/>
      <c r="IP76" s="819"/>
      <c r="IQ76" s="819"/>
      <c r="IR76" s="819"/>
      <c r="IS76" s="819"/>
      <c r="IT76" s="819"/>
      <c r="IU76" s="819"/>
      <c r="IV76" s="819"/>
      <c r="IW76" s="819"/>
      <c r="IX76" s="819"/>
      <c r="IY76" s="819"/>
      <c r="IZ76" s="819"/>
      <c r="JA76" s="819"/>
      <c r="JB76" s="819"/>
      <c r="JC76" s="819"/>
      <c r="JD76" s="819"/>
      <c r="JE76" s="819"/>
      <c r="JF76" s="819"/>
      <c r="JG76" s="819"/>
      <c r="JH76" s="819"/>
      <c r="JI76" s="819"/>
      <c r="JJ76" s="819"/>
      <c r="JK76" s="819"/>
      <c r="JL76" s="819"/>
      <c r="JM76" s="819"/>
      <c r="JN76" s="819"/>
      <c r="JO76" s="819"/>
      <c r="JP76" s="819"/>
      <c r="JQ76" s="819"/>
      <c r="JR76" s="819"/>
      <c r="JS76" s="819"/>
      <c r="JT76" s="819"/>
      <c r="JU76" s="819"/>
      <c r="JV76" s="819"/>
      <c r="JW76" s="819"/>
      <c r="JX76" s="819"/>
      <c r="JY76" s="819"/>
      <c r="JZ76" s="819"/>
      <c r="KA76" s="819"/>
      <c r="KB76" s="819"/>
      <c r="KC76" s="819"/>
      <c r="KD76" s="819"/>
      <c r="KE76" s="819"/>
      <c r="KF76" s="819"/>
      <c r="KG76" s="819"/>
      <c r="KH76" s="819"/>
      <c r="KI76" s="819"/>
      <c r="KJ76" s="819"/>
      <c r="KK76" s="819"/>
      <c r="KL76" s="819"/>
      <c r="KM76" s="819"/>
      <c r="KN76" s="819"/>
      <c r="KO76" s="819"/>
      <c r="KP76" s="819"/>
      <c r="KQ76" s="819"/>
      <c r="KR76" s="819"/>
      <c r="KS76" s="819"/>
      <c r="KT76" s="819"/>
      <c r="KU76" s="819"/>
      <c r="KV76" s="819"/>
      <c r="KW76" s="819"/>
      <c r="KX76" s="819"/>
      <c r="KY76" s="819"/>
      <c r="KZ76" s="819"/>
      <c r="LA76" s="819"/>
      <c r="LB76" s="819"/>
      <c r="LC76" s="819"/>
      <c r="LD76" s="819"/>
      <c r="LE76" s="819"/>
      <c r="LF76" s="819"/>
      <c r="LG76" s="819"/>
      <c r="LH76" s="819"/>
      <c r="LI76" s="819"/>
      <c r="LJ76" s="819"/>
      <c r="LK76" s="819"/>
      <c r="LL76" s="819"/>
      <c r="LM76" s="819"/>
      <c r="LN76" s="819"/>
      <c r="LO76" s="819"/>
      <c r="LP76" s="819"/>
      <c r="LQ76" s="819"/>
      <c r="LR76" s="819"/>
      <c r="LS76" s="819"/>
      <c r="LT76" s="819"/>
      <c r="LU76" s="819"/>
      <c r="LV76" s="819"/>
      <c r="LW76" s="819"/>
      <c r="LX76" s="819"/>
      <c r="LY76" s="819"/>
      <c r="LZ76" s="819"/>
      <c r="MA76" s="819"/>
      <c r="MB76" s="819"/>
      <c r="MC76" s="819"/>
      <c r="MD76" s="819"/>
      <c r="ME76" s="819"/>
      <c r="MF76" s="819"/>
      <c r="MG76" s="819"/>
      <c r="MH76" s="819"/>
      <c r="MI76" s="819"/>
      <c r="MJ76" s="819"/>
      <c r="MK76" s="819"/>
      <c r="ML76" s="819"/>
      <c r="MM76" s="819"/>
      <c r="MN76" s="819"/>
      <c r="MO76" s="819"/>
      <c r="MP76" s="819"/>
      <c r="MQ76" s="819"/>
      <c r="MR76" s="819"/>
      <c r="MS76" s="819"/>
      <c r="MT76" s="819"/>
      <c r="MU76" s="819"/>
      <c r="MV76" s="819"/>
      <c r="MW76" s="819"/>
      <c r="MX76" s="819"/>
      <c r="MY76" s="819"/>
      <c r="MZ76" s="819"/>
      <c r="NA76" s="819"/>
      <c r="NB76" s="819"/>
      <c r="NC76" s="819"/>
      <c r="ND76" s="819"/>
      <c r="NE76" s="819"/>
      <c r="NF76" s="819"/>
      <c r="NG76" s="819"/>
      <c r="NH76" s="819"/>
      <c r="NI76" s="819"/>
      <c r="NJ76" s="819"/>
      <c r="NK76" s="819"/>
      <c r="NL76" s="819"/>
      <c r="NM76" s="819"/>
      <c r="NN76" s="819"/>
      <c r="NO76" s="819"/>
      <c r="NP76" s="819"/>
      <c r="NQ76" s="819"/>
      <c r="NR76" s="819"/>
      <c r="NS76" s="819"/>
      <c r="NT76" s="819"/>
      <c r="NU76" s="819"/>
      <c r="NV76" s="819"/>
      <c r="NW76" s="819"/>
      <c r="NX76" s="819"/>
      <c r="NY76" s="819"/>
      <c r="NZ76" s="819"/>
      <c r="OA76" s="819"/>
      <c r="OB76" s="819"/>
      <c r="OC76" s="819"/>
      <c r="OD76" s="819"/>
      <c r="OE76" s="819"/>
      <c r="OF76" s="819"/>
      <c r="OG76" s="819"/>
      <c r="OH76" s="819"/>
      <c r="OI76" s="819"/>
      <c r="OJ76" s="819"/>
      <c r="OK76" s="819"/>
      <c r="OL76" s="819"/>
      <c r="OM76" s="819"/>
      <c r="ON76" s="819"/>
      <c r="OO76" s="819"/>
      <c r="OP76" s="819"/>
      <c r="OQ76" s="819"/>
      <c r="OR76" s="819"/>
      <c r="OS76" s="819"/>
      <c r="OT76" s="819"/>
      <c r="OU76" s="819"/>
      <c r="OV76" s="819"/>
      <c r="OW76" s="819"/>
      <c r="OX76" s="819"/>
      <c r="OY76" s="819"/>
      <c r="OZ76" s="819"/>
      <c r="PA76" s="819"/>
      <c r="PB76" s="819"/>
      <c r="PC76" s="819"/>
      <c r="PD76" s="819"/>
      <c r="PE76" s="819"/>
      <c r="PF76" s="819"/>
      <c r="PG76" s="819"/>
      <c r="PH76" s="819"/>
      <c r="PI76" s="819"/>
      <c r="PJ76" s="819"/>
      <c r="PK76" s="819"/>
      <c r="PL76" s="819"/>
      <c r="PM76" s="819"/>
      <c r="PN76" s="819"/>
      <c r="PO76" s="819"/>
      <c r="PP76" s="819"/>
      <c r="PQ76" s="819"/>
      <c r="PR76" s="819"/>
      <c r="PS76" s="819"/>
      <c r="PT76" s="819"/>
      <c r="PU76" s="819"/>
      <c r="PV76" s="819"/>
      <c r="PW76" s="819"/>
      <c r="PX76" s="819"/>
      <c r="PY76" s="819"/>
      <c r="PZ76" s="819"/>
      <c r="QA76" s="819"/>
      <c r="QB76" s="819"/>
      <c r="QC76" s="819"/>
      <c r="QD76" s="819"/>
      <c r="QE76" s="819"/>
      <c r="QF76" s="819"/>
      <c r="QG76" s="819"/>
      <c r="QH76" s="819"/>
      <c r="QI76" s="819"/>
      <c r="QJ76" s="819"/>
      <c r="QK76" s="819"/>
      <c r="QL76" s="819"/>
      <c r="QM76" s="819"/>
      <c r="QN76" s="819"/>
    </row>
    <row r="77" spans="1:456" s="132" customFormat="1" ht="42.75" customHeight="1">
      <c r="A77" s="441" t="s">
        <v>398</v>
      </c>
      <c r="B77" s="506" t="s">
        <v>844</v>
      </c>
      <c r="C77" s="848">
        <f>C$69/4</f>
        <v>25</v>
      </c>
      <c r="D77" s="512"/>
      <c r="E77" s="276"/>
      <c r="F77" s="279">
        <f>E78+E79</f>
        <v>0</v>
      </c>
      <c r="G77" s="276"/>
      <c r="H77" s="792"/>
      <c r="I77" s="279">
        <f>I$69/4</f>
        <v>25</v>
      </c>
      <c r="J77" s="267"/>
      <c r="K77" s="276"/>
      <c r="L77" s="279">
        <f>K78+K79</f>
        <v>12.5</v>
      </c>
      <c r="M77" s="276"/>
      <c r="N77" s="792"/>
      <c r="O77" s="279">
        <f>O$69/4</f>
        <v>25</v>
      </c>
      <c r="P77" s="267"/>
      <c r="Q77" s="276"/>
      <c r="R77" s="279">
        <f>Q78+Q79</f>
        <v>0</v>
      </c>
      <c r="S77" s="276"/>
      <c r="T77" s="792"/>
      <c r="U77" s="279">
        <f>U$69/4</f>
        <v>25</v>
      </c>
      <c r="V77" s="267"/>
      <c r="W77" s="276"/>
      <c r="X77" s="279">
        <f>W78+W79</f>
        <v>0</v>
      </c>
      <c r="Y77" s="276"/>
      <c r="Z77" s="792"/>
      <c r="AA77" s="279">
        <f>AA$69/4</f>
        <v>25</v>
      </c>
      <c r="AB77" s="267"/>
      <c r="AC77" s="276"/>
      <c r="AD77" s="279">
        <f>AC78+AC79</f>
        <v>0</v>
      </c>
      <c r="AE77" s="276"/>
      <c r="AF77" s="792"/>
      <c r="AG77" s="279">
        <f>AG$69/4</f>
        <v>25</v>
      </c>
      <c r="AH77" s="267"/>
      <c r="AI77" s="276"/>
      <c r="AJ77" s="279">
        <f>AI78+AI79</f>
        <v>0</v>
      </c>
      <c r="AK77" s="276"/>
      <c r="AL77" s="792"/>
      <c r="AM77" s="279">
        <f>AM$69/4</f>
        <v>25</v>
      </c>
      <c r="AN77" s="267" t="s">
        <v>13</v>
      </c>
      <c r="AO77" s="276"/>
      <c r="AP77" s="279">
        <f>AO78+AO79</f>
        <v>0</v>
      </c>
      <c r="AQ77" s="276"/>
      <c r="AR77" s="792"/>
      <c r="AS77" s="279">
        <f>AS$69/4</f>
        <v>25</v>
      </c>
      <c r="AT77" s="276"/>
      <c r="AU77" s="276"/>
      <c r="AV77" s="279">
        <f>AU78+AU79</f>
        <v>12.5</v>
      </c>
      <c r="AW77" s="276"/>
      <c r="AX77" s="792"/>
      <c r="AY77" s="279">
        <f>AY$69/4</f>
        <v>25</v>
      </c>
      <c r="AZ77" s="267"/>
      <c r="BA77" s="276"/>
      <c r="BB77" s="279">
        <f>BA78+BA79</f>
        <v>0</v>
      </c>
      <c r="BC77" s="269"/>
      <c r="BD77" s="792"/>
      <c r="BE77" s="279">
        <f>BE$69/4</f>
        <v>25</v>
      </c>
      <c r="BF77" s="307"/>
      <c r="BG77" s="276"/>
      <c r="BH77" s="279">
        <f>BG78+BG79</f>
        <v>25</v>
      </c>
      <c r="BI77" s="276"/>
      <c r="BJ77" s="818"/>
      <c r="BK77" s="819"/>
      <c r="BL77" s="819"/>
      <c r="BM77" s="819"/>
      <c r="BN77" s="819"/>
      <c r="BO77" s="819"/>
      <c r="BP77" s="819"/>
      <c r="BQ77" s="819"/>
      <c r="BR77" s="819"/>
      <c r="BS77" s="819"/>
      <c r="BT77" s="819"/>
      <c r="BU77" s="819"/>
      <c r="BV77" s="819"/>
      <c r="BW77" s="819"/>
      <c r="BX77" s="819"/>
      <c r="BY77" s="819"/>
      <c r="BZ77" s="819"/>
      <c r="CA77" s="819"/>
      <c r="CB77" s="819"/>
      <c r="CC77" s="819"/>
      <c r="CD77" s="819"/>
      <c r="CE77" s="819"/>
      <c r="CF77" s="819"/>
      <c r="CG77" s="819"/>
      <c r="CH77" s="819"/>
      <c r="CI77" s="819"/>
      <c r="CJ77" s="819"/>
      <c r="CK77" s="819"/>
      <c r="CL77" s="819"/>
      <c r="CM77" s="819"/>
      <c r="CN77" s="819"/>
      <c r="CO77" s="819"/>
      <c r="CP77" s="819"/>
      <c r="CQ77" s="819"/>
      <c r="CR77" s="819"/>
      <c r="CS77" s="819"/>
      <c r="CT77" s="819"/>
      <c r="CU77" s="819"/>
      <c r="CV77" s="819"/>
      <c r="CW77" s="819"/>
      <c r="CX77" s="819"/>
      <c r="CY77" s="819"/>
      <c r="CZ77" s="819"/>
      <c r="DA77" s="819"/>
      <c r="DB77" s="819"/>
      <c r="DC77" s="819"/>
      <c r="DD77" s="819"/>
      <c r="DE77" s="819"/>
      <c r="DF77" s="819"/>
      <c r="DG77" s="819"/>
      <c r="DH77" s="819"/>
      <c r="DI77" s="819"/>
      <c r="DJ77" s="819"/>
      <c r="DK77" s="819"/>
      <c r="DL77" s="819"/>
      <c r="DM77" s="819"/>
      <c r="DN77" s="819"/>
      <c r="DO77" s="819"/>
      <c r="DP77" s="819"/>
      <c r="DQ77" s="819"/>
      <c r="DR77" s="819"/>
      <c r="DS77" s="819"/>
      <c r="DT77" s="819"/>
      <c r="DU77" s="819"/>
      <c r="DV77" s="819"/>
      <c r="DW77" s="819"/>
      <c r="DX77" s="819"/>
      <c r="DY77" s="819"/>
      <c r="DZ77" s="819"/>
      <c r="EA77" s="819"/>
      <c r="EB77" s="819"/>
      <c r="EC77" s="819"/>
      <c r="ED77" s="819"/>
      <c r="EE77" s="819"/>
      <c r="EF77" s="819"/>
      <c r="EG77" s="819"/>
      <c r="EH77" s="819"/>
      <c r="EI77" s="819"/>
      <c r="EJ77" s="819"/>
      <c r="EK77" s="819"/>
      <c r="EL77" s="819"/>
      <c r="EM77" s="819"/>
      <c r="EN77" s="819"/>
      <c r="EO77" s="819"/>
      <c r="EP77" s="819"/>
      <c r="EQ77" s="819"/>
      <c r="ER77" s="819"/>
      <c r="ES77" s="819"/>
      <c r="ET77" s="819"/>
      <c r="EU77" s="819"/>
      <c r="EV77" s="819"/>
      <c r="EW77" s="819"/>
      <c r="EX77" s="819"/>
      <c r="EY77" s="819"/>
      <c r="EZ77" s="819"/>
      <c r="FA77" s="819"/>
      <c r="FB77" s="819"/>
      <c r="FC77" s="819"/>
      <c r="FD77" s="819"/>
      <c r="FE77" s="819"/>
      <c r="FF77" s="819"/>
      <c r="FG77" s="819"/>
      <c r="FH77" s="819"/>
      <c r="FI77" s="819"/>
      <c r="FJ77" s="819"/>
      <c r="FK77" s="819"/>
      <c r="FL77" s="819"/>
      <c r="FM77" s="819"/>
      <c r="FN77" s="819"/>
      <c r="FO77" s="819"/>
      <c r="FP77" s="819"/>
      <c r="FQ77" s="819"/>
      <c r="FR77" s="819"/>
      <c r="FS77" s="819"/>
      <c r="FT77" s="819"/>
      <c r="FU77" s="819"/>
      <c r="FV77" s="819"/>
      <c r="FW77" s="819"/>
      <c r="FX77" s="819"/>
      <c r="FY77" s="819"/>
      <c r="FZ77" s="819"/>
      <c r="GA77" s="819"/>
      <c r="GB77" s="819"/>
      <c r="GC77" s="819"/>
      <c r="GD77" s="819"/>
      <c r="GE77" s="819"/>
      <c r="GF77" s="819"/>
      <c r="GG77" s="819"/>
      <c r="GH77" s="819"/>
      <c r="GI77" s="819"/>
      <c r="GJ77" s="819"/>
      <c r="GK77" s="819"/>
      <c r="GL77" s="819"/>
      <c r="GM77" s="819"/>
      <c r="GN77" s="819"/>
      <c r="GO77" s="819"/>
      <c r="GP77" s="819"/>
      <c r="GQ77" s="819"/>
      <c r="GR77" s="819"/>
      <c r="GS77" s="819"/>
      <c r="GT77" s="819"/>
      <c r="GU77" s="819"/>
      <c r="GV77" s="819"/>
      <c r="GW77" s="819"/>
      <c r="GX77" s="819"/>
      <c r="GY77" s="819"/>
      <c r="GZ77" s="819"/>
      <c r="HA77" s="819"/>
      <c r="HB77" s="819"/>
      <c r="HC77" s="819"/>
      <c r="HD77" s="819"/>
      <c r="HE77" s="819"/>
      <c r="HF77" s="819"/>
      <c r="HG77" s="819"/>
      <c r="HH77" s="819"/>
      <c r="HI77" s="819"/>
      <c r="HJ77" s="819"/>
      <c r="HK77" s="819"/>
      <c r="HL77" s="819"/>
      <c r="HM77" s="819"/>
      <c r="HN77" s="819"/>
      <c r="HO77" s="819"/>
      <c r="HP77" s="819"/>
      <c r="HQ77" s="819"/>
      <c r="HR77" s="819"/>
      <c r="HS77" s="819"/>
      <c r="HT77" s="819"/>
      <c r="HU77" s="819"/>
      <c r="HV77" s="819"/>
      <c r="HW77" s="819"/>
      <c r="HX77" s="819"/>
      <c r="HY77" s="819"/>
      <c r="HZ77" s="819"/>
      <c r="IA77" s="819"/>
      <c r="IB77" s="819"/>
      <c r="IC77" s="819"/>
      <c r="ID77" s="819"/>
      <c r="IE77" s="819"/>
      <c r="IF77" s="819"/>
      <c r="IG77" s="819"/>
      <c r="IH77" s="819"/>
      <c r="II77" s="819"/>
      <c r="IJ77" s="819"/>
      <c r="IK77" s="819"/>
      <c r="IL77" s="819"/>
      <c r="IM77" s="819"/>
      <c r="IN77" s="819"/>
      <c r="IO77" s="819"/>
      <c r="IP77" s="819"/>
      <c r="IQ77" s="819"/>
      <c r="IR77" s="819"/>
      <c r="IS77" s="819"/>
      <c r="IT77" s="819"/>
      <c r="IU77" s="819"/>
      <c r="IV77" s="819"/>
      <c r="IW77" s="819"/>
      <c r="IX77" s="819"/>
      <c r="IY77" s="819"/>
      <c r="IZ77" s="819"/>
      <c r="JA77" s="819"/>
      <c r="JB77" s="819"/>
      <c r="JC77" s="819"/>
      <c r="JD77" s="819"/>
      <c r="JE77" s="819"/>
      <c r="JF77" s="819"/>
      <c r="JG77" s="819"/>
      <c r="JH77" s="819"/>
      <c r="JI77" s="819"/>
      <c r="JJ77" s="819"/>
      <c r="JK77" s="819"/>
      <c r="JL77" s="819"/>
      <c r="JM77" s="819"/>
      <c r="JN77" s="819"/>
      <c r="JO77" s="819"/>
      <c r="JP77" s="819"/>
      <c r="JQ77" s="819"/>
      <c r="JR77" s="819"/>
      <c r="JS77" s="819"/>
      <c r="JT77" s="819"/>
      <c r="JU77" s="819"/>
      <c r="JV77" s="819"/>
      <c r="JW77" s="819"/>
      <c r="JX77" s="819"/>
      <c r="JY77" s="819"/>
      <c r="JZ77" s="819"/>
      <c r="KA77" s="819"/>
      <c r="KB77" s="819"/>
      <c r="KC77" s="819"/>
      <c r="KD77" s="819"/>
      <c r="KE77" s="819"/>
      <c r="KF77" s="819"/>
      <c r="KG77" s="819"/>
      <c r="KH77" s="819"/>
      <c r="KI77" s="819"/>
      <c r="KJ77" s="819"/>
      <c r="KK77" s="819"/>
      <c r="KL77" s="819"/>
      <c r="KM77" s="819"/>
      <c r="KN77" s="819"/>
      <c r="KO77" s="819"/>
      <c r="KP77" s="819"/>
      <c r="KQ77" s="819"/>
      <c r="KR77" s="819"/>
      <c r="KS77" s="819"/>
      <c r="KT77" s="819"/>
      <c r="KU77" s="819"/>
      <c r="KV77" s="819"/>
      <c r="KW77" s="819"/>
      <c r="KX77" s="819"/>
      <c r="KY77" s="819"/>
      <c r="KZ77" s="819"/>
      <c r="LA77" s="819"/>
      <c r="LB77" s="819"/>
      <c r="LC77" s="819"/>
      <c r="LD77" s="819"/>
      <c r="LE77" s="819"/>
      <c r="LF77" s="819"/>
      <c r="LG77" s="819"/>
      <c r="LH77" s="819"/>
      <c r="LI77" s="819"/>
      <c r="LJ77" s="819"/>
      <c r="LK77" s="819"/>
      <c r="LL77" s="819"/>
      <c r="LM77" s="819"/>
      <c r="LN77" s="819"/>
      <c r="LO77" s="819"/>
      <c r="LP77" s="819"/>
      <c r="LQ77" s="819"/>
      <c r="LR77" s="819"/>
      <c r="LS77" s="819"/>
      <c r="LT77" s="819"/>
      <c r="LU77" s="819"/>
      <c r="LV77" s="819"/>
      <c r="LW77" s="819"/>
      <c r="LX77" s="819"/>
      <c r="LY77" s="819"/>
      <c r="LZ77" s="819"/>
      <c r="MA77" s="819"/>
      <c r="MB77" s="819"/>
      <c r="MC77" s="819"/>
      <c r="MD77" s="819"/>
      <c r="ME77" s="819"/>
      <c r="MF77" s="819"/>
      <c r="MG77" s="819"/>
      <c r="MH77" s="819"/>
      <c r="MI77" s="819"/>
      <c r="MJ77" s="819"/>
      <c r="MK77" s="819"/>
      <c r="ML77" s="819"/>
      <c r="MM77" s="819"/>
      <c r="MN77" s="819"/>
      <c r="MO77" s="819"/>
      <c r="MP77" s="819"/>
      <c r="MQ77" s="819"/>
      <c r="MR77" s="819"/>
      <c r="MS77" s="819"/>
      <c r="MT77" s="819"/>
      <c r="MU77" s="819"/>
      <c r="MV77" s="819"/>
      <c r="MW77" s="819"/>
      <c r="MX77" s="819"/>
      <c r="MY77" s="819"/>
      <c r="MZ77" s="819"/>
      <c r="NA77" s="819"/>
      <c r="NB77" s="819"/>
      <c r="NC77" s="819"/>
      <c r="ND77" s="819"/>
      <c r="NE77" s="819"/>
      <c r="NF77" s="819"/>
      <c r="NG77" s="819"/>
      <c r="NH77" s="819"/>
      <c r="NI77" s="819"/>
      <c r="NJ77" s="819"/>
      <c r="NK77" s="819"/>
      <c r="NL77" s="819"/>
      <c r="NM77" s="819"/>
      <c r="NN77" s="819"/>
      <c r="NO77" s="819"/>
      <c r="NP77" s="819"/>
      <c r="NQ77" s="819"/>
      <c r="NR77" s="819"/>
      <c r="NS77" s="819"/>
      <c r="NT77" s="819"/>
      <c r="NU77" s="819"/>
      <c r="NV77" s="819"/>
      <c r="NW77" s="819"/>
      <c r="NX77" s="819"/>
      <c r="NY77" s="819"/>
      <c r="NZ77" s="819"/>
      <c r="OA77" s="819"/>
      <c r="OB77" s="819"/>
      <c r="OC77" s="819"/>
      <c r="OD77" s="819"/>
      <c r="OE77" s="819"/>
      <c r="OF77" s="819"/>
      <c r="OG77" s="819"/>
      <c r="OH77" s="819"/>
      <c r="OI77" s="819"/>
      <c r="OJ77" s="819"/>
      <c r="OK77" s="819"/>
      <c r="OL77" s="819"/>
      <c r="OM77" s="819"/>
      <c r="ON77" s="819"/>
      <c r="OO77" s="819"/>
      <c r="OP77" s="819"/>
      <c r="OQ77" s="819"/>
      <c r="OR77" s="819"/>
      <c r="OS77" s="819"/>
      <c r="OT77" s="819"/>
      <c r="OU77" s="819"/>
      <c r="OV77" s="819"/>
      <c r="OW77" s="819"/>
      <c r="OX77" s="819"/>
      <c r="OY77" s="819"/>
      <c r="OZ77" s="819"/>
      <c r="PA77" s="819"/>
      <c r="PB77" s="819"/>
      <c r="PC77" s="819"/>
      <c r="PD77" s="819"/>
      <c r="PE77" s="819"/>
      <c r="PF77" s="819"/>
      <c r="PG77" s="819"/>
      <c r="PH77" s="819"/>
      <c r="PI77" s="819"/>
      <c r="PJ77" s="819"/>
      <c r="PK77" s="819"/>
      <c r="PL77" s="819"/>
      <c r="PM77" s="819"/>
      <c r="PN77" s="819"/>
      <c r="PO77" s="819"/>
      <c r="PP77" s="819"/>
      <c r="PQ77" s="819"/>
      <c r="PR77" s="819"/>
      <c r="PS77" s="819"/>
      <c r="PT77" s="819"/>
      <c r="PU77" s="819"/>
      <c r="PV77" s="819"/>
      <c r="PW77" s="819"/>
      <c r="PX77" s="819"/>
      <c r="PY77" s="819"/>
      <c r="PZ77" s="819"/>
      <c r="QA77" s="819"/>
      <c r="QB77" s="819"/>
      <c r="QC77" s="819"/>
      <c r="QD77" s="819"/>
      <c r="QE77" s="819"/>
      <c r="QF77" s="819"/>
      <c r="QG77" s="819"/>
      <c r="QH77" s="819"/>
      <c r="QI77" s="819"/>
      <c r="QJ77" s="819"/>
      <c r="QK77" s="819"/>
      <c r="QL77" s="819"/>
      <c r="QM77" s="819"/>
      <c r="QN77" s="819"/>
    </row>
    <row r="78" spans="1:456" s="132" customFormat="1" ht="38.25">
      <c r="A78" s="435" t="s">
        <v>399</v>
      </c>
      <c r="B78" s="421" t="s">
        <v>836</v>
      </c>
      <c r="C78" s="849">
        <f>C$77/2</f>
        <v>12.5</v>
      </c>
      <c r="D78" s="511" t="s">
        <v>38</v>
      </c>
      <c r="E78" s="276">
        <f>IF(D78="Yes",C78,IF(D78="partial",C78*0.25,0))</f>
        <v>0</v>
      </c>
      <c r="F78" s="276"/>
      <c r="G78" s="276"/>
      <c r="H78" s="792"/>
      <c r="I78" s="276">
        <f>I$77/2</f>
        <v>12.5</v>
      </c>
      <c r="J78" s="267" t="s">
        <v>35</v>
      </c>
      <c r="K78" s="276">
        <f>IF(J78="Yes",I78,IF(J78="partial",I78*0.25,0))</f>
        <v>12.5</v>
      </c>
      <c r="L78" s="276"/>
      <c r="M78" s="267" t="s">
        <v>1885</v>
      </c>
      <c r="N78" s="792"/>
      <c r="O78" s="276">
        <f>O$77/2</f>
        <v>12.5</v>
      </c>
      <c r="P78" s="267" t="s">
        <v>38</v>
      </c>
      <c r="Q78" s="276">
        <f>IF(P78="Yes",O78,IF(P78="partial",O78*0.25,0))</f>
        <v>0</v>
      </c>
      <c r="R78" s="276"/>
      <c r="S78" s="276"/>
      <c r="T78" s="792"/>
      <c r="U78" s="276">
        <f>U$77/2</f>
        <v>12.5</v>
      </c>
      <c r="V78" s="267" t="s">
        <v>38</v>
      </c>
      <c r="W78" s="276">
        <f>IF(V78="Yes",U78,IF(V78="partial",U78*0.25,0))</f>
        <v>0</v>
      </c>
      <c r="X78" s="276"/>
      <c r="Y78" s="276"/>
      <c r="Z78" s="792"/>
      <c r="AA78" s="276">
        <f>AA$77/2</f>
        <v>12.5</v>
      </c>
      <c r="AB78" s="267" t="s">
        <v>38</v>
      </c>
      <c r="AC78" s="276">
        <f>IF(AB78="Yes",AA78,IF(AB78="partial",AA78*0.25,0))</f>
        <v>0</v>
      </c>
      <c r="AD78" s="276"/>
      <c r="AE78" s="276"/>
      <c r="AF78" s="792"/>
      <c r="AG78" s="276">
        <f>AG$77/2</f>
        <v>12.5</v>
      </c>
      <c r="AH78" s="267" t="s">
        <v>38</v>
      </c>
      <c r="AI78" s="276">
        <f>IF(AH78="Yes",AG78,IF(AH78="partial",AG78*0.25,0))</f>
        <v>0</v>
      </c>
      <c r="AJ78" s="276"/>
      <c r="AK78" s="276"/>
      <c r="AL78" s="792"/>
      <c r="AM78" s="276">
        <f>AM$77/2</f>
        <v>12.5</v>
      </c>
      <c r="AN78" s="267" t="s">
        <v>38</v>
      </c>
      <c r="AO78" s="276">
        <f>IF(AN78="Yes",AM78,IF(AN78="partial",AM78*0.25,0))</f>
        <v>0</v>
      </c>
      <c r="AP78" s="276"/>
      <c r="AQ78" s="276"/>
      <c r="AR78" s="792"/>
      <c r="AS78" s="276">
        <f>AS$77/2</f>
        <v>12.5</v>
      </c>
      <c r="AT78" s="267" t="s">
        <v>35</v>
      </c>
      <c r="AU78" s="276">
        <f>IF(AT78="Yes",AS78,IF(AT78="partial",AS78*0.25,0))</f>
        <v>12.5</v>
      </c>
      <c r="AV78" s="276"/>
      <c r="AW78" s="267" t="s">
        <v>1110</v>
      </c>
      <c r="AX78" s="792"/>
      <c r="AY78" s="276">
        <f>AY$77/2</f>
        <v>12.5</v>
      </c>
      <c r="AZ78" s="267" t="s">
        <v>38</v>
      </c>
      <c r="BA78" s="276">
        <f>IF(AZ78="Yes",AY78,IF(AZ78="partial",AY78*0.25,0))</f>
        <v>0</v>
      </c>
      <c r="BB78" s="276"/>
      <c r="BC78" s="269"/>
      <c r="BD78" s="792"/>
      <c r="BE78" s="276">
        <f>BE$77/2</f>
        <v>12.5</v>
      </c>
      <c r="BF78" s="267" t="s">
        <v>35</v>
      </c>
      <c r="BG78" s="276">
        <f>IF(BF78="Yes",BE78,IF(BF78="partial",BE78*0.25,0))</f>
        <v>12.5</v>
      </c>
      <c r="BH78" s="276"/>
      <c r="BI78" s="267" t="s">
        <v>348</v>
      </c>
      <c r="BJ78" s="818"/>
      <c r="BK78" s="819"/>
      <c r="BL78" s="819"/>
      <c r="BM78" s="819"/>
      <c r="BN78" s="819"/>
      <c r="BO78" s="819"/>
      <c r="BP78" s="819"/>
      <c r="BQ78" s="819"/>
      <c r="BR78" s="819"/>
      <c r="BS78" s="819"/>
      <c r="BT78" s="819"/>
      <c r="BU78" s="819"/>
      <c r="BV78" s="819"/>
      <c r="BW78" s="819"/>
      <c r="BX78" s="819"/>
      <c r="BY78" s="819"/>
      <c r="BZ78" s="819"/>
      <c r="CA78" s="819"/>
      <c r="CB78" s="819"/>
      <c r="CC78" s="819"/>
      <c r="CD78" s="819"/>
      <c r="CE78" s="819"/>
      <c r="CF78" s="819"/>
      <c r="CG78" s="819"/>
      <c r="CH78" s="819"/>
      <c r="CI78" s="819"/>
      <c r="CJ78" s="819"/>
      <c r="CK78" s="819"/>
      <c r="CL78" s="819"/>
      <c r="CM78" s="819"/>
      <c r="CN78" s="819"/>
      <c r="CO78" s="819"/>
      <c r="CP78" s="819"/>
      <c r="CQ78" s="819"/>
      <c r="CR78" s="819"/>
      <c r="CS78" s="819"/>
      <c r="CT78" s="819"/>
      <c r="CU78" s="819"/>
      <c r="CV78" s="819"/>
      <c r="CW78" s="819"/>
      <c r="CX78" s="819"/>
      <c r="CY78" s="819"/>
      <c r="CZ78" s="819"/>
      <c r="DA78" s="819"/>
      <c r="DB78" s="819"/>
      <c r="DC78" s="819"/>
      <c r="DD78" s="819"/>
      <c r="DE78" s="819"/>
      <c r="DF78" s="819"/>
      <c r="DG78" s="819"/>
      <c r="DH78" s="819"/>
      <c r="DI78" s="819"/>
      <c r="DJ78" s="819"/>
      <c r="DK78" s="819"/>
      <c r="DL78" s="819"/>
      <c r="DM78" s="819"/>
      <c r="DN78" s="819"/>
      <c r="DO78" s="819"/>
      <c r="DP78" s="819"/>
      <c r="DQ78" s="819"/>
      <c r="DR78" s="819"/>
      <c r="DS78" s="819"/>
      <c r="DT78" s="819"/>
      <c r="DU78" s="819"/>
      <c r="DV78" s="819"/>
      <c r="DW78" s="819"/>
      <c r="DX78" s="819"/>
      <c r="DY78" s="819"/>
      <c r="DZ78" s="819"/>
      <c r="EA78" s="819"/>
      <c r="EB78" s="819"/>
      <c r="EC78" s="819"/>
      <c r="ED78" s="819"/>
      <c r="EE78" s="819"/>
      <c r="EF78" s="819"/>
      <c r="EG78" s="819"/>
      <c r="EH78" s="819"/>
      <c r="EI78" s="819"/>
      <c r="EJ78" s="819"/>
      <c r="EK78" s="819"/>
      <c r="EL78" s="819"/>
      <c r="EM78" s="819"/>
      <c r="EN78" s="819"/>
      <c r="EO78" s="819"/>
      <c r="EP78" s="819"/>
      <c r="EQ78" s="819"/>
      <c r="ER78" s="819"/>
      <c r="ES78" s="819"/>
      <c r="ET78" s="819"/>
      <c r="EU78" s="819"/>
      <c r="EV78" s="819"/>
      <c r="EW78" s="819"/>
      <c r="EX78" s="819"/>
      <c r="EY78" s="819"/>
      <c r="EZ78" s="819"/>
      <c r="FA78" s="819"/>
      <c r="FB78" s="819"/>
      <c r="FC78" s="819"/>
      <c r="FD78" s="819"/>
      <c r="FE78" s="819"/>
      <c r="FF78" s="819"/>
      <c r="FG78" s="819"/>
      <c r="FH78" s="819"/>
      <c r="FI78" s="819"/>
      <c r="FJ78" s="819"/>
      <c r="FK78" s="819"/>
      <c r="FL78" s="819"/>
      <c r="FM78" s="819"/>
      <c r="FN78" s="819"/>
      <c r="FO78" s="819"/>
      <c r="FP78" s="819"/>
      <c r="FQ78" s="819"/>
      <c r="FR78" s="819"/>
      <c r="FS78" s="819"/>
      <c r="FT78" s="819"/>
      <c r="FU78" s="819"/>
      <c r="FV78" s="819"/>
      <c r="FW78" s="819"/>
      <c r="FX78" s="819"/>
      <c r="FY78" s="819"/>
      <c r="FZ78" s="819"/>
      <c r="GA78" s="819"/>
      <c r="GB78" s="819"/>
      <c r="GC78" s="819"/>
      <c r="GD78" s="819"/>
      <c r="GE78" s="819"/>
      <c r="GF78" s="819"/>
      <c r="GG78" s="819"/>
      <c r="GH78" s="819"/>
      <c r="GI78" s="819"/>
      <c r="GJ78" s="819"/>
      <c r="GK78" s="819"/>
      <c r="GL78" s="819"/>
      <c r="GM78" s="819"/>
      <c r="GN78" s="819"/>
      <c r="GO78" s="819"/>
      <c r="GP78" s="819"/>
      <c r="GQ78" s="819"/>
      <c r="GR78" s="819"/>
      <c r="GS78" s="819"/>
      <c r="GT78" s="819"/>
      <c r="GU78" s="819"/>
      <c r="GV78" s="819"/>
      <c r="GW78" s="819"/>
      <c r="GX78" s="819"/>
      <c r="GY78" s="819"/>
      <c r="GZ78" s="819"/>
      <c r="HA78" s="819"/>
      <c r="HB78" s="819"/>
      <c r="HC78" s="819"/>
      <c r="HD78" s="819"/>
      <c r="HE78" s="819"/>
      <c r="HF78" s="819"/>
      <c r="HG78" s="819"/>
      <c r="HH78" s="819"/>
      <c r="HI78" s="819"/>
      <c r="HJ78" s="819"/>
      <c r="HK78" s="819"/>
      <c r="HL78" s="819"/>
      <c r="HM78" s="819"/>
      <c r="HN78" s="819"/>
      <c r="HO78" s="819"/>
      <c r="HP78" s="819"/>
      <c r="HQ78" s="819"/>
      <c r="HR78" s="819"/>
      <c r="HS78" s="819"/>
      <c r="HT78" s="819"/>
      <c r="HU78" s="819"/>
      <c r="HV78" s="819"/>
      <c r="HW78" s="819"/>
      <c r="HX78" s="819"/>
      <c r="HY78" s="819"/>
      <c r="HZ78" s="819"/>
      <c r="IA78" s="819"/>
      <c r="IB78" s="819"/>
      <c r="IC78" s="819"/>
      <c r="ID78" s="819"/>
      <c r="IE78" s="819"/>
      <c r="IF78" s="819"/>
      <c r="IG78" s="819"/>
      <c r="IH78" s="819"/>
      <c r="II78" s="819"/>
      <c r="IJ78" s="819"/>
      <c r="IK78" s="819"/>
      <c r="IL78" s="819"/>
      <c r="IM78" s="819"/>
      <c r="IN78" s="819"/>
      <c r="IO78" s="819"/>
      <c r="IP78" s="819"/>
      <c r="IQ78" s="819"/>
      <c r="IR78" s="819"/>
      <c r="IS78" s="819"/>
      <c r="IT78" s="819"/>
      <c r="IU78" s="819"/>
      <c r="IV78" s="819"/>
      <c r="IW78" s="819"/>
      <c r="IX78" s="819"/>
      <c r="IY78" s="819"/>
      <c r="IZ78" s="819"/>
      <c r="JA78" s="819"/>
      <c r="JB78" s="819"/>
      <c r="JC78" s="819"/>
      <c r="JD78" s="819"/>
      <c r="JE78" s="819"/>
      <c r="JF78" s="819"/>
      <c r="JG78" s="819"/>
      <c r="JH78" s="819"/>
      <c r="JI78" s="819"/>
      <c r="JJ78" s="819"/>
      <c r="JK78" s="819"/>
      <c r="JL78" s="819"/>
      <c r="JM78" s="819"/>
      <c r="JN78" s="819"/>
      <c r="JO78" s="819"/>
      <c r="JP78" s="819"/>
      <c r="JQ78" s="819"/>
      <c r="JR78" s="819"/>
      <c r="JS78" s="819"/>
      <c r="JT78" s="819"/>
      <c r="JU78" s="819"/>
      <c r="JV78" s="819"/>
      <c r="JW78" s="819"/>
      <c r="JX78" s="819"/>
      <c r="JY78" s="819"/>
      <c r="JZ78" s="819"/>
      <c r="KA78" s="819"/>
      <c r="KB78" s="819"/>
      <c r="KC78" s="819"/>
      <c r="KD78" s="819"/>
      <c r="KE78" s="819"/>
      <c r="KF78" s="819"/>
      <c r="KG78" s="819"/>
      <c r="KH78" s="819"/>
      <c r="KI78" s="819"/>
      <c r="KJ78" s="819"/>
      <c r="KK78" s="819"/>
      <c r="KL78" s="819"/>
      <c r="KM78" s="819"/>
      <c r="KN78" s="819"/>
      <c r="KO78" s="819"/>
      <c r="KP78" s="819"/>
      <c r="KQ78" s="819"/>
      <c r="KR78" s="819"/>
      <c r="KS78" s="819"/>
      <c r="KT78" s="819"/>
      <c r="KU78" s="819"/>
      <c r="KV78" s="819"/>
      <c r="KW78" s="819"/>
      <c r="KX78" s="819"/>
      <c r="KY78" s="819"/>
      <c r="KZ78" s="819"/>
      <c r="LA78" s="819"/>
      <c r="LB78" s="819"/>
      <c r="LC78" s="819"/>
      <c r="LD78" s="819"/>
      <c r="LE78" s="819"/>
      <c r="LF78" s="819"/>
      <c r="LG78" s="819"/>
      <c r="LH78" s="819"/>
      <c r="LI78" s="819"/>
      <c r="LJ78" s="819"/>
      <c r="LK78" s="819"/>
      <c r="LL78" s="819"/>
      <c r="LM78" s="819"/>
      <c r="LN78" s="819"/>
      <c r="LO78" s="819"/>
      <c r="LP78" s="819"/>
      <c r="LQ78" s="819"/>
      <c r="LR78" s="819"/>
      <c r="LS78" s="819"/>
      <c r="LT78" s="819"/>
      <c r="LU78" s="819"/>
      <c r="LV78" s="819"/>
      <c r="LW78" s="819"/>
      <c r="LX78" s="819"/>
      <c r="LY78" s="819"/>
      <c r="LZ78" s="819"/>
      <c r="MA78" s="819"/>
      <c r="MB78" s="819"/>
      <c r="MC78" s="819"/>
      <c r="MD78" s="819"/>
      <c r="ME78" s="819"/>
      <c r="MF78" s="819"/>
      <c r="MG78" s="819"/>
      <c r="MH78" s="819"/>
      <c r="MI78" s="819"/>
      <c r="MJ78" s="819"/>
      <c r="MK78" s="819"/>
      <c r="ML78" s="819"/>
      <c r="MM78" s="819"/>
      <c r="MN78" s="819"/>
      <c r="MO78" s="819"/>
      <c r="MP78" s="819"/>
      <c r="MQ78" s="819"/>
      <c r="MR78" s="819"/>
      <c r="MS78" s="819"/>
      <c r="MT78" s="819"/>
      <c r="MU78" s="819"/>
      <c r="MV78" s="819"/>
      <c r="MW78" s="819"/>
      <c r="MX78" s="819"/>
      <c r="MY78" s="819"/>
      <c r="MZ78" s="819"/>
      <c r="NA78" s="819"/>
      <c r="NB78" s="819"/>
      <c r="NC78" s="819"/>
      <c r="ND78" s="819"/>
      <c r="NE78" s="819"/>
      <c r="NF78" s="819"/>
      <c r="NG78" s="819"/>
      <c r="NH78" s="819"/>
      <c r="NI78" s="819"/>
      <c r="NJ78" s="819"/>
      <c r="NK78" s="819"/>
      <c r="NL78" s="819"/>
      <c r="NM78" s="819"/>
      <c r="NN78" s="819"/>
      <c r="NO78" s="819"/>
      <c r="NP78" s="819"/>
      <c r="NQ78" s="819"/>
      <c r="NR78" s="819"/>
      <c r="NS78" s="819"/>
      <c r="NT78" s="819"/>
      <c r="NU78" s="819"/>
      <c r="NV78" s="819"/>
      <c r="NW78" s="819"/>
      <c r="NX78" s="819"/>
      <c r="NY78" s="819"/>
      <c r="NZ78" s="819"/>
      <c r="OA78" s="819"/>
      <c r="OB78" s="819"/>
      <c r="OC78" s="819"/>
      <c r="OD78" s="819"/>
      <c r="OE78" s="819"/>
      <c r="OF78" s="819"/>
      <c r="OG78" s="819"/>
      <c r="OH78" s="819"/>
      <c r="OI78" s="819"/>
      <c r="OJ78" s="819"/>
      <c r="OK78" s="819"/>
      <c r="OL78" s="819"/>
      <c r="OM78" s="819"/>
      <c r="ON78" s="819"/>
      <c r="OO78" s="819"/>
      <c r="OP78" s="819"/>
      <c r="OQ78" s="819"/>
      <c r="OR78" s="819"/>
      <c r="OS78" s="819"/>
      <c r="OT78" s="819"/>
      <c r="OU78" s="819"/>
      <c r="OV78" s="819"/>
      <c r="OW78" s="819"/>
      <c r="OX78" s="819"/>
      <c r="OY78" s="819"/>
      <c r="OZ78" s="819"/>
      <c r="PA78" s="819"/>
      <c r="PB78" s="819"/>
      <c r="PC78" s="819"/>
      <c r="PD78" s="819"/>
      <c r="PE78" s="819"/>
      <c r="PF78" s="819"/>
      <c r="PG78" s="819"/>
      <c r="PH78" s="819"/>
      <c r="PI78" s="819"/>
      <c r="PJ78" s="819"/>
      <c r="PK78" s="819"/>
      <c r="PL78" s="819"/>
      <c r="PM78" s="819"/>
      <c r="PN78" s="819"/>
      <c r="PO78" s="819"/>
      <c r="PP78" s="819"/>
      <c r="PQ78" s="819"/>
      <c r="PR78" s="819"/>
      <c r="PS78" s="819"/>
      <c r="PT78" s="819"/>
      <c r="PU78" s="819"/>
      <c r="PV78" s="819"/>
      <c r="PW78" s="819"/>
      <c r="PX78" s="819"/>
      <c r="PY78" s="819"/>
      <c r="PZ78" s="819"/>
      <c r="QA78" s="819"/>
      <c r="QB78" s="819"/>
      <c r="QC78" s="819"/>
      <c r="QD78" s="819"/>
      <c r="QE78" s="819"/>
      <c r="QF78" s="819"/>
      <c r="QG78" s="819"/>
      <c r="QH78" s="819"/>
      <c r="QI78" s="819"/>
      <c r="QJ78" s="819"/>
      <c r="QK78" s="819"/>
      <c r="QL78" s="819"/>
      <c r="QM78" s="819"/>
      <c r="QN78" s="819"/>
    </row>
    <row r="79" spans="1:456" s="132" customFormat="1" ht="25.5">
      <c r="A79" s="435" t="s">
        <v>400</v>
      </c>
      <c r="B79" s="421" t="s">
        <v>837</v>
      </c>
      <c r="C79" s="849">
        <f>C$77/2</f>
        <v>12.5</v>
      </c>
      <c r="D79" s="511" t="s">
        <v>38</v>
      </c>
      <c r="E79" s="276">
        <f>IF(D79="Yes",C79,IF(D79="partial",C79*0.25,0))</f>
        <v>0</v>
      </c>
      <c r="F79" s="276"/>
      <c r="G79" s="276"/>
      <c r="H79" s="792"/>
      <c r="I79" s="276">
        <f>I$77/2</f>
        <v>12.5</v>
      </c>
      <c r="J79" s="267" t="s">
        <v>38</v>
      </c>
      <c r="K79" s="276">
        <f>IF(J79="Yes",I79,IF(J79="partial",I79*0.25,0))</f>
        <v>0</v>
      </c>
      <c r="L79" s="276"/>
      <c r="M79" s="276"/>
      <c r="N79" s="792"/>
      <c r="O79" s="276">
        <f>O$77/2</f>
        <v>12.5</v>
      </c>
      <c r="P79" s="267" t="s">
        <v>38</v>
      </c>
      <c r="Q79" s="276">
        <f>IF(P79="Yes",O79,IF(P79="partial",O79*0.25,0))</f>
        <v>0</v>
      </c>
      <c r="R79" s="276"/>
      <c r="S79" s="276"/>
      <c r="T79" s="792"/>
      <c r="U79" s="276">
        <f>U$77/2</f>
        <v>12.5</v>
      </c>
      <c r="V79" s="267" t="s">
        <v>38</v>
      </c>
      <c r="W79" s="276">
        <f>IF(V79="Yes",U79,IF(V79="partial",U79*0.25,0))</f>
        <v>0</v>
      </c>
      <c r="X79" s="276"/>
      <c r="Y79" s="276"/>
      <c r="Z79" s="792"/>
      <c r="AA79" s="276">
        <f>AA$77/2</f>
        <v>12.5</v>
      </c>
      <c r="AB79" s="267" t="s">
        <v>38</v>
      </c>
      <c r="AC79" s="276">
        <f>IF(AB79="Yes",AA79,IF(AB79="partial",AA79*0.25,0))</f>
        <v>0</v>
      </c>
      <c r="AD79" s="276"/>
      <c r="AE79" s="276"/>
      <c r="AF79" s="792"/>
      <c r="AG79" s="276">
        <f>AG$77/2</f>
        <v>12.5</v>
      </c>
      <c r="AH79" s="267" t="s">
        <v>38</v>
      </c>
      <c r="AI79" s="276">
        <f>IF(AH79="Yes",AG79,IF(AH79="partial",AG79*0.25,0))</f>
        <v>0</v>
      </c>
      <c r="AJ79" s="276"/>
      <c r="AK79" s="276"/>
      <c r="AL79" s="792"/>
      <c r="AM79" s="276">
        <f>AM$77/2</f>
        <v>12.5</v>
      </c>
      <c r="AN79" s="267" t="s">
        <v>38</v>
      </c>
      <c r="AO79" s="276">
        <f>IF(AN79="Yes",AM79,IF(AN79="partial",AM79*0.25,0))</f>
        <v>0</v>
      </c>
      <c r="AP79" s="276"/>
      <c r="AQ79" s="276"/>
      <c r="AR79" s="792"/>
      <c r="AS79" s="276">
        <f>AS$77/2</f>
        <v>12.5</v>
      </c>
      <c r="AT79" s="267" t="s">
        <v>38</v>
      </c>
      <c r="AU79" s="276">
        <f>IF(AT79="Yes",AS79,IF(AT79="partial",AS79*0.25,0))</f>
        <v>0</v>
      </c>
      <c r="AV79" s="276"/>
      <c r="AW79" s="276"/>
      <c r="AX79" s="792"/>
      <c r="AY79" s="276">
        <f>AY$77/2</f>
        <v>12.5</v>
      </c>
      <c r="AZ79" s="267" t="s">
        <v>38</v>
      </c>
      <c r="BA79" s="276">
        <f>IF(AZ79="Yes",AY79,IF(AZ79="partial",AY79*0.25,0))</f>
        <v>0</v>
      </c>
      <c r="BB79" s="276"/>
      <c r="BC79" s="269"/>
      <c r="BD79" s="792"/>
      <c r="BE79" s="276">
        <f>BE$77/2</f>
        <v>12.5</v>
      </c>
      <c r="BF79" s="267" t="s">
        <v>35</v>
      </c>
      <c r="BG79" s="276">
        <f>IF(BF79="Yes",BE79,IF(BF79="partial",BE79*0.25,0))</f>
        <v>12.5</v>
      </c>
      <c r="BH79" s="276"/>
      <c r="BI79" s="267" t="s">
        <v>338</v>
      </c>
      <c r="BJ79" s="818"/>
      <c r="BK79" s="819"/>
      <c r="BL79" s="819"/>
      <c r="BM79" s="819"/>
      <c r="BN79" s="819"/>
      <c r="BO79" s="819"/>
      <c r="BP79" s="819"/>
      <c r="BQ79" s="819"/>
      <c r="BR79" s="819"/>
      <c r="BS79" s="819"/>
      <c r="BT79" s="819"/>
      <c r="BU79" s="819"/>
      <c r="BV79" s="819"/>
      <c r="BW79" s="819"/>
      <c r="BX79" s="819"/>
      <c r="BY79" s="819"/>
      <c r="BZ79" s="819"/>
      <c r="CA79" s="819"/>
      <c r="CB79" s="819"/>
      <c r="CC79" s="819"/>
      <c r="CD79" s="819"/>
      <c r="CE79" s="819"/>
      <c r="CF79" s="819"/>
      <c r="CG79" s="819"/>
      <c r="CH79" s="819"/>
      <c r="CI79" s="819"/>
      <c r="CJ79" s="819"/>
      <c r="CK79" s="819"/>
      <c r="CL79" s="819"/>
      <c r="CM79" s="819"/>
      <c r="CN79" s="819"/>
      <c r="CO79" s="819"/>
      <c r="CP79" s="819"/>
      <c r="CQ79" s="819"/>
      <c r="CR79" s="819"/>
      <c r="CS79" s="819"/>
      <c r="CT79" s="819"/>
      <c r="CU79" s="819"/>
      <c r="CV79" s="819"/>
      <c r="CW79" s="819"/>
      <c r="CX79" s="819"/>
      <c r="CY79" s="819"/>
      <c r="CZ79" s="819"/>
      <c r="DA79" s="819"/>
      <c r="DB79" s="819"/>
      <c r="DC79" s="819"/>
      <c r="DD79" s="819"/>
      <c r="DE79" s="819"/>
      <c r="DF79" s="819"/>
      <c r="DG79" s="819"/>
      <c r="DH79" s="819"/>
      <c r="DI79" s="819"/>
      <c r="DJ79" s="819"/>
      <c r="DK79" s="819"/>
      <c r="DL79" s="819"/>
      <c r="DM79" s="819"/>
      <c r="DN79" s="819"/>
      <c r="DO79" s="819"/>
      <c r="DP79" s="819"/>
      <c r="DQ79" s="819"/>
      <c r="DR79" s="819"/>
      <c r="DS79" s="819"/>
      <c r="DT79" s="819"/>
      <c r="DU79" s="819"/>
      <c r="DV79" s="819"/>
      <c r="DW79" s="819"/>
      <c r="DX79" s="819"/>
      <c r="DY79" s="819"/>
      <c r="DZ79" s="819"/>
      <c r="EA79" s="819"/>
      <c r="EB79" s="819"/>
      <c r="EC79" s="819"/>
      <c r="ED79" s="819"/>
      <c r="EE79" s="819"/>
      <c r="EF79" s="819"/>
      <c r="EG79" s="819"/>
      <c r="EH79" s="819"/>
      <c r="EI79" s="819"/>
      <c r="EJ79" s="819"/>
      <c r="EK79" s="819"/>
      <c r="EL79" s="819"/>
      <c r="EM79" s="819"/>
      <c r="EN79" s="819"/>
      <c r="EO79" s="819"/>
      <c r="EP79" s="819"/>
      <c r="EQ79" s="819"/>
      <c r="ER79" s="819"/>
      <c r="ES79" s="819"/>
      <c r="ET79" s="819"/>
      <c r="EU79" s="819"/>
      <c r="EV79" s="819"/>
      <c r="EW79" s="819"/>
      <c r="EX79" s="819"/>
      <c r="EY79" s="819"/>
      <c r="EZ79" s="819"/>
      <c r="FA79" s="819"/>
      <c r="FB79" s="819"/>
      <c r="FC79" s="819"/>
      <c r="FD79" s="819"/>
      <c r="FE79" s="819"/>
      <c r="FF79" s="819"/>
      <c r="FG79" s="819"/>
      <c r="FH79" s="819"/>
      <c r="FI79" s="819"/>
      <c r="FJ79" s="819"/>
      <c r="FK79" s="819"/>
      <c r="FL79" s="819"/>
      <c r="FM79" s="819"/>
      <c r="FN79" s="819"/>
      <c r="FO79" s="819"/>
      <c r="FP79" s="819"/>
      <c r="FQ79" s="819"/>
      <c r="FR79" s="819"/>
      <c r="FS79" s="819"/>
      <c r="FT79" s="819"/>
      <c r="FU79" s="819"/>
      <c r="FV79" s="819"/>
      <c r="FW79" s="819"/>
      <c r="FX79" s="819"/>
      <c r="FY79" s="819"/>
      <c r="FZ79" s="819"/>
      <c r="GA79" s="819"/>
      <c r="GB79" s="819"/>
      <c r="GC79" s="819"/>
      <c r="GD79" s="819"/>
      <c r="GE79" s="819"/>
      <c r="GF79" s="819"/>
      <c r="GG79" s="819"/>
      <c r="GH79" s="819"/>
      <c r="GI79" s="819"/>
      <c r="GJ79" s="819"/>
      <c r="GK79" s="819"/>
      <c r="GL79" s="819"/>
      <c r="GM79" s="819"/>
      <c r="GN79" s="819"/>
      <c r="GO79" s="819"/>
      <c r="GP79" s="819"/>
      <c r="GQ79" s="819"/>
      <c r="GR79" s="819"/>
      <c r="GS79" s="819"/>
      <c r="GT79" s="819"/>
      <c r="GU79" s="819"/>
      <c r="GV79" s="819"/>
      <c r="GW79" s="819"/>
      <c r="GX79" s="819"/>
      <c r="GY79" s="819"/>
      <c r="GZ79" s="819"/>
      <c r="HA79" s="819"/>
      <c r="HB79" s="819"/>
      <c r="HC79" s="819"/>
      <c r="HD79" s="819"/>
      <c r="HE79" s="819"/>
      <c r="HF79" s="819"/>
      <c r="HG79" s="819"/>
      <c r="HH79" s="819"/>
      <c r="HI79" s="819"/>
      <c r="HJ79" s="819"/>
      <c r="HK79" s="819"/>
      <c r="HL79" s="819"/>
      <c r="HM79" s="819"/>
      <c r="HN79" s="819"/>
      <c r="HO79" s="819"/>
      <c r="HP79" s="819"/>
      <c r="HQ79" s="819"/>
      <c r="HR79" s="819"/>
      <c r="HS79" s="819"/>
      <c r="HT79" s="819"/>
      <c r="HU79" s="819"/>
      <c r="HV79" s="819"/>
      <c r="HW79" s="819"/>
      <c r="HX79" s="819"/>
      <c r="HY79" s="819"/>
      <c r="HZ79" s="819"/>
      <c r="IA79" s="819"/>
      <c r="IB79" s="819"/>
      <c r="IC79" s="819"/>
      <c r="ID79" s="819"/>
      <c r="IE79" s="819"/>
      <c r="IF79" s="819"/>
      <c r="IG79" s="819"/>
      <c r="IH79" s="819"/>
      <c r="II79" s="819"/>
      <c r="IJ79" s="819"/>
      <c r="IK79" s="819"/>
      <c r="IL79" s="819"/>
      <c r="IM79" s="819"/>
      <c r="IN79" s="819"/>
      <c r="IO79" s="819"/>
      <c r="IP79" s="819"/>
      <c r="IQ79" s="819"/>
      <c r="IR79" s="819"/>
      <c r="IS79" s="819"/>
      <c r="IT79" s="819"/>
      <c r="IU79" s="819"/>
      <c r="IV79" s="819"/>
      <c r="IW79" s="819"/>
      <c r="IX79" s="819"/>
      <c r="IY79" s="819"/>
      <c r="IZ79" s="819"/>
      <c r="JA79" s="819"/>
      <c r="JB79" s="819"/>
      <c r="JC79" s="819"/>
      <c r="JD79" s="819"/>
      <c r="JE79" s="819"/>
      <c r="JF79" s="819"/>
      <c r="JG79" s="819"/>
      <c r="JH79" s="819"/>
      <c r="JI79" s="819"/>
      <c r="JJ79" s="819"/>
      <c r="JK79" s="819"/>
      <c r="JL79" s="819"/>
      <c r="JM79" s="819"/>
      <c r="JN79" s="819"/>
      <c r="JO79" s="819"/>
      <c r="JP79" s="819"/>
      <c r="JQ79" s="819"/>
      <c r="JR79" s="819"/>
      <c r="JS79" s="819"/>
      <c r="JT79" s="819"/>
      <c r="JU79" s="819"/>
      <c r="JV79" s="819"/>
      <c r="JW79" s="819"/>
      <c r="JX79" s="819"/>
      <c r="JY79" s="819"/>
      <c r="JZ79" s="819"/>
      <c r="KA79" s="819"/>
      <c r="KB79" s="819"/>
      <c r="KC79" s="819"/>
      <c r="KD79" s="819"/>
      <c r="KE79" s="819"/>
      <c r="KF79" s="819"/>
      <c r="KG79" s="819"/>
      <c r="KH79" s="819"/>
      <c r="KI79" s="819"/>
      <c r="KJ79" s="819"/>
      <c r="KK79" s="819"/>
      <c r="KL79" s="819"/>
      <c r="KM79" s="819"/>
      <c r="KN79" s="819"/>
      <c r="KO79" s="819"/>
      <c r="KP79" s="819"/>
      <c r="KQ79" s="819"/>
      <c r="KR79" s="819"/>
      <c r="KS79" s="819"/>
      <c r="KT79" s="819"/>
      <c r="KU79" s="819"/>
      <c r="KV79" s="819"/>
      <c r="KW79" s="819"/>
      <c r="KX79" s="819"/>
      <c r="KY79" s="819"/>
      <c r="KZ79" s="819"/>
      <c r="LA79" s="819"/>
      <c r="LB79" s="819"/>
      <c r="LC79" s="819"/>
      <c r="LD79" s="819"/>
      <c r="LE79" s="819"/>
      <c r="LF79" s="819"/>
      <c r="LG79" s="819"/>
      <c r="LH79" s="819"/>
      <c r="LI79" s="819"/>
      <c r="LJ79" s="819"/>
      <c r="LK79" s="819"/>
      <c r="LL79" s="819"/>
      <c r="LM79" s="819"/>
      <c r="LN79" s="819"/>
      <c r="LO79" s="819"/>
      <c r="LP79" s="819"/>
      <c r="LQ79" s="819"/>
      <c r="LR79" s="819"/>
      <c r="LS79" s="819"/>
      <c r="LT79" s="819"/>
      <c r="LU79" s="819"/>
      <c r="LV79" s="819"/>
      <c r="LW79" s="819"/>
      <c r="LX79" s="819"/>
      <c r="LY79" s="819"/>
      <c r="LZ79" s="819"/>
      <c r="MA79" s="819"/>
      <c r="MB79" s="819"/>
      <c r="MC79" s="819"/>
      <c r="MD79" s="819"/>
      <c r="ME79" s="819"/>
      <c r="MF79" s="819"/>
      <c r="MG79" s="819"/>
      <c r="MH79" s="819"/>
      <c r="MI79" s="819"/>
      <c r="MJ79" s="819"/>
      <c r="MK79" s="819"/>
      <c r="ML79" s="819"/>
      <c r="MM79" s="819"/>
      <c r="MN79" s="819"/>
      <c r="MO79" s="819"/>
      <c r="MP79" s="819"/>
      <c r="MQ79" s="819"/>
      <c r="MR79" s="819"/>
      <c r="MS79" s="819"/>
      <c r="MT79" s="819"/>
      <c r="MU79" s="819"/>
      <c r="MV79" s="819"/>
      <c r="MW79" s="819"/>
      <c r="MX79" s="819"/>
      <c r="MY79" s="819"/>
      <c r="MZ79" s="819"/>
      <c r="NA79" s="819"/>
      <c r="NB79" s="819"/>
      <c r="NC79" s="819"/>
      <c r="ND79" s="819"/>
      <c r="NE79" s="819"/>
      <c r="NF79" s="819"/>
      <c r="NG79" s="819"/>
      <c r="NH79" s="819"/>
      <c r="NI79" s="819"/>
      <c r="NJ79" s="819"/>
      <c r="NK79" s="819"/>
      <c r="NL79" s="819"/>
      <c r="NM79" s="819"/>
      <c r="NN79" s="819"/>
      <c r="NO79" s="819"/>
      <c r="NP79" s="819"/>
      <c r="NQ79" s="819"/>
      <c r="NR79" s="819"/>
      <c r="NS79" s="819"/>
      <c r="NT79" s="819"/>
      <c r="NU79" s="819"/>
      <c r="NV79" s="819"/>
      <c r="NW79" s="819"/>
      <c r="NX79" s="819"/>
      <c r="NY79" s="819"/>
      <c r="NZ79" s="819"/>
      <c r="OA79" s="819"/>
      <c r="OB79" s="819"/>
      <c r="OC79" s="819"/>
      <c r="OD79" s="819"/>
      <c r="OE79" s="819"/>
      <c r="OF79" s="819"/>
      <c r="OG79" s="819"/>
      <c r="OH79" s="819"/>
      <c r="OI79" s="819"/>
      <c r="OJ79" s="819"/>
      <c r="OK79" s="819"/>
      <c r="OL79" s="819"/>
      <c r="OM79" s="819"/>
      <c r="ON79" s="819"/>
      <c r="OO79" s="819"/>
      <c r="OP79" s="819"/>
      <c r="OQ79" s="819"/>
      <c r="OR79" s="819"/>
      <c r="OS79" s="819"/>
      <c r="OT79" s="819"/>
      <c r="OU79" s="819"/>
      <c r="OV79" s="819"/>
      <c r="OW79" s="819"/>
      <c r="OX79" s="819"/>
      <c r="OY79" s="819"/>
      <c r="OZ79" s="819"/>
      <c r="PA79" s="819"/>
      <c r="PB79" s="819"/>
      <c r="PC79" s="819"/>
      <c r="PD79" s="819"/>
      <c r="PE79" s="819"/>
      <c r="PF79" s="819"/>
      <c r="PG79" s="819"/>
      <c r="PH79" s="819"/>
      <c r="PI79" s="819"/>
      <c r="PJ79" s="819"/>
      <c r="PK79" s="819"/>
      <c r="PL79" s="819"/>
      <c r="PM79" s="819"/>
      <c r="PN79" s="819"/>
      <c r="PO79" s="819"/>
      <c r="PP79" s="819"/>
      <c r="PQ79" s="819"/>
      <c r="PR79" s="819"/>
      <c r="PS79" s="819"/>
      <c r="PT79" s="819"/>
      <c r="PU79" s="819"/>
      <c r="PV79" s="819"/>
      <c r="PW79" s="819"/>
      <c r="PX79" s="819"/>
      <c r="PY79" s="819"/>
      <c r="PZ79" s="819"/>
      <c r="QA79" s="819"/>
      <c r="QB79" s="819"/>
      <c r="QC79" s="819"/>
      <c r="QD79" s="819"/>
      <c r="QE79" s="819"/>
      <c r="QF79" s="819"/>
      <c r="QG79" s="819"/>
      <c r="QH79" s="819"/>
      <c r="QI79" s="819"/>
      <c r="QJ79" s="819"/>
      <c r="QK79" s="819"/>
      <c r="QL79" s="819"/>
      <c r="QM79" s="819"/>
      <c r="QN79" s="819"/>
    </row>
    <row r="80" spans="1:456" s="132" customFormat="1" ht="39.950000000000003" customHeight="1">
      <c r="A80" s="440"/>
      <c r="B80" s="836"/>
      <c r="C80" s="848"/>
      <c r="D80" s="338"/>
      <c r="E80" s="276"/>
      <c r="F80" s="279"/>
      <c r="G80" s="276"/>
      <c r="H80" s="760"/>
      <c r="I80" s="279"/>
      <c r="J80" s="276"/>
      <c r="K80" s="276"/>
      <c r="L80" s="279"/>
      <c r="M80" s="276"/>
      <c r="N80" s="760"/>
      <c r="O80" s="279"/>
      <c r="P80" s="276"/>
      <c r="Q80" s="276"/>
      <c r="R80" s="279"/>
      <c r="S80" s="276"/>
      <c r="T80" s="760"/>
      <c r="U80" s="279"/>
      <c r="V80" s="276"/>
      <c r="W80" s="276"/>
      <c r="X80" s="279"/>
      <c r="Y80" s="276"/>
      <c r="Z80" s="760"/>
      <c r="AA80" s="279"/>
      <c r="AB80" s="276"/>
      <c r="AC80" s="276"/>
      <c r="AD80" s="279"/>
      <c r="AE80" s="276"/>
      <c r="AF80" s="760"/>
      <c r="AG80" s="279"/>
      <c r="AH80" s="276"/>
      <c r="AI80" s="276"/>
      <c r="AJ80" s="279"/>
      <c r="AK80" s="276"/>
      <c r="AL80" s="760"/>
      <c r="AM80" s="279"/>
      <c r="AN80" s="276"/>
      <c r="AO80" s="276"/>
      <c r="AP80" s="279"/>
      <c r="AQ80" s="276"/>
      <c r="AR80" s="760"/>
      <c r="AS80" s="279"/>
      <c r="AT80" s="276"/>
      <c r="AU80" s="276"/>
      <c r="AV80" s="279"/>
      <c r="AW80" s="276"/>
      <c r="AX80" s="760"/>
      <c r="AY80" s="279"/>
      <c r="AZ80" s="276"/>
      <c r="BA80" s="276"/>
      <c r="BB80" s="279"/>
      <c r="BC80" s="269"/>
      <c r="BD80" s="760"/>
      <c r="BE80" s="279"/>
      <c r="BF80" s="279"/>
      <c r="BG80" s="276"/>
      <c r="BH80" s="279"/>
      <c r="BI80" s="276"/>
      <c r="BJ80" s="820"/>
      <c r="BK80" s="819"/>
      <c r="BL80" s="819"/>
      <c r="BM80" s="819"/>
      <c r="BN80" s="819"/>
      <c r="BO80" s="819"/>
      <c r="BP80" s="819"/>
      <c r="BQ80" s="819"/>
      <c r="BR80" s="819"/>
      <c r="BS80" s="819"/>
      <c r="BT80" s="819"/>
      <c r="BU80" s="819"/>
      <c r="BV80" s="819"/>
      <c r="BW80" s="819"/>
      <c r="BX80" s="819"/>
      <c r="BY80" s="819"/>
      <c r="BZ80" s="819"/>
      <c r="CA80" s="819"/>
      <c r="CB80" s="819"/>
      <c r="CC80" s="819"/>
      <c r="CD80" s="819"/>
      <c r="CE80" s="819"/>
      <c r="CF80" s="819"/>
      <c r="CG80" s="819"/>
      <c r="CH80" s="819"/>
      <c r="CI80" s="819"/>
      <c r="CJ80" s="819"/>
      <c r="CK80" s="819"/>
      <c r="CL80" s="819"/>
      <c r="CM80" s="819"/>
      <c r="CN80" s="819"/>
      <c r="CO80" s="819"/>
      <c r="CP80" s="819"/>
      <c r="CQ80" s="819"/>
      <c r="CR80" s="819"/>
      <c r="CS80" s="819"/>
      <c r="CT80" s="819"/>
      <c r="CU80" s="819"/>
      <c r="CV80" s="819"/>
      <c r="CW80" s="819"/>
      <c r="CX80" s="819"/>
      <c r="CY80" s="819"/>
      <c r="CZ80" s="819"/>
      <c r="DA80" s="819"/>
      <c r="DB80" s="819"/>
      <c r="DC80" s="819"/>
      <c r="DD80" s="819"/>
      <c r="DE80" s="819"/>
      <c r="DF80" s="819"/>
      <c r="DG80" s="819"/>
      <c r="DH80" s="819"/>
      <c r="DI80" s="819"/>
      <c r="DJ80" s="819"/>
      <c r="DK80" s="819"/>
      <c r="DL80" s="819"/>
      <c r="DM80" s="819"/>
      <c r="DN80" s="819"/>
      <c r="DO80" s="819"/>
      <c r="DP80" s="819"/>
      <c r="DQ80" s="819"/>
      <c r="DR80" s="819"/>
      <c r="DS80" s="819"/>
      <c r="DT80" s="819"/>
      <c r="DU80" s="819"/>
      <c r="DV80" s="819"/>
      <c r="DW80" s="819"/>
      <c r="DX80" s="819"/>
      <c r="DY80" s="819"/>
      <c r="DZ80" s="819"/>
      <c r="EA80" s="819"/>
      <c r="EB80" s="819"/>
      <c r="EC80" s="819"/>
      <c r="ED80" s="819"/>
      <c r="EE80" s="819"/>
      <c r="EF80" s="819"/>
      <c r="EG80" s="819"/>
      <c r="EH80" s="819"/>
      <c r="EI80" s="819"/>
      <c r="EJ80" s="819"/>
      <c r="EK80" s="819"/>
      <c r="EL80" s="819"/>
      <c r="EM80" s="819"/>
      <c r="EN80" s="819"/>
      <c r="EO80" s="819"/>
      <c r="EP80" s="819"/>
      <c r="EQ80" s="819"/>
      <c r="ER80" s="819"/>
      <c r="ES80" s="819"/>
      <c r="ET80" s="819"/>
      <c r="EU80" s="819"/>
      <c r="EV80" s="819"/>
      <c r="EW80" s="819"/>
      <c r="EX80" s="819"/>
      <c r="EY80" s="819"/>
      <c r="EZ80" s="819"/>
      <c r="FA80" s="819"/>
      <c r="FB80" s="819"/>
      <c r="FC80" s="819"/>
      <c r="FD80" s="819"/>
      <c r="FE80" s="819"/>
      <c r="FF80" s="819"/>
      <c r="FG80" s="819"/>
      <c r="FH80" s="819"/>
      <c r="FI80" s="819"/>
      <c r="FJ80" s="819"/>
      <c r="FK80" s="819"/>
      <c r="FL80" s="819"/>
      <c r="FM80" s="819"/>
      <c r="FN80" s="819"/>
      <c r="FO80" s="819"/>
      <c r="FP80" s="819"/>
      <c r="FQ80" s="819"/>
      <c r="FR80" s="819"/>
      <c r="FS80" s="819"/>
      <c r="FT80" s="819"/>
      <c r="FU80" s="819"/>
      <c r="FV80" s="819"/>
      <c r="FW80" s="819"/>
      <c r="FX80" s="819"/>
      <c r="FY80" s="819"/>
      <c r="FZ80" s="819"/>
      <c r="GA80" s="819"/>
      <c r="GB80" s="819"/>
      <c r="GC80" s="819"/>
      <c r="GD80" s="819"/>
      <c r="GE80" s="819"/>
      <c r="GF80" s="819"/>
      <c r="GG80" s="819"/>
      <c r="GH80" s="819"/>
      <c r="GI80" s="819"/>
      <c r="GJ80" s="819"/>
      <c r="GK80" s="819"/>
      <c r="GL80" s="819"/>
      <c r="GM80" s="819"/>
      <c r="GN80" s="819"/>
      <c r="GO80" s="819"/>
      <c r="GP80" s="819"/>
      <c r="GQ80" s="819"/>
      <c r="GR80" s="819"/>
      <c r="GS80" s="819"/>
      <c r="GT80" s="819"/>
      <c r="GU80" s="819"/>
      <c r="GV80" s="819"/>
      <c r="GW80" s="819"/>
      <c r="GX80" s="819"/>
      <c r="GY80" s="819"/>
      <c r="GZ80" s="819"/>
      <c r="HA80" s="819"/>
      <c r="HB80" s="819"/>
      <c r="HC80" s="819"/>
      <c r="HD80" s="819"/>
      <c r="HE80" s="819"/>
      <c r="HF80" s="819"/>
      <c r="HG80" s="819"/>
      <c r="HH80" s="819"/>
      <c r="HI80" s="819"/>
      <c r="HJ80" s="819"/>
      <c r="HK80" s="819"/>
      <c r="HL80" s="819"/>
      <c r="HM80" s="819"/>
      <c r="HN80" s="819"/>
      <c r="HO80" s="819"/>
      <c r="HP80" s="819"/>
      <c r="HQ80" s="819"/>
      <c r="HR80" s="819"/>
      <c r="HS80" s="819"/>
      <c r="HT80" s="819"/>
      <c r="HU80" s="819"/>
      <c r="HV80" s="819"/>
      <c r="HW80" s="819"/>
      <c r="HX80" s="819"/>
      <c r="HY80" s="819"/>
      <c r="HZ80" s="819"/>
      <c r="IA80" s="819"/>
      <c r="IB80" s="819"/>
      <c r="IC80" s="819"/>
      <c r="ID80" s="819"/>
      <c r="IE80" s="819"/>
      <c r="IF80" s="819"/>
      <c r="IG80" s="819"/>
      <c r="IH80" s="819"/>
      <c r="II80" s="819"/>
      <c r="IJ80" s="819"/>
      <c r="IK80" s="819"/>
      <c r="IL80" s="819"/>
      <c r="IM80" s="819"/>
      <c r="IN80" s="819"/>
      <c r="IO80" s="819"/>
      <c r="IP80" s="819"/>
      <c r="IQ80" s="819"/>
      <c r="IR80" s="819"/>
      <c r="IS80" s="819"/>
      <c r="IT80" s="819"/>
      <c r="IU80" s="819"/>
      <c r="IV80" s="819"/>
      <c r="IW80" s="819"/>
      <c r="IX80" s="819"/>
      <c r="IY80" s="819"/>
      <c r="IZ80" s="819"/>
      <c r="JA80" s="819"/>
      <c r="JB80" s="819"/>
      <c r="JC80" s="819"/>
      <c r="JD80" s="819"/>
      <c r="JE80" s="819"/>
      <c r="JF80" s="819"/>
      <c r="JG80" s="819"/>
      <c r="JH80" s="819"/>
      <c r="JI80" s="819"/>
      <c r="JJ80" s="819"/>
      <c r="JK80" s="819"/>
      <c r="JL80" s="819"/>
      <c r="JM80" s="819"/>
      <c r="JN80" s="819"/>
      <c r="JO80" s="819"/>
      <c r="JP80" s="819"/>
      <c r="JQ80" s="819"/>
      <c r="JR80" s="819"/>
      <c r="JS80" s="819"/>
      <c r="JT80" s="819"/>
      <c r="JU80" s="819"/>
      <c r="JV80" s="819"/>
      <c r="JW80" s="819"/>
      <c r="JX80" s="819"/>
      <c r="JY80" s="819"/>
      <c r="JZ80" s="819"/>
      <c r="KA80" s="819"/>
      <c r="KB80" s="819"/>
      <c r="KC80" s="819"/>
      <c r="KD80" s="819"/>
      <c r="KE80" s="819"/>
      <c r="KF80" s="819"/>
      <c r="KG80" s="819"/>
      <c r="KH80" s="819"/>
      <c r="KI80" s="819"/>
      <c r="KJ80" s="819"/>
      <c r="KK80" s="819"/>
      <c r="KL80" s="819"/>
      <c r="KM80" s="819"/>
      <c r="KN80" s="819"/>
      <c r="KO80" s="819"/>
      <c r="KP80" s="819"/>
      <c r="KQ80" s="819"/>
      <c r="KR80" s="819"/>
      <c r="KS80" s="819"/>
      <c r="KT80" s="819"/>
      <c r="KU80" s="819"/>
      <c r="KV80" s="819"/>
      <c r="KW80" s="819"/>
      <c r="KX80" s="819"/>
      <c r="KY80" s="819"/>
      <c r="KZ80" s="819"/>
      <c r="LA80" s="819"/>
      <c r="LB80" s="819"/>
      <c r="LC80" s="819"/>
      <c r="LD80" s="819"/>
      <c r="LE80" s="819"/>
      <c r="LF80" s="819"/>
      <c r="LG80" s="819"/>
      <c r="LH80" s="819"/>
      <c r="LI80" s="819"/>
      <c r="LJ80" s="819"/>
      <c r="LK80" s="819"/>
      <c r="LL80" s="819"/>
      <c r="LM80" s="819"/>
      <c r="LN80" s="819"/>
      <c r="LO80" s="819"/>
      <c r="LP80" s="819"/>
      <c r="LQ80" s="819"/>
      <c r="LR80" s="819"/>
      <c r="LS80" s="819"/>
      <c r="LT80" s="819"/>
      <c r="LU80" s="819"/>
      <c r="LV80" s="819"/>
      <c r="LW80" s="819"/>
      <c r="LX80" s="819"/>
      <c r="LY80" s="819"/>
      <c r="LZ80" s="819"/>
      <c r="MA80" s="819"/>
      <c r="MB80" s="819"/>
      <c r="MC80" s="819"/>
      <c r="MD80" s="819"/>
      <c r="ME80" s="819"/>
      <c r="MF80" s="819"/>
      <c r="MG80" s="819"/>
      <c r="MH80" s="819"/>
      <c r="MI80" s="819"/>
      <c r="MJ80" s="819"/>
      <c r="MK80" s="819"/>
      <c r="ML80" s="819"/>
      <c r="MM80" s="819"/>
      <c r="MN80" s="819"/>
      <c r="MO80" s="819"/>
      <c r="MP80" s="819"/>
      <c r="MQ80" s="819"/>
      <c r="MR80" s="819"/>
      <c r="MS80" s="819"/>
      <c r="MT80" s="819"/>
      <c r="MU80" s="819"/>
      <c r="MV80" s="819"/>
      <c r="MW80" s="819"/>
      <c r="MX80" s="819"/>
      <c r="MY80" s="819"/>
      <c r="MZ80" s="819"/>
      <c r="NA80" s="819"/>
      <c r="NB80" s="819"/>
      <c r="NC80" s="819"/>
      <c r="ND80" s="819"/>
      <c r="NE80" s="819"/>
      <c r="NF80" s="819"/>
      <c r="NG80" s="819"/>
      <c r="NH80" s="819"/>
      <c r="NI80" s="819"/>
      <c r="NJ80" s="819"/>
      <c r="NK80" s="819"/>
      <c r="NL80" s="819"/>
      <c r="NM80" s="819"/>
      <c r="NN80" s="819"/>
      <c r="NO80" s="819"/>
      <c r="NP80" s="819"/>
      <c r="NQ80" s="819"/>
      <c r="NR80" s="819"/>
      <c r="NS80" s="819"/>
      <c r="NT80" s="819"/>
      <c r="NU80" s="819"/>
      <c r="NV80" s="819"/>
      <c r="NW80" s="819"/>
      <c r="NX80" s="819"/>
      <c r="NY80" s="819"/>
      <c r="NZ80" s="819"/>
      <c r="OA80" s="819"/>
      <c r="OB80" s="819"/>
      <c r="OC80" s="819"/>
      <c r="OD80" s="819"/>
      <c r="OE80" s="819"/>
      <c r="OF80" s="819"/>
      <c r="OG80" s="819"/>
      <c r="OH80" s="819"/>
      <c r="OI80" s="819"/>
      <c r="OJ80" s="819"/>
      <c r="OK80" s="819"/>
      <c r="OL80" s="819"/>
      <c r="OM80" s="819"/>
      <c r="ON80" s="819"/>
      <c r="OO80" s="819"/>
      <c r="OP80" s="819"/>
      <c r="OQ80" s="819"/>
      <c r="OR80" s="819"/>
      <c r="OS80" s="819"/>
      <c r="OT80" s="819"/>
      <c r="OU80" s="819"/>
      <c r="OV80" s="819"/>
      <c r="OW80" s="819"/>
      <c r="OX80" s="819"/>
      <c r="OY80" s="819"/>
      <c r="OZ80" s="819"/>
      <c r="PA80" s="819"/>
      <c r="PB80" s="819"/>
      <c r="PC80" s="819"/>
      <c r="PD80" s="819"/>
      <c r="PE80" s="819"/>
      <c r="PF80" s="819"/>
      <c r="PG80" s="819"/>
      <c r="PH80" s="819"/>
      <c r="PI80" s="819"/>
      <c r="PJ80" s="819"/>
      <c r="PK80" s="819"/>
      <c r="PL80" s="819"/>
      <c r="PM80" s="819"/>
      <c r="PN80" s="819"/>
      <c r="PO80" s="819"/>
      <c r="PP80" s="819"/>
      <c r="PQ80" s="819"/>
      <c r="PR80" s="819"/>
      <c r="PS80" s="819"/>
      <c r="PT80" s="819"/>
      <c r="PU80" s="819"/>
      <c r="PV80" s="819"/>
      <c r="PW80" s="819"/>
      <c r="PX80" s="819"/>
      <c r="PY80" s="819"/>
      <c r="PZ80" s="819"/>
      <c r="QA80" s="819"/>
      <c r="QB80" s="819"/>
      <c r="QC80" s="819"/>
      <c r="QD80" s="819"/>
      <c r="QE80" s="819"/>
      <c r="QF80" s="819"/>
      <c r="QG80" s="819"/>
      <c r="QH80" s="819"/>
      <c r="QI80" s="819"/>
      <c r="QJ80" s="819"/>
      <c r="QK80" s="819"/>
      <c r="QL80" s="819"/>
      <c r="QM80" s="819"/>
      <c r="QN80" s="819"/>
    </row>
    <row r="81" spans="1:456" s="132" customFormat="1" ht="39.950000000000003" customHeight="1">
      <c r="A81" s="441" t="s">
        <v>401</v>
      </c>
      <c r="B81" s="506" t="s">
        <v>835</v>
      </c>
      <c r="C81" s="848">
        <f>C$69/4</f>
        <v>25</v>
      </c>
      <c r="D81" s="512"/>
      <c r="E81" s="276"/>
      <c r="F81" s="279">
        <f>E83+E84+E85+E86</f>
        <v>7.8125</v>
      </c>
      <c r="G81" s="276"/>
      <c r="H81" s="760"/>
      <c r="I81" s="279">
        <f>I$69/4</f>
        <v>25</v>
      </c>
      <c r="J81" s="276"/>
      <c r="K81" s="276"/>
      <c r="L81" s="279">
        <f>K83+K84+K85+K86</f>
        <v>6.25</v>
      </c>
      <c r="M81" s="276"/>
      <c r="N81" s="760"/>
      <c r="O81" s="279">
        <f>O$69/4</f>
        <v>25</v>
      </c>
      <c r="P81" s="276"/>
      <c r="Q81" s="276"/>
      <c r="R81" s="279">
        <f>Q83+Q84+Q85+Q86</f>
        <v>6.25</v>
      </c>
      <c r="S81" s="276"/>
      <c r="T81" s="760"/>
      <c r="U81" s="279">
        <f>U$69/4</f>
        <v>25</v>
      </c>
      <c r="V81" s="276"/>
      <c r="W81" s="276"/>
      <c r="X81" s="279">
        <f>W83+W84+W85+W86</f>
        <v>0</v>
      </c>
      <c r="Y81" s="276"/>
      <c r="Z81" s="760"/>
      <c r="AA81" s="279">
        <f>AA$69/4</f>
        <v>25</v>
      </c>
      <c r="AB81" s="267"/>
      <c r="AC81" s="276"/>
      <c r="AD81" s="279">
        <f>AC83+AC84+AC85+AC86</f>
        <v>0</v>
      </c>
      <c r="AE81" s="276"/>
      <c r="AF81" s="760"/>
      <c r="AG81" s="279">
        <f>AG$69/4</f>
        <v>25</v>
      </c>
      <c r="AH81" s="276"/>
      <c r="AI81" s="276"/>
      <c r="AJ81" s="279">
        <f>AI83+AI84+AI85+AI86</f>
        <v>12.5</v>
      </c>
      <c r="AK81" s="276"/>
      <c r="AL81" s="760"/>
      <c r="AM81" s="279">
        <f>AM$69/4</f>
        <v>25</v>
      </c>
      <c r="AN81" s="276"/>
      <c r="AO81" s="276"/>
      <c r="AP81" s="279">
        <f>AO83+AO84+AO85+AO86</f>
        <v>6.25</v>
      </c>
      <c r="AQ81" s="276"/>
      <c r="AR81" s="760"/>
      <c r="AS81" s="279">
        <f>AS$69/4</f>
        <v>25</v>
      </c>
      <c r="AT81" s="276"/>
      <c r="AU81" s="276"/>
      <c r="AV81" s="279">
        <f>AU83+AU84+AU85+AU86</f>
        <v>25</v>
      </c>
      <c r="AW81" s="276"/>
      <c r="AX81" s="760"/>
      <c r="AY81" s="279">
        <f>AY$69/4</f>
        <v>25</v>
      </c>
      <c r="AZ81" s="276"/>
      <c r="BA81" s="276"/>
      <c r="BB81" s="279">
        <f>BA83+BA84+BA85+BA86</f>
        <v>0</v>
      </c>
      <c r="BC81" s="269"/>
      <c r="BD81" s="760"/>
      <c r="BE81" s="279">
        <f>BE$69/4</f>
        <v>25</v>
      </c>
      <c r="BF81" s="279"/>
      <c r="BG81" s="276"/>
      <c r="BH81" s="279">
        <f>BG83+BG84+BG85+BG86</f>
        <v>25</v>
      </c>
      <c r="BI81" s="276"/>
      <c r="BJ81" s="820"/>
      <c r="BK81" s="819"/>
      <c r="BL81" s="819"/>
      <c r="BM81" s="819"/>
      <c r="BN81" s="819"/>
      <c r="BO81" s="819"/>
      <c r="BP81" s="819"/>
      <c r="BQ81" s="819"/>
      <c r="BR81" s="819"/>
      <c r="BS81" s="819"/>
      <c r="BT81" s="819"/>
      <c r="BU81" s="819"/>
      <c r="BV81" s="819"/>
      <c r="BW81" s="819"/>
      <c r="BX81" s="819"/>
      <c r="BY81" s="819"/>
      <c r="BZ81" s="819"/>
      <c r="CA81" s="819"/>
      <c r="CB81" s="819"/>
      <c r="CC81" s="819"/>
      <c r="CD81" s="819"/>
      <c r="CE81" s="819"/>
      <c r="CF81" s="819"/>
      <c r="CG81" s="819"/>
      <c r="CH81" s="819"/>
      <c r="CI81" s="819"/>
      <c r="CJ81" s="819"/>
      <c r="CK81" s="819"/>
      <c r="CL81" s="819"/>
      <c r="CM81" s="819"/>
      <c r="CN81" s="819"/>
      <c r="CO81" s="819"/>
      <c r="CP81" s="819"/>
      <c r="CQ81" s="819"/>
      <c r="CR81" s="819"/>
      <c r="CS81" s="819"/>
      <c r="CT81" s="819"/>
      <c r="CU81" s="819"/>
      <c r="CV81" s="819"/>
      <c r="CW81" s="819"/>
      <c r="CX81" s="819"/>
      <c r="CY81" s="819"/>
      <c r="CZ81" s="819"/>
      <c r="DA81" s="819"/>
      <c r="DB81" s="819"/>
      <c r="DC81" s="819"/>
      <c r="DD81" s="819"/>
      <c r="DE81" s="819"/>
      <c r="DF81" s="819"/>
      <c r="DG81" s="819"/>
      <c r="DH81" s="819"/>
      <c r="DI81" s="819"/>
      <c r="DJ81" s="819"/>
      <c r="DK81" s="819"/>
      <c r="DL81" s="819"/>
      <c r="DM81" s="819"/>
      <c r="DN81" s="819"/>
      <c r="DO81" s="819"/>
      <c r="DP81" s="819"/>
      <c r="DQ81" s="819"/>
      <c r="DR81" s="819"/>
      <c r="DS81" s="819"/>
      <c r="DT81" s="819"/>
      <c r="DU81" s="819"/>
      <c r="DV81" s="819"/>
      <c r="DW81" s="819"/>
      <c r="DX81" s="819"/>
      <c r="DY81" s="819"/>
      <c r="DZ81" s="819"/>
      <c r="EA81" s="819"/>
      <c r="EB81" s="819"/>
      <c r="EC81" s="819"/>
      <c r="ED81" s="819"/>
      <c r="EE81" s="819"/>
      <c r="EF81" s="819"/>
      <c r="EG81" s="819"/>
      <c r="EH81" s="819"/>
      <c r="EI81" s="819"/>
      <c r="EJ81" s="819"/>
      <c r="EK81" s="819"/>
      <c r="EL81" s="819"/>
      <c r="EM81" s="819"/>
      <c r="EN81" s="819"/>
      <c r="EO81" s="819"/>
      <c r="EP81" s="819"/>
      <c r="EQ81" s="819"/>
      <c r="ER81" s="819"/>
      <c r="ES81" s="819"/>
      <c r="ET81" s="819"/>
      <c r="EU81" s="819"/>
      <c r="EV81" s="819"/>
      <c r="EW81" s="819"/>
      <c r="EX81" s="819"/>
      <c r="EY81" s="819"/>
      <c r="EZ81" s="819"/>
      <c r="FA81" s="819"/>
      <c r="FB81" s="819"/>
      <c r="FC81" s="819"/>
      <c r="FD81" s="819"/>
      <c r="FE81" s="819"/>
      <c r="FF81" s="819"/>
      <c r="FG81" s="819"/>
      <c r="FH81" s="819"/>
      <c r="FI81" s="819"/>
      <c r="FJ81" s="819"/>
      <c r="FK81" s="819"/>
      <c r="FL81" s="819"/>
      <c r="FM81" s="819"/>
      <c r="FN81" s="819"/>
      <c r="FO81" s="819"/>
      <c r="FP81" s="819"/>
      <c r="FQ81" s="819"/>
      <c r="FR81" s="819"/>
      <c r="FS81" s="819"/>
      <c r="FT81" s="819"/>
      <c r="FU81" s="819"/>
      <c r="FV81" s="819"/>
      <c r="FW81" s="819"/>
      <c r="FX81" s="819"/>
      <c r="FY81" s="819"/>
      <c r="FZ81" s="819"/>
      <c r="GA81" s="819"/>
      <c r="GB81" s="819"/>
      <c r="GC81" s="819"/>
      <c r="GD81" s="819"/>
      <c r="GE81" s="819"/>
      <c r="GF81" s="819"/>
      <c r="GG81" s="819"/>
      <c r="GH81" s="819"/>
      <c r="GI81" s="819"/>
      <c r="GJ81" s="819"/>
      <c r="GK81" s="819"/>
      <c r="GL81" s="819"/>
      <c r="GM81" s="819"/>
      <c r="GN81" s="819"/>
      <c r="GO81" s="819"/>
      <c r="GP81" s="819"/>
      <c r="GQ81" s="819"/>
      <c r="GR81" s="819"/>
      <c r="GS81" s="819"/>
      <c r="GT81" s="819"/>
      <c r="GU81" s="819"/>
      <c r="GV81" s="819"/>
      <c r="GW81" s="819"/>
      <c r="GX81" s="819"/>
      <c r="GY81" s="819"/>
      <c r="GZ81" s="819"/>
      <c r="HA81" s="819"/>
      <c r="HB81" s="819"/>
      <c r="HC81" s="819"/>
      <c r="HD81" s="819"/>
      <c r="HE81" s="819"/>
      <c r="HF81" s="819"/>
      <c r="HG81" s="819"/>
      <c r="HH81" s="819"/>
      <c r="HI81" s="819"/>
      <c r="HJ81" s="819"/>
      <c r="HK81" s="819"/>
      <c r="HL81" s="819"/>
      <c r="HM81" s="819"/>
      <c r="HN81" s="819"/>
      <c r="HO81" s="819"/>
      <c r="HP81" s="819"/>
      <c r="HQ81" s="819"/>
      <c r="HR81" s="819"/>
      <c r="HS81" s="819"/>
      <c r="HT81" s="819"/>
      <c r="HU81" s="819"/>
      <c r="HV81" s="819"/>
      <c r="HW81" s="819"/>
      <c r="HX81" s="819"/>
      <c r="HY81" s="819"/>
      <c r="HZ81" s="819"/>
      <c r="IA81" s="819"/>
      <c r="IB81" s="819"/>
      <c r="IC81" s="819"/>
      <c r="ID81" s="819"/>
      <c r="IE81" s="819"/>
      <c r="IF81" s="819"/>
      <c r="IG81" s="819"/>
      <c r="IH81" s="819"/>
      <c r="II81" s="819"/>
      <c r="IJ81" s="819"/>
      <c r="IK81" s="819"/>
      <c r="IL81" s="819"/>
      <c r="IM81" s="819"/>
      <c r="IN81" s="819"/>
      <c r="IO81" s="819"/>
      <c r="IP81" s="819"/>
      <c r="IQ81" s="819"/>
      <c r="IR81" s="819"/>
      <c r="IS81" s="819"/>
      <c r="IT81" s="819"/>
      <c r="IU81" s="819"/>
      <c r="IV81" s="819"/>
      <c r="IW81" s="819"/>
      <c r="IX81" s="819"/>
      <c r="IY81" s="819"/>
      <c r="IZ81" s="819"/>
      <c r="JA81" s="819"/>
      <c r="JB81" s="819"/>
      <c r="JC81" s="819"/>
      <c r="JD81" s="819"/>
      <c r="JE81" s="819"/>
      <c r="JF81" s="819"/>
      <c r="JG81" s="819"/>
      <c r="JH81" s="819"/>
      <c r="JI81" s="819"/>
      <c r="JJ81" s="819"/>
      <c r="JK81" s="819"/>
      <c r="JL81" s="819"/>
      <c r="JM81" s="819"/>
      <c r="JN81" s="819"/>
      <c r="JO81" s="819"/>
      <c r="JP81" s="819"/>
      <c r="JQ81" s="819"/>
      <c r="JR81" s="819"/>
      <c r="JS81" s="819"/>
      <c r="JT81" s="819"/>
      <c r="JU81" s="819"/>
      <c r="JV81" s="819"/>
      <c r="JW81" s="819"/>
      <c r="JX81" s="819"/>
      <c r="JY81" s="819"/>
      <c r="JZ81" s="819"/>
      <c r="KA81" s="819"/>
      <c r="KB81" s="819"/>
      <c r="KC81" s="819"/>
      <c r="KD81" s="819"/>
      <c r="KE81" s="819"/>
      <c r="KF81" s="819"/>
      <c r="KG81" s="819"/>
      <c r="KH81" s="819"/>
      <c r="KI81" s="819"/>
      <c r="KJ81" s="819"/>
      <c r="KK81" s="819"/>
      <c r="KL81" s="819"/>
      <c r="KM81" s="819"/>
      <c r="KN81" s="819"/>
      <c r="KO81" s="819"/>
      <c r="KP81" s="819"/>
      <c r="KQ81" s="819"/>
      <c r="KR81" s="819"/>
      <c r="KS81" s="819"/>
      <c r="KT81" s="819"/>
      <c r="KU81" s="819"/>
      <c r="KV81" s="819"/>
      <c r="KW81" s="819"/>
      <c r="KX81" s="819"/>
      <c r="KY81" s="819"/>
      <c r="KZ81" s="819"/>
      <c r="LA81" s="819"/>
      <c r="LB81" s="819"/>
      <c r="LC81" s="819"/>
      <c r="LD81" s="819"/>
      <c r="LE81" s="819"/>
      <c r="LF81" s="819"/>
      <c r="LG81" s="819"/>
      <c r="LH81" s="819"/>
      <c r="LI81" s="819"/>
      <c r="LJ81" s="819"/>
      <c r="LK81" s="819"/>
      <c r="LL81" s="819"/>
      <c r="LM81" s="819"/>
      <c r="LN81" s="819"/>
      <c r="LO81" s="819"/>
      <c r="LP81" s="819"/>
      <c r="LQ81" s="819"/>
      <c r="LR81" s="819"/>
      <c r="LS81" s="819"/>
      <c r="LT81" s="819"/>
      <c r="LU81" s="819"/>
      <c r="LV81" s="819"/>
      <c r="LW81" s="819"/>
      <c r="LX81" s="819"/>
      <c r="LY81" s="819"/>
      <c r="LZ81" s="819"/>
      <c r="MA81" s="819"/>
      <c r="MB81" s="819"/>
      <c r="MC81" s="819"/>
      <c r="MD81" s="819"/>
      <c r="ME81" s="819"/>
      <c r="MF81" s="819"/>
      <c r="MG81" s="819"/>
      <c r="MH81" s="819"/>
      <c r="MI81" s="819"/>
      <c r="MJ81" s="819"/>
      <c r="MK81" s="819"/>
      <c r="ML81" s="819"/>
      <c r="MM81" s="819"/>
      <c r="MN81" s="819"/>
      <c r="MO81" s="819"/>
      <c r="MP81" s="819"/>
      <c r="MQ81" s="819"/>
      <c r="MR81" s="819"/>
      <c r="MS81" s="819"/>
      <c r="MT81" s="819"/>
      <c r="MU81" s="819"/>
      <c r="MV81" s="819"/>
      <c r="MW81" s="819"/>
      <c r="MX81" s="819"/>
      <c r="MY81" s="819"/>
      <c r="MZ81" s="819"/>
      <c r="NA81" s="819"/>
      <c r="NB81" s="819"/>
      <c r="NC81" s="819"/>
      <c r="ND81" s="819"/>
      <c r="NE81" s="819"/>
      <c r="NF81" s="819"/>
      <c r="NG81" s="819"/>
      <c r="NH81" s="819"/>
      <c r="NI81" s="819"/>
      <c r="NJ81" s="819"/>
      <c r="NK81" s="819"/>
      <c r="NL81" s="819"/>
      <c r="NM81" s="819"/>
      <c r="NN81" s="819"/>
      <c r="NO81" s="819"/>
      <c r="NP81" s="819"/>
      <c r="NQ81" s="819"/>
      <c r="NR81" s="819"/>
      <c r="NS81" s="819"/>
      <c r="NT81" s="819"/>
      <c r="NU81" s="819"/>
      <c r="NV81" s="819"/>
      <c r="NW81" s="819"/>
      <c r="NX81" s="819"/>
      <c r="NY81" s="819"/>
      <c r="NZ81" s="819"/>
      <c r="OA81" s="819"/>
      <c r="OB81" s="819"/>
      <c r="OC81" s="819"/>
      <c r="OD81" s="819"/>
      <c r="OE81" s="819"/>
      <c r="OF81" s="819"/>
      <c r="OG81" s="819"/>
      <c r="OH81" s="819"/>
      <c r="OI81" s="819"/>
      <c r="OJ81" s="819"/>
      <c r="OK81" s="819"/>
      <c r="OL81" s="819"/>
      <c r="OM81" s="819"/>
      <c r="ON81" s="819"/>
      <c r="OO81" s="819"/>
      <c r="OP81" s="819"/>
      <c r="OQ81" s="819"/>
      <c r="OR81" s="819"/>
      <c r="OS81" s="819"/>
      <c r="OT81" s="819"/>
      <c r="OU81" s="819"/>
      <c r="OV81" s="819"/>
      <c r="OW81" s="819"/>
      <c r="OX81" s="819"/>
      <c r="OY81" s="819"/>
      <c r="OZ81" s="819"/>
      <c r="PA81" s="819"/>
      <c r="PB81" s="819"/>
      <c r="PC81" s="819"/>
      <c r="PD81" s="819"/>
      <c r="PE81" s="819"/>
      <c r="PF81" s="819"/>
      <c r="PG81" s="819"/>
      <c r="PH81" s="819"/>
      <c r="PI81" s="819"/>
      <c r="PJ81" s="819"/>
      <c r="PK81" s="819"/>
      <c r="PL81" s="819"/>
      <c r="PM81" s="819"/>
      <c r="PN81" s="819"/>
      <c r="PO81" s="819"/>
      <c r="PP81" s="819"/>
      <c r="PQ81" s="819"/>
      <c r="PR81" s="819"/>
      <c r="PS81" s="819"/>
      <c r="PT81" s="819"/>
      <c r="PU81" s="819"/>
      <c r="PV81" s="819"/>
      <c r="PW81" s="819"/>
      <c r="PX81" s="819"/>
      <c r="PY81" s="819"/>
      <c r="PZ81" s="819"/>
      <c r="QA81" s="819"/>
      <c r="QB81" s="819"/>
      <c r="QC81" s="819"/>
      <c r="QD81" s="819"/>
      <c r="QE81" s="819"/>
      <c r="QF81" s="819"/>
      <c r="QG81" s="819"/>
      <c r="QH81" s="819"/>
      <c r="QI81" s="819"/>
      <c r="QJ81" s="819"/>
      <c r="QK81" s="819"/>
      <c r="QL81" s="819"/>
      <c r="QM81" s="819"/>
      <c r="QN81" s="819"/>
    </row>
    <row r="82" spans="1:456" s="132" customFormat="1" ht="46.5" customHeight="1">
      <c r="A82" s="449"/>
      <c r="B82" s="509" t="s">
        <v>646</v>
      </c>
      <c r="C82" s="848"/>
      <c r="D82" s="338"/>
      <c r="E82" s="276"/>
      <c r="F82" s="279"/>
      <c r="G82" s="276"/>
      <c r="H82" s="760"/>
      <c r="I82" s="279"/>
      <c r="J82" s="276"/>
      <c r="K82" s="276"/>
      <c r="L82" s="279"/>
      <c r="M82" s="276"/>
      <c r="N82" s="760"/>
      <c r="O82" s="279"/>
      <c r="P82" s="276"/>
      <c r="Q82" s="276"/>
      <c r="R82" s="279"/>
      <c r="S82" s="276"/>
      <c r="T82" s="760"/>
      <c r="U82" s="279"/>
      <c r="V82" s="276"/>
      <c r="W82" s="276"/>
      <c r="X82" s="279"/>
      <c r="Y82" s="276"/>
      <c r="Z82" s="760"/>
      <c r="AA82" s="279"/>
      <c r="AB82" s="276"/>
      <c r="AC82" s="276"/>
      <c r="AD82" s="279"/>
      <c r="AE82" s="276"/>
      <c r="AF82" s="760"/>
      <c r="AG82" s="279"/>
      <c r="AH82" s="276"/>
      <c r="AI82" s="276"/>
      <c r="AJ82" s="279"/>
      <c r="AK82" s="276"/>
      <c r="AL82" s="760"/>
      <c r="AM82" s="279"/>
      <c r="AN82" s="276"/>
      <c r="AO82" s="276"/>
      <c r="AP82" s="279"/>
      <c r="AQ82" s="276"/>
      <c r="AR82" s="760"/>
      <c r="AS82" s="279"/>
      <c r="AT82" s="276"/>
      <c r="AU82" s="276"/>
      <c r="AV82" s="279"/>
      <c r="AW82" s="276"/>
      <c r="AX82" s="760"/>
      <c r="AY82" s="279"/>
      <c r="AZ82" s="276"/>
      <c r="BA82" s="276"/>
      <c r="BB82" s="279"/>
      <c r="BC82" s="269"/>
      <c r="BD82" s="760"/>
      <c r="BE82" s="279"/>
      <c r="BF82" s="279"/>
      <c r="BG82" s="276"/>
      <c r="BH82" s="279"/>
      <c r="BI82" s="276"/>
      <c r="BJ82" s="820"/>
      <c r="BK82" s="819"/>
      <c r="BL82" s="819"/>
      <c r="BM82" s="819"/>
      <c r="BN82" s="819"/>
      <c r="BO82" s="819"/>
      <c r="BP82" s="819"/>
      <c r="BQ82" s="819"/>
      <c r="BR82" s="819"/>
      <c r="BS82" s="819"/>
      <c r="BT82" s="819"/>
      <c r="BU82" s="819"/>
      <c r="BV82" s="819"/>
      <c r="BW82" s="819"/>
      <c r="BX82" s="819"/>
      <c r="BY82" s="819"/>
      <c r="BZ82" s="819"/>
      <c r="CA82" s="819"/>
      <c r="CB82" s="819"/>
      <c r="CC82" s="819"/>
      <c r="CD82" s="819"/>
      <c r="CE82" s="819"/>
      <c r="CF82" s="819"/>
      <c r="CG82" s="819"/>
      <c r="CH82" s="819"/>
      <c r="CI82" s="819"/>
      <c r="CJ82" s="819"/>
      <c r="CK82" s="819"/>
      <c r="CL82" s="819"/>
      <c r="CM82" s="819"/>
      <c r="CN82" s="819"/>
      <c r="CO82" s="819"/>
      <c r="CP82" s="819"/>
      <c r="CQ82" s="819"/>
      <c r="CR82" s="819"/>
      <c r="CS82" s="819"/>
      <c r="CT82" s="819"/>
      <c r="CU82" s="819"/>
      <c r="CV82" s="819"/>
      <c r="CW82" s="819"/>
      <c r="CX82" s="819"/>
      <c r="CY82" s="819"/>
      <c r="CZ82" s="819"/>
      <c r="DA82" s="819"/>
      <c r="DB82" s="819"/>
      <c r="DC82" s="819"/>
      <c r="DD82" s="819"/>
      <c r="DE82" s="819"/>
      <c r="DF82" s="819"/>
      <c r="DG82" s="819"/>
      <c r="DH82" s="819"/>
      <c r="DI82" s="819"/>
      <c r="DJ82" s="819"/>
      <c r="DK82" s="819"/>
      <c r="DL82" s="819"/>
      <c r="DM82" s="819"/>
      <c r="DN82" s="819"/>
      <c r="DO82" s="819"/>
      <c r="DP82" s="819"/>
      <c r="DQ82" s="819"/>
      <c r="DR82" s="819"/>
      <c r="DS82" s="819"/>
      <c r="DT82" s="819"/>
      <c r="DU82" s="819"/>
      <c r="DV82" s="819"/>
      <c r="DW82" s="819"/>
      <c r="DX82" s="819"/>
      <c r="DY82" s="819"/>
      <c r="DZ82" s="819"/>
      <c r="EA82" s="819"/>
      <c r="EB82" s="819"/>
      <c r="EC82" s="819"/>
      <c r="ED82" s="819"/>
      <c r="EE82" s="819"/>
      <c r="EF82" s="819"/>
      <c r="EG82" s="819"/>
      <c r="EH82" s="819"/>
      <c r="EI82" s="819"/>
      <c r="EJ82" s="819"/>
      <c r="EK82" s="819"/>
      <c r="EL82" s="819"/>
      <c r="EM82" s="819"/>
      <c r="EN82" s="819"/>
      <c r="EO82" s="819"/>
      <c r="EP82" s="819"/>
      <c r="EQ82" s="819"/>
      <c r="ER82" s="819"/>
      <c r="ES82" s="819"/>
      <c r="ET82" s="819"/>
      <c r="EU82" s="819"/>
      <c r="EV82" s="819"/>
      <c r="EW82" s="819"/>
      <c r="EX82" s="819"/>
      <c r="EY82" s="819"/>
      <c r="EZ82" s="819"/>
      <c r="FA82" s="819"/>
      <c r="FB82" s="819"/>
      <c r="FC82" s="819"/>
      <c r="FD82" s="819"/>
      <c r="FE82" s="819"/>
      <c r="FF82" s="819"/>
      <c r="FG82" s="819"/>
      <c r="FH82" s="819"/>
      <c r="FI82" s="819"/>
      <c r="FJ82" s="819"/>
      <c r="FK82" s="819"/>
      <c r="FL82" s="819"/>
      <c r="FM82" s="819"/>
      <c r="FN82" s="819"/>
      <c r="FO82" s="819"/>
      <c r="FP82" s="819"/>
      <c r="FQ82" s="819"/>
      <c r="FR82" s="819"/>
      <c r="FS82" s="819"/>
      <c r="FT82" s="819"/>
      <c r="FU82" s="819"/>
      <c r="FV82" s="819"/>
      <c r="FW82" s="819"/>
      <c r="FX82" s="819"/>
      <c r="FY82" s="819"/>
      <c r="FZ82" s="819"/>
      <c r="GA82" s="819"/>
      <c r="GB82" s="819"/>
      <c r="GC82" s="819"/>
      <c r="GD82" s="819"/>
      <c r="GE82" s="819"/>
      <c r="GF82" s="819"/>
      <c r="GG82" s="819"/>
      <c r="GH82" s="819"/>
      <c r="GI82" s="819"/>
      <c r="GJ82" s="819"/>
      <c r="GK82" s="819"/>
      <c r="GL82" s="819"/>
      <c r="GM82" s="819"/>
      <c r="GN82" s="819"/>
      <c r="GO82" s="819"/>
      <c r="GP82" s="819"/>
      <c r="GQ82" s="819"/>
      <c r="GR82" s="819"/>
      <c r="GS82" s="819"/>
      <c r="GT82" s="819"/>
      <c r="GU82" s="819"/>
      <c r="GV82" s="819"/>
      <c r="GW82" s="819"/>
      <c r="GX82" s="819"/>
      <c r="GY82" s="819"/>
      <c r="GZ82" s="819"/>
      <c r="HA82" s="819"/>
      <c r="HB82" s="819"/>
      <c r="HC82" s="819"/>
      <c r="HD82" s="819"/>
      <c r="HE82" s="819"/>
      <c r="HF82" s="819"/>
      <c r="HG82" s="819"/>
      <c r="HH82" s="819"/>
      <c r="HI82" s="819"/>
      <c r="HJ82" s="819"/>
      <c r="HK82" s="819"/>
      <c r="HL82" s="819"/>
      <c r="HM82" s="819"/>
      <c r="HN82" s="819"/>
      <c r="HO82" s="819"/>
      <c r="HP82" s="819"/>
      <c r="HQ82" s="819"/>
      <c r="HR82" s="819"/>
      <c r="HS82" s="819"/>
      <c r="HT82" s="819"/>
      <c r="HU82" s="819"/>
      <c r="HV82" s="819"/>
      <c r="HW82" s="819"/>
      <c r="HX82" s="819"/>
      <c r="HY82" s="819"/>
      <c r="HZ82" s="819"/>
      <c r="IA82" s="819"/>
      <c r="IB82" s="819"/>
      <c r="IC82" s="819"/>
      <c r="ID82" s="819"/>
      <c r="IE82" s="819"/>
      <c r="IF82" s="819"/>
      <c r="IG82" s="819"/>
      <c r="IH82" s="819"/>
      <c r="II82" s="819"/>
      <c r="IJ82" s="819"/>
      <c r="IK82" s="819"/>
      <c r="IL82" s="819"/>
      <c r="IM82" s="819"/>
      <c r="IN82" s="819"/>
      <c r="IO82" s="819"/>
      <c r="IP82" s="819"/>
      <c r="IQ82" s="819"/>
      <c r="IR82" s="819"/>
      <c r="IS82" s="819"/>
      <c r="IT82" s="819"/>
      <c r="IU82" s="819"/>
      <c r="IV82" s="819"/>
      <c r="IW82" s="819"/>
      <c r="IX82" s="819"/>
      <c r="IY82" s="819"/>
      <c r="IZ82" s="819"/>
      <c r="JA82" s="819"/>
      <c r="JB82" s="819"/>
      <c r="JC82" s="819"/>
      <c r="JD82" s="819"/>
      <c r="JE82" s="819"/>
      <c r="JF82" s="819"/>
      <c r="JG82" s="819"/>
      <c r="JH82" s="819"/>
      <c r="JI82" s="819"/>
      <c r="JJ82" s="819"/>
      <c r="JK82" s="819"/>
      <c r="JL82" s="819"/>
      <c r="JM82" s="819"/>
      <c r="JN82" s="819"/>
      <c r="JO82" s="819"/>
      <c r="JP82" s="819"/>
      <c r="JQ82" s="819"/>
      <c r="JR82" s="819"/>
      <c r="JS82" s="819"/>
      <c r="JT82" s="819"/>
      <c r="JU82" s="819"/>
      <c r="JV82" s="819"/>
      <c r="JW82" s="819"/>
      <c r="JX82" s="819"/>
      <c r="JY82" s="819"/>
      <c r="JZ82" s="819"/>
      <c r="KA82" s="819"/>
      <c r="KB82" s="819"/>
      <c r="KC82" s="819"/>
      <c r="KD82" s="819"/>
      <c r="KE82" s="819"/>
      <c r="KF82" s="819"/>
      <c r="KG82" s="819"/>
      <c r="KH82" s="819"/>
      <c r="KI82" s="819"/>
      <c r="KJ82" s="819"/>
      <c r="KK82" s="819"/>
      <c r="KL82" s="819"/>
      <c r="KM82" s="819"/>
      <c r="KN82" s="819"/>
      <c r="KO82" s="819"/>
      <c r="KP82" s="819"/>
      <c r="KQ82" s="819"/>
      <c r="KR82" s="819"/>
      <c r="KS82" s="819"/>
      <c r="KT82" s="819"/>
      <c r="KU82" s="819"/>
      <c r="KV82" s="819"/>
      <c r="KW82" s="819"/>
      <c r="KX82" s="819"/>
      <c r="KY82" s="819"/>
      <c r="KZ82" s="819"/>
      <c r="LA82" s="819"/>
      <c r="LB82" s="819"/>
      <c r="LC82" s="819"/>
      <c r="LD82" s="819"/>
      <c r="LE82" s="819"/>
      <c r="LF82" s="819"/>
      <c r="LG82" s="819"/>
      <c r="LH82" s="819"/>
      <c r="LI82" s="819"/>
      <c r="LJ82" s="819"/>
      <c r="LK82" s="819"/>
      <c r="LL82" s="819"/>
      <c r="LM82" s="819"/>
      <c r="LN82" s="819"/>
      <c r="LO82" s="819"/>
      <c r="LP82" s="819"/>
      <c r="LQ82" s="819"/>
      <c r="LR82" s="819"/>
      <c r="LS82" s="819"/>
      <c r="LT82" s="819"/>
      <c r="LU82" s="819"/>
      <c r="LV82" s="819"/>
      <c r="LW82" s="819"/>
      <c r="LX82" s="819"/>
      <c r="LY82" s="819"/>
      <c r="LZ82" s="819"/>
      <c r="MA82" s="819"/>
      <c r="MB82" s="819"/>
      <c r="MC82" s="819"/>
      <c r="MD82" s="819"/>
      <c r="ME82" s="819"/>
      <c r="MF82" s="819"/>
      <c r="MG82" s="819"/>
      <c r="MH82" s="819"/>
      <c r="MI82" s="819"/>
      <c r="MJ82" s="819"/>
      <c r="MK82" s="819"/>
      <c r="ML82" s="819"/>
      <c r="MM82" s="819"/>
      <c r="MN82" s="819"/>
      <c r="MO82" s="819"/>
      <c r="MP82" s="819"/>
      <c r="MQ82" s="819"/>
      <c r="MR82" s="819"/>
      <c r="MS82" s="819"/>
      <c r="MT82" s="819"/>
      <c r="MU82" s="819"/>
      <c r="MV82" s="819"/>
      <c r="MW82" s="819"/>
      <c r="MX82" s="819"/>
      <c r="MY82" s="819"/>
      <c r="MZ82" s="819"/>
      <c r="NA82" s="819"/>
      <c r="NB82" s="819"/>
      <c r="NC82" s="819"/>
      <c r="ND82" s="819"/>
      <c r="NE82" s="819"/>
      <c r="NF82" s="819"/>
      <c r="NG82" s="819"/>
      <c r="NH82" s="819"/>
      <c r="NI82" s="819"/>
      <c r="NJ82" s="819"/>
      <c r="NK82" s="819"/>
      <c r="NL82" s="819"/>
      <c r="NM82" s="819"/>
      <c r="NN82" s="819"/>
      <c r="NO82" s="819"/>
      <c r="NP82" s="819"/>
      <c r="NQ82" s="819"/>
      <c r="NR82" s="819"/>
      <c r="NS82" s="819"/>
      <c r="NT82" s="819"/>
      <c r="NU82" s="819"/>
      <c r="NV82" s="819"/>
      <c r="NW82" s="819"/>
      <c r="NX82" s="819"/>
      <c r="NY82" s="819"/>
      <c r="NZ82" s="819"/>
      <c r="OA82" s="819"/>
      <c r="OB82" s="819"/>
      <c r="OC82" s="819"/>
      <c r="OD82" s="819"/>
      <c r="OE82" s="819"/>
      <c r="OF82" s="819"/>
      <c r="OG82" s="819"/>
      <c r="OH82" s="819"/>
      <c r="OI82" s="819"/>
      <c r="OJ82" s="819"/>
      <c r="OK82" s="819"/>
      <c r="OL82" s="819"/>
      <c r="OM82" s="819"/>
      <c r="ON82" s="819"/>
      <c r="OO82" s="819"/>
      <c r="OP82" s="819"/>
      <c r="OQ82" s="819"/>
      <c r="OR82" s="819"/>
      <c r="OS82" s="819"/>
      <c r="OT82" s="819"/>
      <c r="OU82" s="819"/>
      <c r="OV82" s="819"/>
      <c r="OW82" s="819"/>
      <c r="OX82" s="819"/>
      <c r="OY82" s="819"/>
      <c r="OZ82" s="819"/>
      <c r="PA82" s="819"/>
      <c r="PB82" s="819"/>
      <c r="PC82" s="819"/>
      <c r="PD82" s="819"/>
      <c r="PE82" s="819"/>
      <c r="PF82" s="819"/>
      <c r="PG82" s="819"/>
      <c r="PH82" s="819"/>
      <c r="PI82" s="819"/>
      <c r="PJ82" s="819"/>
      <c r="PK82" s="819"/>
      <c r="PL82" s="819"/>
      <c r="PM82" s="819"/>
      <c r="PN82" s="819"/>
      <c r="PO82" s="819"/>
      <c r="PP82" s="819"/>
      <c r="PQ82" s="819"/>
      <c r="PR82" s="819"/>
      <c r="PS82" s="819"/>
      <c r="PT82" s="819"/>
      <c r="PU82" s="819"/>
      <c r="PV82" s="819"/>
      <c r="PW82" s="819"/>
      <c r="PX82" s="819"/>
      <c r="PY82" s="819"/>
      <c r="PZ82" s="819"/>
      <c r="QA82" s="819"/>
      <c r="QB82" s="819"/>
      <c r="QC82" s="819"/>
      <c r="QD82" s="819"/>
      <c r="QE82" s="819"/>
      <c r="QF82" s="819"/>
      <c r="QG82" s="819"/>
      <c r="QH82" s="819"/>
      <c r="QI82" s="819"/>
      <c r="QJ82" s="819"/>
      <c r="QK82" s="819"/>
      <c r="QL82" s="819"/>
      <c r="QM82" s="819"/>
      <c r="QN82" s="819"/>
    </row>
    <row r="83" spans="1:456" s="132" customFormat="1" ht="38.25">
      <c r="A83" s="435" t="s">
        <v>402</v>
      </c>
      <c r="B83" s="421" t="s">
        <v>404</v>
      </c>
      <c r="C83" s="849">
        <f>C$81/4</f>
        <v>6.25</v>
      </c>
      <c r="D83" s="511" t="s">
        <v>62</v>
      </c>
      <c r="E83" s="276">
        <f>IF(D83="Yes",C83,IF(D83="partial",C83*0.25,0))</f>
        <v>1.5625</v>
      </c>
      <c r="F83" s="279"/>
      <c r="G83" s="267" t="s">
        <v>1886</v>
      </c>
      <c r="H83" s="760"/>
      <c r="I83" s="276">
        <f>I$81/4</f>
        <v>6.25</v>
      </c>
      <c r="J83" s="267" t="s">
        <v>38</v>
      </c>
      <c r="K83" s="276">
        <f>IF(J83="Yes",I83,IF(J83="partial",I83*0.25,0))</f>
        <v>0</v>
      </c>
      <c r="L83" s="279"/>
      <c r="M83" s="276"/>
      <c r="N83" s="760"/>
      <c r="O83" s="276">
        <f>O$81/4</f>
        <v>6.25</v>
      </c>
      <c r="P83" s="267" t="s">
        <v>38</v>
      </c>
      <c r="Q83" s="276">
        <f>IF(P83="Yes",O83,IF(P83="partial",O83*0.25,0))</f>
        <v>0</v>
      </c>
      <c r="R83" s="279"/>
      <c r="S83" s="276"/>
      <c r="T83" s="760"/>
      <c r="U83" s="276">
        <f>U$81/4</f>
        <v>6.25</v>
      </c>
      <c r="V83" s="267" t="s">
        <v>38</v>
      </c>
      <c r="W83" s="276">
        <f>IF(V83="Yes",U83,IF(V83="partial",U83*0.25,0))</f>
        <v>0</v>
      </c>
      <c r="X83" s="279"/>
      <c r="Y83" s="276"/>
      <c r="Z83" s="760"/>
      <c r="AA83" s="276">
        <f>AA$81/4</f>
        <v>6.25</v>
      </c>
      <c r="AB83" s="267" t="s">
        <v>38</v>
      </c>
      <c r="AC83" s="276">
        <f>IF(AB83="Yes",AA83,IF(AB83="partial",AA83*0.25,0))</f>
        <v>0</v>
      </c>
      <c r="AD83" s="279"/>
      <c r="AE83" s="276"/>
      <c r="AF83" s="760"/>
      <c r="AG83" s="276">
        <f>AG$81/4</f>
        <v>6.25</v>
      </c>
      <c r="AH83" s="267" t="s">
        <v>35</v>
      </c>
      <c r="AI83" s="276">
        <f>IF(AH83="Yes",AG83,IF(AH83="partial",AG83*0.25,0))</f>
        <v>6.25</v>
      </c>
      <c r="AJ83" s="279"/>
      <c r="AK83" s="267" t="s">
        <v>1887</v>
      </c>
      <c r="AL83" s="760"/>
      <c r="AM83" s="276">
        <f>AM$81/4</f>
        <v>6.25</v>
      </c>
      <c r="AN83" s="267" t="s">
        <v>35</v>
      </c>
      <c r="AO83" s="276">
        <f>IF(AN83="Yes",AM83,IF(AN83="partial",AM83*0.25,0))</f>
        <v>6.25</v>
      </c>
      <c r="AP83" s="279"/>
      <c r="AQ83" s="629" t="s">
        <v>361</v>
      </c>
      <c r="AR83" s="760"/>
      <c r="AS83" s="276">
        <f>AS$81/4</f>
        <v>6.25</v>
      </c>
      <c r="AT83" s="267" t="s">
        <v>35</v>
      </c>
      <c r="AU83" s="276">
        <f>IF(AT83="Yes",AS83,IF(AT83="partial",AS83*0.25,0))</f>
        <v>6.25</v>
      </c>
      <c r="AV83" s="279"/>
      <c r="AW83" s="267" t="s">
        <v>1888</v>
      </c>
      <c r="AX83" s="760"/>
      <c r="AY83" s="276">
        <f>AY$81/4</f>
        <v>6.25</v>
      </c>
      <c r="AZ83" s="267" t="s">
        <v>38</v>
      </c>
      <c r="BA83" s="276">
        <f>IF(AZ83="Yes",AY83,IF(AZ83="partial",AY83*0.25,0))</f>
        <v>0</v>
      </c>
      <c r="BB83" s="279"/>
      <c r="BC83" s="269"/>
      <c r="BD83" s="760"/>
      <c r="BE83" s="276">
        <f>BE$81/4</f>
        <v>6.25</v>
      </c>
      <c r="BF83" s="267" t="s">
        <v>35</v>
      </c>
      <c r="BG83" s="276">
        <f>IF(BF83="Yes",BE83,IF(BF83="partial",BE83*0.25,0))</f>
        <v>6.25</v>
      </c>
      <c r="BH83" s="279"/>
      <c r="BI83" s="267" t="s">
        <v>362</v>
      </c>
      <c r="BJ83" s="820"/>
      <c r="BK83" s="819"/>
      <c r="BL83" s="819"/>
      <c r="BM83" s="819"/>
      <c r="BN83" s="819"/>
      <c r="BO83" s="819"/>
      <c r="BP83" s="819"/>
      <c r="BQ83" s="819"/>
      <c r="BR83" s="819"/>
      <c r="BS83" s="819"/>
      <c r="BT83" s="819"/>
      <c r="BU83" s="819"/>
      <c r="BV83" s="819"/>
      <c r="BW83" s="819"/>
      <c r="BX83" s="819"/>
      <c r="BY83" s="819"/>
      <c r="BZ83" s="819"/>
      <c r="CA83" s="819"/>
      <c r="CB83" s="819"/>
      <c r="CC83" s="819"/>
      <c r="CD83" s="819"/>
      <c r="CE83" s="819"/>
      <c r="CF83" s="819"/>
      <c r="CG83" s="819"/>
      <c r="CH83" s="819"/>
      <c r="CI83" s="819"/>
      <c r="CJ83" s="819"/>
      <c r="CK83" s="819"/>
      <c r="CL83" s="819"/>
      <c r="CM83" s="819"/>
      <c r="CN83" s="819"/>
      <c r="CO83" s="819"/>
      <c r="CP83" s="819"/>
      <c r="CQ83" s="819"/>
      <c r="CR83" s="819"/>
      <c r="CS83" s="819"/>
      <c r="CT83" s="819"/>
      <c r="CU83" s="819"/>
      <c r="CV83" s="819"/>
      <c r="CW83" s="819"/>
      <c r="CX83" s="819"/>
      <c r="CY83" s="819"/>
      <c r="CZ83" s="819"/>
      <c r="DA83" s="819"/>
      <c r="DB83" s="819"/>
      <c r="DC83" s="819"/>
      <c r="DD83" s="819"/>
      <c r="DE83" s="819"/>
      <c r="DF83" s="819"/>
      <c r="DG83" s="819"/>
      <c r="DH83" s="819"/>
      <c r="DI83" s="819"/>
      <c r="DJ83" s="819"/>
      <c r="DK83" s="819"/>
      <c r="DL83" s="819"/>
      <c r="DM83" s="819"/>
      <c r="DN83" s="819"/>
      <c r="DO83" s="819"/>
      <c r="DP83" s="819"/>
      <c r="DQ83" s="819"/>
      <c r="DR83" s="819"/>
      <c r="DS83" s="819"/>
      <c r="DT83" s="819"/>
      <c r="DU83" s="819"/>
      <c r="DV83" s="819"/>
      <c r="DW83" s="819"/>
      <c r="DX83" s="819"/>
      <c r="DY83" s="819"/>
      <c r="DZ83" s="819"/>
      <c r="EA83" s="819"/>
      <c r="EB83" s="819"/>
      <c r="EC83" s="819"/>
      <c r="ED83" s="819"/>
      <c r="EE83" s="819"/>
      <c r="EF83" s="819"/>
      <c r="EG83" s="819"/>
      <c r="EH83" s="819"/>
      <c r="EI83" s="819"/>
      <c r="EJ83" s="819"/>
      <c r="EK83" s="819"/>
      <c r="EL83" s="819"/>
      <c r="EM83" s="819"/>
      <c r="EN83" s="819"/>
      <c r="EO83" s="819"/>
      <c r="EP83" s="819"/>
      <c r="EQ83" s="819"/>
      <c r="ER83" s="819"/>
      <c r="ES83" s="819"/>
      <c r="ET83" s="819"/>
      <c r="EU83" s="819"/>
      <c r="EV83" s="819"/>
      <c r="EW83" s="819"/>
      <c r="EX83" s="819"/>
      <c r="EY83" s="819"/>
      <c r="EZ83" s="819"/>
      <c r="FA83" s="819"/>
      <c r="FB83" s="819"/>
      <c r="FC83" s="819"/>
      <c r="FD83" s="819"/>
      <c r="FE83" s="819"/>
      <c r="FF83" s="819"/>
      <c r="FG83" s="819"/>
      <c r="FH83" s="819"/>
      <c r="FI83" s="819"/>
      <c r="FJ83" s="819"/>
      <c r="FK83" s="819"/>
      <c r="FL83" s="819"/>
      <c r="FM83" s="819"/>
      <c r="FN83" s="819"/>
      <c r="FO83" s="819"/>
      <c r="FP83" s="819"/>
      <c r="FQ83" s="819"/>
      <c r="FR83" s="819"/>
      <c r="FS83" s="819"/>
      <c r="FT83" s="819"/>
      <c r="FU83" s="819"/>
      <c r="FV83" s="819"/>
      <c r="FW83" s="819"/>
      <c r="FX83" s="819"/>
      <c r="FY83" s="819"/>
      <c r="FZ83" s="819"/>
      <c r="GA83" s="819"/>
      <c r="GB83" s="819"/>
      <c r="GC83" s="819"/>
      <c r="GD83" s="819"/>
      <c r="GE83" s="819"/>
      <c r="GF83" s="819"/>
      <c r="GG83" s="819"/>
      <c r="GH83" s="819"/>
      <c r="GI83" s="819"/>
      <c r="GJ83" s="819"/>
      <c r="GK83" s="819"/>
      <c r="GL83" s="819"/>
      <c r="GM83" s="819"/>
      <c r="GN83" s="819"/>
      <c r="GO83" s="819"/>
      <c r="GP83" s="819"/>
      <c r="GQ83" s="819"/>
      <c r="GR83" s="819"/>
      <c r="GS83" s="819"/>
      <c r="GT83" s="819"/>
      <c r="GU83" s="819"/>
      <c r="GV83" s="819"/>
      <c r="GW83" s="819"/>
      <c r="GX83" s="819"/>
      <c r="GY83" s="819"/>
      <c r="GZ83" s="819"/>
      <c r="HA83" s="819"/>
      <c r="HB83" s="819"/>
      <c r="HC83" s="819"/>
      <c r="HD83" s="819"/>
      <c r="HE83" s="819"/>
      <c r="HF83" s="819"/>
      <c r="HG83" s="819"/>
      <c r="HH83" s="819"/>
      <c r="HI83" s="819"/>
      <c r="HJ83" s="819"/>
      <c r="HK83" s="819"/>
      <c r="HL83" s="819"/>
      <c r="HM83" s="819"/>
      <c r="HN83" s="819"/>
      <c r="HO83" s="819"/>
      <c r="HP83" s="819"/>
      <c r="HQ83" s="819"/>
      <c r="HR83" s="819"/>
      <c r="HS83" s="819"/>
      <c r="HT83" s="819"/>
      <c r="HU83" s="819"/>
      <c r="HV83" s="819"/>
      <c r="HW83" s="819"/>
      <c r="HX83" s="819"/>
      <c r="HY83" s="819"/>
      <c r="HZ83" s="819"/>
      <c r="IA83" s="819"/>
      <c r="IB83" s="819"/>
      <c r="IC83" s="819"/>
      <c r="ID83" s="819"/>
      <c r="IE83" s="819"/>
      <c r="IF83" s="819"/>
      <c r="IG83" s="819"/>
      <c r="IH83" s="819"/>
      <c r="II83" s="819"/>
      <c r="IJ83" s="819"/>
      <c r="IK83" s="819"/>
      <c r="IL83" s="819"/>
      <c r="IM83" s="819"/>
      <c r="IN83" s="819"/>
      <c r="IO83" s="819"/>
      <c r="IP83" s="819"/>
      <c r="IQ83" s="819"/>
      <c r="IR83" s="819"/>
      <c r="IS83" s="819"/>
      <c r="IT83" s="819"/>
      <c r="IU83" s="819"/>
      <c r="IV83" s="819"/>
      <c r="IW83" s="819"/>
      <c r="IX83" s="819"/>
      <c r="IY83" s="819"/>
      <c r="IZ83" s="819"/>
      <c r="JA83" s="819"/>
      <c r="JB83" s="819"/>
      <c r="JC83" s="819"/>
      <c r="JD83" s="819"/>
      <c r="JE83" s="819"/>
      <c r="JF83" s="819"/>
      <c r="JG83" s="819"/>
      <c r="JH83" s="819"/>
      <c r="JI83" s="819"/>
      <c r="JJ83" s="819"/>
      <c r="JK83" s="819"/>
      <c r="JL83" s="819"/>
      <c r="JM83" s="819"/>
      <c r="JN83" s="819"/>
      <c r="JO83" s="819"/>
      <c r="JP83" s="819"/>
      <c r="JQ83" s="819"/>
      <c r="JR83" s="819"/>
      <c r="JS83" s="819"/>
      <c r="JT83" s="819"/>
      <c r="JU83" s="819"/>
      <c r="JV83" s="819"/>
      <c r="JW83" s="819"/>
      <c r="JX83" s="819"/>
      <c r="JY83" s="819"/>
      <c r="JZ83" s="819"/>
      <c r="KA83" s="819"/>
      <c r="KB83" s="819"/>
      <c r="KC83" s="819"/>
      <c r="KD83" s="819"/>
      <c r="KE83" s="819"/>
      <c r="KF83" s="819"/>
      <c r="KG83" s="819"/>
      <c r="KH83" s="819"/>
      <c r="KI83" s="819"/>
      <c r="KJ83" s="819"/>
      <c r="KK83" s="819"/>
      <c r="KL83" s="819"/>
      <c r="KM83" s="819"/>
      <c r="KN83" s="819"/>
      <c r="KO83" s="819"/>
      <c r="KP83" s="819"/>
      <c r="KQ83" s="819"/>
      <c r="KR83" s="819"/>
      <c r="KS83" s="819"/>
      <c r="KT83" s="819"/>
      <c r="KU83" s="819"/>
      <c r="KV83" s="819"/>
      <c r="KW83" s="819"/>
      <c r="KX83" s="819"/>
      <c r="KY83" s="819"/>
      <c r="KZ83" s="819"/>
      <c r="LA83" s="819"/>
      <c r="LB83" s="819"/>
      <c r="LC83" s="819"/>
      <c r="LD83" s="819"/>
      <c r="LE83" s="819"/>
      <c r="LF83" s="819"/>
      <c r="LG83" s="819"/>
      <c r="LH83" s="819"/>
      <c r="LI83" s="819"/>
      <c r="LJ83" s="819"/>
      <c r="LK83" s="819"/>
      <c r="LL83" s="819"/>
      <c r="LM83" s="819"/>
      <c r="LN83" s="819"/>
      <c r="LO83" s="819"/>
      <c r="LP83" s="819"/>
      <c r="LQ83" s="819"/>
      <c r="LR83" s="819"/>
      <c r="LS83" s="819"/>
      <c r="LT83" s="819"/>
      <c r="LU83" s="819"/>
      <c r="LV83" s="819"/>
      <c r="LW83" s="819"/>
      <c r="LX83" s="819"/>
      <c r="LY83" s="819"/>
      <c r="LZ83" s="819"/>
      <c r="MA83" s="819"/>
      <c r="MB83" s="819"/>
      <c r="MC83" s="819"/>
      <c r="MD83" s="819"/>
      <c r="ME83" s="819"/>
      <c r="MF83" s="819"/>
      <c r="MG83" s="819"/>
      <c r="MH83" s="819"/>
      <c r="MI83" s="819"/>
      <c r="MJ83" s="819"/>
      <c r="MK83" s="819"/>
      <c r="ML83" s="819"/>
      <c r="MM83" s="819"/>
      <c r="MN83" s="819"/>
      <c r="MO83" s="819"/>
      <c r="MP83" s="819"/>
      <c r="MQ83" s="819"/>
      <c r="MR83" s="819"/>
      <c r="MS83" s="819"/>
      <c r="MT83" s="819"/>
      <c r="MU83" s="819"/>
      <c r="MV83" s="819"/>
      <c r="MW83" s="819"/>
      <c r="MX83" s="819"/>
      <c r="MY83" s="819"/>
      <c r="MZ83" s="819"/>
      <c r="NA83" s="819"/>
      <c r="NB83" s="819"/>
      <c r="NC83" s="819"/>
      <c r="ND83" s="819"/>
      <c r="NE83" s="819"/>
      <c r="NF83" s="819"/>
      <c r="NG83" s="819"/>
      <c r="NH83" s="819"/>
      <c r="NI83" s="819"/>
      <c r="NJ83" s="819"/>
      <c r="NK83" s="819"/>
      <c r="NL83" s="819"/>
      <c r="NM83" s="819"/>
      <c r="NN83" s="819"/>
      <c r="NO83" s="819"/>
      <c r="NP83" s="819"/>
      <c r="NQ83" s="819"/>
      <c r="NR83" s="819"/>
      <c r="NS83" s="819"/>
      <c r="NT83" s="819"/>
      <c r="NU83" s="819"/>
      <c r="NV83" s="819"/>
      <c r="NW83" s="819"/>
      <c r="NX83" s="819"/>
      <c r="NY83" s="819"/>
      <c r="NZ83" s="819"/>
      <c r="OA83" s="819"/>
      <c r="OB83" s="819"/>
      <c r="OC83" s="819"/>
      <c r="OD83" s="819"/>
      <c r="OE83" s="819"/>
      <c r="OF83" s="819"/>
      <c r="OG83" s="819"/>
      <c r="OH83" s="819"/>
      <c r="OI83" s="819"/>
      <c r="OJ83" s="819"/>
      <c r="OK83" s="819"/>
      <c r="OL83" s="819"/>
      <c r="OM83" s="819"/>
      <c r="ON83" s="819"/>
      <c r="OO83" s="819"/>
      <c r="OP83" s="819"/>
      <c r="OQ83" s="819"/>
      <c r="OR83" s="819"/>
      <c r="OS83" s="819"/>
      <c r="OT83" s="819"/>
      <c r="OU83" s="819"/>
      <c r="OV83" s="819"/>
      <c r="OW83" s="819"/>
      <c r="OX83" s="819"/>
      <c r="OY83" s="819"/>
      <c r="OZ83" s="819"/>
      <c r="PA83" s="819"/>
      <c r="PB83" s="819"/>
      <c r="PC83" s="819"/>
      <c r="PD83" s="819"/>
      <c r="PE83" s="819"/>
      <c r="PF83" s="819"/>
      <c r="PG83" s="819"/>
      <c r="PH83" s="819"/>
      <c r="PI83" s="819"/>
      <c r="PJ83" s="819"/>
      <c r="PK83" s="819"/>
      <c r="PL83" s="819"/>
      <c r="PM83" s="819"/>
      <c r="PN83" s="819"/>
      <c r="PO83" s="819"/>
      <c r="PP83" s="819"/>
      <c r="PQ83" s="819"/>
      <c r="PR83" s="819"/>
      <c r="PS83" s="819"/>
      <c r="PT83" s="819"/>
      <c r="PU83" s="819"/>
      <c r="PV83" s="819"/>
      <c r="PW83" s="819"/>
      <c r="PX83" s="819"/>
      <c r="PY83" s="819"/>
      <c r="PZ83" s="819"/>
      <c r="QA83" s="819"/>
      <c r="QB83" s="819"/>
      <c r="QC83" s="819"/>
      <c r="QD83" s="819"/>
      <c r="QE83" s="819"/>
      <c r="QF83" s="819"/>
      <c r="QG83" s="819"/>
      <c r="QH83" s="819"/>
      <c r="QI83" s="819"/>
      <c r="QJ83" s="819"/>
      <c r="QK83" s="819"/>
      <c r="QL83" s="819"/>
      <c r="QM83" s="819"/>
      <c r="QN83" s="819"/>
    </row>
    <row r="84" spans="1:456" s="132" customFormat="1" ht="57.75" customHeight="1">
      <c r="A84" s="435" t="s">
        <v>363</v>
      </c>
      <c r="B84" s="421" t="s">
        <v>1147</v>
      </c>
      <c r="C84" s="849">
        <f t="shared" ref="C84:C86" si="75">C$81/4</f>
        <v>6.25</v>
      </c>
      <c r="D84" s="511" t="s">
        <v>35</v>
      </c>
      <c r="E84" s="276">
        <f>IF(D84="Yes",C84,IF(D84="partial",C84*0.25,0))</f>
        <v>6.25</v>
      </c>
      <c r="F84" s="279"/>
      <c r="G84" s="267" t="s">
        <v>1889</v>
      </c>
      <c r="H84" s="760"/>
      <c r="I84" s="276">
        <f t="shared" ref="I84:I86" si="76">I$81/4</f>
        <v>6.25</v>
      </c>
      <c r="J84" s="267" t="s">
        <v>38</v>
      </c>
      <c r="K84" s="276">
        <f>IF(J84="Yes",I84,IF(J84="partial",I84*0.25,0))</f>
        <v>0</v>
      </c>
      <c r="L84" s="279"/>
      <c r="M84" s="276"/>
      <c r="N84" s="760"/>
      <c r="O84" s="276">
        <f t="shared" ref="O84:O86" si="77">O$81/4</f>
        <v>6.25</v>
      </c>
      <c r="P84" s="267" t="s">
        <v>38</v>
      </c>
      <c r="Q84" s="276">
        <f>IF(P84="Yes",O84,IF(P84="partial",O84*0.25,0))</f>
        <v>0</v>
      </c>
      <c r="R84" s="279"/>
      <c r="S84" s="276"/>
      <c r="T84" s="760"/>
      <c r="U84" s="276">
        <f t="shared" ref="U84:U86" si="78">U$81/4</f>
        <v>6.25</v>
      </c>
      <c r="V84" s="267" t="s">
        <v>38</v>
      </c>
      <c r="W84" s="276">
        <f>IF(V84="Yes",U84,IF(V84="partial",U84*0.25,0))</f>
        <v>0</v>
      </c>
      <c r="X84" s="279"/>
      <c r="Y84" s="276"/>
      <c r="Z84" s="760"/>
      <c r="AA84" s="276">
        <f t="shared" ref="AA84:AA86" si="79">AA$81/4</f>
        <v>6.25</v>
      </c>
      <c r="AB84" s="267" t="s">
        <v>38</v>
      </c>
      <c r="AC84" s="276">
        <f>IF(AB84="Yes",AA84,IF(AB84="partial",AA84*0.25,0))</f>
        <v>0</v>
      </c>
      <c r="AD84" s="279"/>
      <c r="AE84" s="276"/>
      <c r="AF84" s="760"/>
      <c r="AG84" s="276">
        <f t="shared" ref="AG84:AG86" si="80">AG$81/4</f>
        <v>6.25</v>
      </c>
      <c r="AH84" s="267" t="s">
        <v>35</v>
      </c>
      <c r="AI84" s="276">
        <f>IF(AH84="Yes",AG84,IF(AH84="partial",AG84*0.25,0))</f>
        <v>6.25</v>
      </c>
      <c r="AJ84" s="279"/>
      <c r="AK84" s="267" t="s">
        <v>1890</v>
      </c>
      <c r="AL84" s="760"/>
      <c r="AM84" s="276">
        <f t="shared" ref="AM84:AM86" si="81">AM$81/4</f>
        <v>6.25</v>
      </c>
      <c r="AN84" s="267" t="s">
        <v>38</v>
      </c>
      <c r="AO84" s="276">
        <f>IF(AN84="Yes",AM84,IF(AN84="partial",AM84*0.25,0))</f>
        <v>0</v>
      </c>
      <c r="AP84" s="279"/>
      <c r="AQ84" s="276"/>
      <c r="AR84" s="760"/>
      <c r="AS84" s="276">
        <f t="shared" ref="AS84:AS86" si="82">AS$81/4</f>
        <v>6.25</v>
      </c>
      <c r="AT84" s="267" t="s">
        <v>35</v>
      </c>
      <c r="AU84" s="276">
        <f>IF(AT84="Yes",AS84,IF(AT84="partial",AS84*0.25,0))</f>
        <v>6.25</v>
      </c>
      <c r="AV84" s="279"/>
      <c r="AW84" s="267" t="s">
        <v>364</v>
      </c>
      <c r="AX84" s="760"/>
      <c r="AY84" s="276">
        <f t="shared" ref="AY84:AY86" si="83">AY$81/4</f>
        <v>6.25</v>
      </c>
      <c r="AZ84" s="267" t="s">
        <v>38</v>
      </c>
      <c r="BA84" s="276">
        <f>IF(AZ84="Yes",AY84,IF(AZ84="partial",AY84*0.25,0))</f>
        <v>0</v>
      </c>
      <c r="BB84" s="279"/>
      <c r="BC84" s="269"/>
      <c r="BD84" s="760"/>
      <c r="BE84" s="276">
        <f t="shared" ref="BE84:BE86" si="84">BE$81/4</f>
        <v>6.25</v>
      </c>
      <c r="BF84" s="274" t="s">
        <v>35</v>
      </c>
      <c r="BG84" s="276">
        <f>IF(BF84="Yes",BE84,IF(BF84="partial",BE84*0.25,0))</f>
        <v>6.25</v>
      </c>
      <c r="BH84" s="279"/>
      <c r="BI84" s="267" t="s">
        <v>2407</v>
      </c>
      <c r="BJ84" s="819"/>
      <c r="BK84" s="819"/>
      <c r="BL84" s="819"/>
      <c r="BM84" s="819"/>
      <c r="BN84" s="819"/>
      <c r="BO84" s="819"/>
      <c r="BP84" s="819"/>
      <c r="BQ84" s="819"/>
      <c r="BR84" s="819"/>
      <c r="BS84" s="819"/>
      <c r="BT84" s="819"/>
      <c r="BU84" s="819"/>
      <c r="BV84" s="819"/>
      <c r="BW84" s="819"/>
      <c r="BX84" s="819"/>
      <c r="BY84" s="819"/>
      <c r="BZ84" s="819"/>
      <c r="CA84" s="819"/>
      <c r="CB84" s="819"/>
      <c r="CC84" s="819"/>
      <c r="CD84" s="819"/>
      <c r="CE84" s="819"/>
      <c r="CF84" s="819"/>
      <c r="CG84" s="819"/>
      <c r="CH84" s="819"/>
      <c r="CI84" s="819"/>
      <c r="CJ84" s="819"/>
      <c r="CK84" s="819"/>
      <c r="CL84" s="819"/>
      <c r="CM84" s="819"/>
      <c r="CN84" s="819"/>
      <c r="CO84" s="819"/>
      <c r="CP84" s="819"/>
      <c r="CQ84" s="819"/>
      <c r="CR84" s="819"/>
      <c r="CS84" s="819"/>
      <c r="CT84" s="819"/>
      <c r="CU84" s="819"/>
      <c r="CV84" s="819"/>
      <c r="CW84" s="819"/>
      <c r="CX84" s="819"/>
      <c r="CY84" s="819"/>
      <c r="CZ84" s="819"/>
      <c r="DA84" s="819"/>
      <c r="DB84" s="819"/>
      <c r="DC84" s="819"/>
      <c r="DD84" s="819"/>
      <c r="DE84" s="819"/>
      <c r="DF84" s="819"/>
      <c r="DG84" s="819"/>
      <c r="DH84" s="819"/>
      <c r="DI84" s="819"/>
      <c r="DJ84" s="819"/>
      <c r="DK84" s="819"/>
      <c r="DL84" s="819"/>
      <c r="DM84" s="819"/>
      <c r="DN84" s="819"/>
      <c r="DO84" s="819"/>
      <c r="DP84" s="819"/>
      <c r="DQ84" s="819"/>
      <c r="DR84" s="819"/>
      <c r="DS84" s="819"/>
      <c r="DT84" s="819"/>
      <c r="DU84" s="819"/>
      <c r="DV84" s="819"/>
      <c r="DW84" s="819"/>
      <c r="DX84" s="819"/>
      <c r="DY84" s="819"/>
      <c r="DZ84" s="819"/>
      <c r="EA84" s="819"/>
      <c r="EB84" s="819"/>
      <c r="EC84" s="819"/>
      <c r="ED84" s="819"/>
      <c r="EE84" s="819"/>
      <c r="EF84" s="819"/>
      <c r="EG84" s="819"/>
      <c r="EH84" s="819"/>
      <c r="EI84" s="819"/>
      <c r="EJ84" s="819"/>
      <c r="EK84" s="819"/>
      <c r="EL84" s="819"/>
      <c r="EM84" s="819"/>
      <c r="EN84" s="819"/>
      <c r="EO84" s="819"/>
      <c r="EP84" s="819"/>
      <c r="EQ84" s="819"/>
      <c r="ER84" s="819"/>
      <c r="ES84" s="819"/>
      <c r="ET84" s="819"/>
      <c r="EU84" s="819"/>
      <c r="EV84" s="819"/>
      <c r="EW84" s="819"/>
      <c r="EX84" s="819"/>
      <c r="EY84" s="819"/>
      <c r="EZ84" s="819"/>
      <c r="FA84" s="819"/>
      <c r="FB84" s="819"/>
      <c r="FC84" s="819"/>
      <c r="FD84" s="819"/>
      <c r="FE84" s="819"/>
      <c r="FF84" s="819"/>
      <c r="FG84" s="819"/>
      <c r="FH84" s="819"/>
      <c r="FI84" s="819"/>
      <c r="FJ84" s="819"/>
      <c r="FK84" s="819"/>
      <c r="FL84" s="819"/>
      <c r="FM84" s="819"/>
      <c r="FN84" s="819"/>
      <c r="FO84" s="819"/>
      <c r="FP84" s="819"/>
      <c r="FQ84" s="819"/>
      <c r="FR84" s="819"/>
      <c r="FS84" s="819"/>
      <c r="FT84" s="819"/>
      <c r="FU84" s="819"/>
      <c r="FV84" s="819"/>
      <c r="FW84" s="819"/>
      <c r="FX84" s="819"/>
      <c r="FY84" s="819"/>
      <c r="FZ84" s="819"/>
      <c r="GA84" s="819"/>
      <c r="GB84" s="819"/>
      <c r="GC84" s="819"/>
      <c r="GD84" s="819"/>
      <c r="GE84" s="819"/>
      <c r="GF84" s="819"/>
      <c r="GG84" s="819"/>
      <c r="GH84" s="819"/>
      <c r="GI84" s="819"/>
      <c r="GJ84" s="819"/>
      <c r="GK84" s="819"/>
      <c r="GL84" s="819"/>
      <c r="GM84" s="819"/>
      <c r="GN84" s="819"/>
      <c r="GO84" s="819"/>
      <c r="GP84" s="819"/>
      <c r="GQ84" s="819"/>
      <c r="GR84" s="819"/>
      <c r="GS84" s="819"/>
      <c r="GT84" s="819"/>
      <c r="GU84" s="819"/>
      <c r="GV84" s="819"/>
      <c r="GW84" s="819"/>
      <c r="GX84" s="819"/>
      <c r="GY84" s="819"/>
      <c r="GZ84" s="819"/>
      <c r="HA84" s="819"/>
      <c r="HB84" s="819"/>
      <c r="HC84" s="819"/>
      <c r="HD84" s="819"/>
      <c r="HE84" s="819"/>
      <c r="HF84" s="819"/>
      <c r="HG84" s="819"/>
      <c r="HH84" s="819"/>
      <c r="HI84" s="819"/>
      <c r="HJ84" s="819"/>
      <c r="HK84" s="819"/>
      <c r="HL84" s="819"/>
      <c r="HM84" s="819"/>
      <c r="HN84" s="819"/>
      <c r="HO84" s="819"/>
      <c r="HP84" s="819"/>
      <c r="HQ84" s="819"/>
      <c r="HR84" s="819"/>
      <c r="HS84" s="819"/>
      <c r="HT84" s="819"/>
      <c r="HU84" s="819"/>
      <c r="HV84" s="819"/>
      <c r="HW84" s="819"/>
      <c r="HX84" s="819"/>
      <c r="HY84" s="819"/>
      <c r="HZ84" s="819"/>
      <c r="IA84" s="819"/>
      <c r="IB84" s="819"/>
      <c r="IC84" s="819"/>
      <c r="ID84" s="819"/>
      <c r="IE84" s="819"/>
      <c r="IF84" s="819"/>
      <c r="IG84" s="819"/>
      <c r="IH84" s="819"/>
      <c r="II84" s="819"/>
      <c r="IJ84" s="819"/>
      <c r="IK84" s="819"/>
      <c r="IL84" s="819"/>
      <c r="IM84" s="819"/>
      <c r="IN84" s="819"/>
      <c r="IO84" s="819"/>
      <c r="IP84" s="819"/>
      <c r="IQ84" s="819"/>
      <c r="IR84" s="819"/>
      <c r="IS84" s="819"/>
      <c r="IT84" s="819"/>
      <c r="IU84" s="819"/>
      <c r="IV84" s="819"/>
      <c r="IW84" s="819"/>
      <c r="IX84" s="819"/>
      <c r="IY84" s="819"/>
      <c r="IZ84" s="819"/>
      <c r="JA84" s="819"/>
      <c r="JB84" s="819"/>
      <c r="JC84" s="819"/>
      <c r="JD84" s="819"/>
      <c r="JE84" s="819"/>
      <c r="JF84" s="819"/>
      <c r="JG84" s="819"/>
      <c r="JH84" s="819"/>
      <c r="JI84" s="819"/>
      <c r="JJ84" s="819"/>
      <c r="JK84" s="819"/>
      <c r="JL84" s="819"/>
      <c r="JM84" s="819"/>
      <c r="JN84" s="819"/>
      <c r="JO84" s="819"/>
      <c r="JP84" s="819"/>
      <c r="JQ84" s="819"/>
      <c r="JR84" s="819"/>
      <c r="JS84" s="819"/>
      <c r="JT84" s="819"/>
      <c r="JU84" s="819"/>
      <c r="JV84" s="819"/>
      <c r="JW84" s="819"/>
      <c r="JX84" s="819"/>
      <c r="JY84" s="819"/>
      <c r="JZ84" s="819"/>
      <c r="KA84" s="819"/>
      <c r="KB84" s="819"/>
      <c r="KC84" s="819"/>
      <c r="KD84" s="819"/>
      <c r="KE84" s="819"/>
      <c r="KF84" s="819"/>
      <c r="KG84" s="819"/>
      <c r="KH84" s="819"/>
      <c r="KI84" s="819"/>
      <c r="KJ84" s="819"/>
      <c r="KK84" s="819"/>
      <c r="KL84" s="819"/>
      <c r="KM84" s="819"/>
      <c r="KN84" s="819"/>
      <c r="KO84" s="819"/>
      <c r="KP84" s="819"/>
      <c r="KQ84" s="819"/>
      <c r="KR84" s="819"/>
      <c r="KS84" s="819"/>
      <c r="KT84" s="819"/>
      <c r="KU84" s="819"/>
      <c r="KV84" s="819"/>
      <c r="KW84" s="819"/>
      <c r="KX84" s="819"/>
      <c r="KY84" s="819"/>
      <c r="KZ84" s="819"/>
      <c r="LA84" s="819"/>
      <c r="LB84" s="819"/>
      <c r="LC84" s="819"/>
      <c r="LD84" s="819"/>
      <c r="LE84" s="819"/>
      <c r="LF84" s="819"/>
      <c r="LG84" s="819"/>
      <c r="LH84" s="819"/>
      <c r="LI84" s="819"/>
      <c r="LJ84" s="819"/>
      <c r="LK84" s="819"/>
      <c r="LL84" s="819"/>
      <c r="LM84" s="819"/>
      <c r="LN84" s="819"/>
      <c r="LO84" s="819"/>
      <c r="LP84" s="819"/>
      <c r="LQ84" s="819"/>
      <c r="LR84" s="819"/>
      <c r="LS84" s="819"/>
      <c r="LT84" s="819"/>
      <c r="LU84" s="819"/>
      <c r="LV84" s="819"/>
      <c r="LW84" s="819"/>
      <c r="LX84" s="819"/>
      <c r="LY84" s="819"/>
      <c r="LZ84" s="819"/>
      <c r="MA84" s="819"/>
      <c r="MB84" s="819"/>
      <c r="MC84" s="819"/>
      <c r="MD84" s="819"/>
      <c r="ME84" s="819"/>
      <c r="MF84" s="819"/>
      <c r="MG84" s="819"/>
      <c r="MH84" s="819"/>
      <c r="MI84" s="819"/>
      <c r="MJ84" s="819"/>
      <c r="MK84" s="819"/>
      <c r="ML84" s="819"/>
      <c r="MM84" s="819"/>
      <c r="MN84" s="819"/>
      <c r="MO84" s="819"/>
      <c r="MP84" s="819"/>
      <c r="MQ84" s="819"/>
      <c r="MR84" s="819"/>
      <c r="MS84" s="819"/>
      <c r="MT84" s="819"/>
      <c r="MU84" s="819"/>
      <c r="MV84" s="819"/>
      <c r="MW84" s="819"/>
      <c r="MX84" s="819"/>
      <c r="MY84" s="819"/>
      <c r="MZ84" s="819"/>
      <c r="NA84" s="819"/>
      <c r="NB84" s="819"/>
      <c r="NC84" s="819"/>
      <c r="ND84" s="819"/>
      <c r="NE84" s="819"/>
      <c r="NF84" s="819"/>
      <c r="NG84" s="819"/>
      <c r="NH84" s="819"/>
      <c r="NI84" s="819"/>
      <c r="NJ84" s="819"/>
      <c r="NK84" s="819"/>
      <c r="NL84" s="819"/>
      <c r="NM84" s="819"/>
      <c r="NN84" s="819"/>
      <c r="NO84" s="819"/>
      <c r="NP84" s="819"/>
      <c r="NQ84" s="819"/>
      <c r="NR84" s="819"/>
      <c r="NS84" s="819"/>
      <c r="NT84" s="819"/>
      <c r="NU84" s="819"/>
      <c r="NV84" s="819"/>
      <c r="NW84" s="819"/>
      <c r="NX84" s="819"/>
      <c r="NY84" s="819"/>
      <c r="NZ84" s="819"/>
      <c r="OA84" s="819"/>
      <c r="OB84" s="819"/>
      <c r="OC84" s="819"/>
      <c r="OD84" s="819"/>
      <c r="OE84" s="819"/>
      <c r="OF84" s="819"/>
      <c r="OG84" s="819"/>
      <c r="OH84" s="819"/>
      <c r="OI84" s="819"/>
      <c r="OJ84" s="819"/>
      <c r="OK84" s="819"/>
      <c r="OL84" s="819"/>
      <c r="OM84" s="819"/>
      <c r="ON84" s="819"/>
      <c r="OO84" s="819"/>
      <c r="OP84" s="819"/>
      <c r="OQ84" s="819"/>
      <c r="OR84" s="819"/>
      <c r="OS84" s="819"/>
      <c r="OT84" s="819"/>
      <c r="OU84" s="819"/>
      <c r="OV84" s="819"/>
      <c r="OW84" s="819"/>
      <c r="OX84" s="819"/>
      <c r="OY84" s="819"/>
      <c r="OZ84" s="819"/>
      <c r="PA84" s="819"/>
      <c r="PB84" s="819"/>
      <c r="PC84" s="819"/>
      <c r="PD84" s="819"/>
      <c r="PE84" s="819"/>
      <c r="PF84" s="819"/>
      <c r="PG84" s="819"/>
      <c r="PH84" s="819"/>
      <c r="PI84" s="819"/>
      <c r="PJ84" s="819"/>
      <c r="PK84" s="819"/>
      <c r="PL84" s="819"/>
      <c r="PM84" s="819"/>
      <c r="PN84" s="819"/>
      <c r="PO84" s="819"/>
      <c r="PP84" s="819"/>
      <c r="PQ84" s="819"/>
      <c r="PR84" s="819"/>
      <c r="PS84" s="819"/>
      <c r="PT84" s="819"/>
      <c r="PU84" s="819"/>
      <c r="PV84" s="819"/>
      <c r="PW84" s="819"/>
      <c r="PX84" s="819"/>
      <c r="PY84" s="819"/>
      <c r="PZ84" s="819"/>
      <c r="QA84" s="819"/>
      <c r="QB84" s="819"/>
      <c r="QC84" s="819"/>
      <c r="QD84" s="819"/>
      <c r="QE84" s="819"/>
      <c r="QF84" s="819"/>
      <c r="QG84" s="819"/>
      <c r="QH84" s="819"/>
      <c r="QI84" s="819"/>
      <c r="QJ84" s="819"/>
      <c r="QK84" s="819"/>
      <c r="QL84" s="819"/>
      <c r="QM84" s="819"/>
      <c r="QN84" s="819"/>
    </row>
    <row r="85" spans="1:456" s="132" customFormat="1" ht="25.5">
      <c r="A85" s="435" t="s">
        <v>365</v>
      </c>
      <c r="B85" s="421" t="s">
        <v>366</v>
      </c>
      <c r="C85" s="849">
        <f t="shared" si="75"/>
        <v>6.25</v>
      </c>
      <c r="D85" s="511" t="s">
        <v>38</v>
      </c>
      <c r="E85" s="276">
        <f>IF(D85="Yes",C85,IF(D85="partial",C85*0.25,0))</f>
        <v>0</v>
      </c>
      <c r="F85" s="279"/>
      <c r="G85" s="276"/>
      <c r="H85" s="760"/>
      <c r="I85" s="276">
        <f t="shared" si="76"/>
        <v>6.25</v>
      </c>
      <c r="J85" s="267" t="s">
        <v>35</v>
      </c>
      <c r="K85" s="276">
        <f>IF(J85="Yes",I85,IF(J85="partial",I85*0.25,0))</f>
        <v>6.25</v>
      </c>
      <c r="L85" s="279"/>
      <c r="M85" s="267" t="s">
        <v>414</v>
      </c>
      <c r="N85" s="760"/>
      <c r="O85" s="276">
        <f t="shared" si="77"/>
        <v>6.25</v>
      </c>
      <c r="P85" s="267" t="s">
        <v>35</v>
      </c>
      <c r="Q85" s="276">
        <f>IF(P85="Yes",O85,IF(P85="partial",O85*0.25,0))</f>
        <v>6.25</v>
      </c>
      <c r="R85" s="279"/>
      <c r="S85" s="267" t="s">
        <v>1231</v>
      </c>
      <c r="T85" s="760"/>
      <c r="U85" s="276">
        <f t="shared" si="78"/>
        <v>6.25</v>
      </c>
      <c r="V85" s="267" t="s">
        <v>38</v>
      </c>
      <c r="W85" s="276">
        <f>IF(V85="Yes",U85,IF(V85="partial",U85*0.25,0))</f>
        <v>0</v>
      </c>
      <c r="X85" s="279"/>
      <c r="Y85" s="276"/>
      <c r="Z85" s="760"/>
      <c r="AA85" s="276">
        <f t="shared" si="79"/>
        <v>6.25</v>
      </c>
      <c r="AB85" s="267" t="s">
        <v>38</v>
      </c>
      <c r="AC85" s="276">
        <f>IF(AB85="Yes",AA85,IF(AB85="partial",AA85*0.25,0))</f>
        <v>0</v>
      </c>
      <c r="AD85" s="279"/>
      <c r="AE85" s="276"/>
      <c r="AF85" s="760"/>
      <c r="AG85" s="276">
        <f t="shared" si="80"/>
        <v>6.25</v>
      </c>
      <c r="AH85" s="267" t="s">
        <v>38</v>
      </c>
      <c r="AI85" s="276">
        <f>IF(AH85="Yes",AG85,IF(AH85="partial",AG85*0.25,0))</f>
        <v>0</v>
      </c>
      <c r="AJ85" s="279"/>
      <c r="AK85" s="276"/>
      <c r="AL85" s="760"/>
      <c r="AM85" s="276">
        <f t="shared" si="81"/>
        <v>6.25</v>
      </c>
      <c r="AN85" s="267" t="s">
        <v>38</v>
      </c>
      <c r="AO85" s="276">
        <f>IF(AN85="Yes",AM85,IF(AN85="partial",AM85*0.25,0))</f>
        <v>0</v>
      </c>
      <c r="AP85" s="279"/>
      <c r="AQ85" s="276"/>
      <c r="AR85" s="760"/>
      <c r="AS85" s="276">
        <f t="shared" si="82"/>
        <v>6.25</v>
      </c>
      <c r="AT85" s="267" t="s">
        <v>35</v>
      </c>
      <c r="AU85" s="276">
        <f>IF(AT85="Yes",AS85,IF(AT85="partial",AS85*0.25,0))</f>
        <v>6.25</v>
      </c>
      <c r="AV85" s="279"/>
      <c r="AW85" s="267" t="s">
        <v>1891</v>
      </c>
      <c r="AX85" s="760"/>
      <c r="AY85" s="276">
        <f t="shared" si="83"/>
        <v>6.25</v>
      </c>
      <c r="AZ85" s="267" t="s">
        <v>38</v>
      </c>
      <c r="BA85" s="276">
        <f>IF(AZ85="Yes",AY85,IF(AZ85="partial",AY85*0.25,0))</f>
        <v>0</v>
      </c>
      <c r="BB85" s="279"/>
      <c r="BC85" s="269"/>
      <c r="BD85" s="760"/>
      <c r="BE85" s="276">
        <f t="shared" si="84"/>
        <v>6.25</v>
      </c>
      <c r="BF85" s="267" t="s">
        <v>35</v>
      </c>
      <c r="BG85" s="276">
        <f>IF(BF85="Yes",BE85,IF(BF85="partial",BE85*0.25,0))</f>
        <v>6.25</v>
      </c>
      <c r="BH85" s="279"/>
      <c r="BI85" s="267" t="s">
        <v>415</v>
      </c>
      <c r="BJ85" s="820"/>
      <c r="BK85" s="819"/>
      <c r="BL85" s="819"/>
      <c r="BM85" s="819"/>
      <c r="BN85" s="819"/>
      <c r="BO85" s="819"/>
      <c r="BP85" s="819"/>
      <c r="BQ85" s="819"/>
      <c r="BR85" s="819"/>
      <c r="BS85" s="819"/>
      <c r="BT85" s="819"/>
      <c r="BU85" s="819"/>
      <c r="BV85" s="819"/>
      <c r="BW85" s="819"/>
      <c r="BX85" s="819"/>
      <c r="BY85" s="819"/>
      <c r="BZ85" s="819"/>
      <c r="CA85" s="819"/>
      <c r="CB85" s="819"/>
      <c r="CC85" s="819"/>
      <c r="CD85" s="819"/>
      <c r="CE85" s="819"/>
      <c r="CF85" s="819"/>
      <c r="CG85" s="819"/>
      <c r="CH85" s="819"/>
      <c r="CI85" s="819"/>
      <c r="CJ85" s="819"/>
      <c r="CK85" s="819"/>
      <c r="CL85" s="819"/>
      <c r="CM85" s="819"/>
      <c r="CN85" s="819"/>
      <c r="CO85" s="819"/>
      <c r="CP85" s="819"/>
      <c r="CQ85" s="819"/>
      <c r="CR85" s="819"/>
      <c r="CS85" s="819"/>
      <c r="CT85" s="819"/>
      <c r="CU85" s="819"/>
      <c r="CV85" s="819"/>
      <c r="CW85" s="819"/>
      <c r="CX85" s="819"/>
      <c r="CY85" s="819"/>
      <c r="CZ85" s="819"/>
      <c r="DA85" s="819"/>
      <c r="DB85" s="819"/>
      <c r="DC85" s="819"/>
      <c r="DD85" s="819"/>
      <c r="DE85" s="819"/>
      <c r="DF85" s="819"/>
      <c r="DG85" s="819"/>
      <c r="DH85" s="819"/>
      <c r="DI85" s="819"/>
      <c r="DJ85" s="819"/>
      <c r="DK85" s="819"/>
      <c r="DL85" s="819"/>
      <c r="DM85" s="819"/>
      <c r="DN85" s="819"/>
      <c r="DO85" s="819"/>
      <c r="DP85" s="819"/>
      <c r="DQ85" s="819"/>
      <c r="DR85" s="819"/>
      <c r="DS85" s="819"/>
      <c r="DT85" s="819"/>
      <c r="DU85" s="819"/>
      <c r="DV85" s="819"/>
      <c r="DW85" s="819"/>
      <c r="DX85" s="819"/>
      <c r="DY85" s="819"/>
      <c r="DZ85" s="819"/>
      <c r="EA85" s="819"/>
      <c r="EB85" s="819"/>
      <c r="EC85" s="819"/>
      <c r="ED85" s="819"/>
      <c r="EE85" s="819"/>
      <c r="EF85" s="819"/>
      <c r="EG85" s="819"/>
      <c r="EH85" s="819"/>
      <c r="EI85" s="819"/>
      <c r="EJ85" s="819"/>
      <c r="EK85" s="819"/>
      <c r="EL85" s="819"/>
      <c r="EM85" s="819"/>
      <c r="EN85" s="819"/>
      <c r="EO85" s="819"/>
      <c r="EP85" s="819"/>
      <c r="EQ85" s="819"/>
      <c r="ER85" s="819"/>
      <c r="ES85" s="819"/>
      <c r="ET85" s="819"/>
      <c r="EU85" s="819"/>
      <c r="EV85" s="819"/>
      <c r="EW85" s="819"/>
      <c r="EX85" s="819"/>
      <c r="EY85" s="819"/>
      <c r="EZ85" s="819"/>
      <c r="FA85" s="819"/>
      <c r="FB85" s="819"/>
      <c r="FC85" s="819"/>
      <c r="FD85" s="819"/>
      <c r="FE85" s="819"/>
      <c r="FF85" s="819"/>
      <c r="FG85" s="819"/>
      <c r="FH85" s="819"/>
      <c r="FI85" s="819"/>
      <c r="FJ85" s="819"/>
      <c r="FK85" s="819"/>
      <c r="FL85" s="819"/>
      <c r="FM85" s="819"/>
      <c r="FN85" s="819"/>
      <c r="FO85" s="819"/>
      <c r="FP85" s="819"/>
      <c r="FQ85" s="819"/>
      <c r="FR85" s="819"/>
      <c r="FS85" s="819"/>
      <c r="FT85" s="819"/>
      <c r="FU85" s="819"/>
      <c r="FV85" s="819"/>
      <c r="FW85" s="819"/>
      <c r="FX85" s="819"/>
      <c r="FY85" s="819"/>
      <c r="FZ85" s="819"/>
      <c r="GA85" s="819"/>
      <c r="GB85" s="819"/>
      <c r="GC85" s="819"/>
      <c r="GD85" s="819"/>
      <c r="GE85" s="819"/>
      <c r="GF85" s="819"/>
      <c r="GG85" s="819"/>
      <c r="GH85" s="819"/>
      <c r="GI85" s="819"/>
      <c r="GJ85" s="819"/>
      <c r="GK85" s="819"/>
      <c r="GL85" s="819"/>
      <c r="GM85" s="819"/>
      <c r="GN85" s="819"/>
      <c r="GO85" s="819"/>
      <c r="GP85" s="819"/>
      <c r="GQ85" s="819"/>
      <c r="GR85" s="819"/>
      <c r="GS85" s="819"/>
      <c r="GT85" s="819"/>
      <c r="GU85" s="819"/>
      <c r="GV85" s="819"/>
      <c r="GW85" s="819"/>
      <c r="GX85" s="819"/>
      <c r="GY85" s="819"/>
      <c r="GZ85" s="819"/>
      <c r="HA85" s="819"/>
      <c r="HB85" s="819"/>
      <c r="HC85" s="819"/>
      <c r="HD85" s="819"/>
      <c r="HE85" s="819"/>
      <c r="HF85" s="819"/>
      <c r="HG85" s="819"/>
      <c r="HH85" s="819"/>
      <c r="HI85" s="819"/>
      <c r="HJ85" s="819"/>
      <c r="HK85" s="819"/>
      <c r="HL85" s="819"/>
      <c r="HM85" s="819"/>
      <c r="HN85" s="819"/>
      <c r="HO85" s="819"/>
      <c r="HP85" s="819"/>
      <c r="HQ85" s="819"/>
      <c r="HR85" s="819"/>
      <c r="HS85" s="819"/>
      <c r="HT85" s="819"/>
      <c r="HU85" s="819"/>
      <c r="HV85" s="819"/>
      <c r="HW85" s="819"/>
      <c r="HX85" s="819"/>
      <c r="HY85" s="819"/>
      <c r="HZ85" s="819"/>
      <c r="IA85" s="819"/>
      <c r="IB85" s="819"/>
      <c r="IC85" s="819"/>
      <c r="ID85" s="819"/>
      <c r="IE85" s="819"/>
      <c r="IF85" s="819"/>
      <c r="IG85" s="819"/>
      <c r="IH85" s="819"/>
      <c r="II85" s="819"/>
      <c r="IJ85" s="819"/>
      <c r="IK85" s="819"/>
      <c r="IL85" s="819"/>
      <c r="IM85" s="819"/>
      <c r="IN85" s="819"/>
      <c r="IO85" s="819"/>
      <c r="IP85" s="819"/>
      <c r="IQ85" s="819"/>
      <c r="IR85" s="819"/>
      <c r="IS85" s="819"/>
      <c r="IT85" s="819"/>
      <c r="IU85" s="819"/>
      <c r="IV85" s="819"/>
      <c r="IW85" s="819"/>
      <c r="IX85" s="819"/>
      <c r="IY85" s="819"/>
      <c r="IZ85" s="819"/>
      <c r="JA85" s="819"/>
      <c r="JB85" s="819"/>
      <c r="JC85" s="819"/>
      <c r="JD85" s="819"/>
      <c r="JE85" s="819"/>
      <c r="JF85" s="819"/>
      <c r="JG85" s="819"/>
      <c r="JH85" s="819"/>
      <c r="JI85" s="819"/>
      <c r="JJ85" s="819"/>
      <c r="JK85" s="819"/>
      <c r="JL85" s="819"/>
      <c r="JM85" s="819"/>
      <c r="JN85" s="819"/>
      <c r="JO85" s="819"/>
      <c r="JP85" s="819"/>
      <c r="JQ85" s="819"/>
      <c r="JR85" s="819"/>
      <c r="JS85" s="819"/>
      <c r="JT85" s="819"/>
      <c r="JU85" s="819"/>
      <c r="JV85" s="819"/>
      <c r="JW85" s="819"/>
      <c r="JX85" s="819"/>
      <c r="JY85" s="819"/>
      <c r="JZ85" s="819"/>
      <c r="KA85" s="819"/>
      <c r="KB85" s="819"/>
      <c r="KC85" s="819"/>
      <c r="KD85" s="819"/>
      <c r="KE85" s="819"/>
      <c r="KF85" s="819"/>
      <c r="KG85" s="819"/>
      <c r="KH85" s="819"/>
      <c r="KI85" s="819"/>
      <c r="KJ85" s="819"/>
      <c r="KK85" s="819"/>
      <c r="KL85" s="819"/>
      <c r="KM85" s="819"/>
      <c r="KN85" s="819"/>
      <c r="KO85" s="819"/>
      <c r="KP85" s="819"/>
      <c r="KQ85" s="819"/>
      <c r="KR85" s="819"/>
      <c r="KS85" s="819"/>
      <c r="KT85" s="819"/>
      <c r="KU85" s="819"/>
      <c r="KV85" s="819"/>
      <c r="KW85" s="819"/>
      <c r="KX85" s="819"/>
      <c r="KY85" s="819"/>
      <c r="KZ85" s="819"/>
      <c r="LA85" s="819"/>
      <c r="LB85" s="819"/>
      <c r="LC85" s="819"/>
      <c r="LD85" s="819"/>
      <c r="LE85" s="819"/>
      <c r="LF85" s="819"/>
      <c r="LG85" s="819"/>
      <c r="LH85" s="819"/>
      <c r="LI85" s="819"/>
      <c r="LJ85" s="819"/>
      <c r="LK85" s="819"/>
      <c r="LL85" s="819"/>
      <c r="LM85" s="819"/>
      <c r="LN85" s="819"/>
      <c r="LO85" s="819"/>
      <c r="LP85" s="819"/>
      <c r="LQ85" s="819"/>
      <c r="LR85" s="819"/>
      <c r="LS85" s="819"/>
      <c r="LT85" s="819"/>
      <c r="LU85" s="819"/>
      <c r="LV85" s="819"/>
      <c r="LW85" s="819"/>
      <c r="LX85" s="819"/>
      <c r="LY85" s="819"/>
      <c r="LZ85" s="819"/>
      <c r="MA85" s="819"/>
      <c r="MB85" s="819"/>
      <c r="MC85" s="819"/>
      <c r="MD85" s="819"/>
      <c r="ME85" s="819"/>
      <c r="MF85" s="819"/>
      <c r="MG85" s="819"/>
      <c r="MH85" s="819"/>
      <c r="MI85" s="819"/>
      <c r="MJ85" s="819"/>
      <c r="MK85" s="819"/>
      <c r="ML85" s="819"/>
      <c r="MM85" s="819"/>
      <c r="MN85" s="819"/>
      <c r="MO85" s="819"/>
      <c r="MP85" s="819"/>
      <c r="MQ85" s="819"/>
      <c r="MR85" s="819"/>
      <c r="MS85" s="819"/>
      <c r="MT85" s="819"/>
      <c r="MU85" s="819"/>
      <c r="MV85" s="819"/>
      <c r="MW85" s="819"/>
      <c r="MX85" s="819"/>
      <c r="MY85" s="819"/>
      <c r="MZ85" s="819"/>
      <c r="NA85" s="819"/>
      <c r="NB85" s="819"/>
      <c r="NC85" s="819"/>
      <c r="ND85" s="819"/>
      <c r="NE85" s="819"/>
      <c r="NF85" s="819"/>
      <c r="NG85" s="819"/>
      <c r="NH85" s="819"/>
      <c r="NI85" s="819"/>
      <c r="NJ85" s="819"/>
      <c r="NK85" s="819"/>
      <c r="NL85" s="819"/>
      <c r="NM85" s="819"/>
      <c r="NN85" s="819"/>
      <c r="NO85" s="819"/>
      <c r="NP85" s="819"/>
      <c r="NQ85" s="819"/>
      <c r="NR85" s="819"/>
      <c r="NS85" s="819"/>
      <c r="NT85" s="819"/>
      <c r="NU85" s="819"/>
      <c r="NV85" s="819"/>
      <c r="NW85" s="819"/>
      <c r="NX85" s="819"/>
      <c r="NY85" s="819"/>
      <c r="NZ85" s="819"/>
      <c r="OA85" s="819"/>
      <c r="OB85" s="819"/>
      <c r="OC85" s="819"/>
      <c r="OD85" s="819"/>
      <c r="OE85" s="819"/>
      <c r="OF85" s="819"/>
      <c r="OG85" s="819"/>
      <c r="OH85" s="819"/>
      <c r="OI85" s="819"/>
      <c r="OJ85" s="819"/>
      <c r="OK85" s="819"/>
      <c r="OL85" s="819"/>
      <c r="OM85" s="819"/>
      <c r="ON85" s="819"/>
      <c r="OO85" s="819"/>
      <c r="OP85" s="819"/>
      <c r="OQ85" s="819"/>
      <c r="OR85" s="819"/>
      <c r="OS85" s="819"/>
      <c r="OT85" s="819"/>
      <c r="OU85" s="819"/>
      <c r="OV85" s="819"/>
      <c r="OW85" s="819"/>
      <c r="OX85" s="819"/>
      <c r="OY85" s="819"/>
      <c r="OZ85" s="819"/>
      <c r="PA85" s="819"/>
      <c r="PB85" s="819"/>
      <c r="PC85" s="819"/>
      <c r="PD85" s="819"/>
      <c r="PE85" s="819"/>
      <c r="PF85" s="819"/>
      <c r="PG85" s="819"/>
      <c r="PH85" s="819"/>
      <c r="PI85" s="819"/>
      <c r="PJ85" s="819"/>
      <c r="PK85" s="819"/>
      <c r="PL85" s="819"/>
      <c r="PM85" s="819"/>
      <c r="PN85" s="819"/>
      <c r="PO85" s="819"/>
      <c r="PP85" s="819"/>
      <c r="PQ85" s="819"/>
      <c r="PR85" s="819"/>
      <c r="PS85" s="819"/>
      <c r="PT85" s="819"/>
      <c r="PU85" s="819"/>
      <c r="PV85" s="819"/>
      <c r="PW85" s="819"/>
      <c r="PX85" s="819"/>
      <c r="PY85" s="819"/>
      <c r="PZ85" s="819"/>
      <c r="QA85" s="819"/>
      <c r="QB85" s="819"/>
      <c r="QC85" s="819"/>
      <c r="QD85" s="819"/>
      <c r="QE85" s="819"/>
      <c r="QF85" s="819"/>
      <c r="QG85" s="819"/>
      <c r="QH85" s="819"/>
      <c r="QI85" s="819"/>
      <c r="QJ85" s="819"/>
      <c r="QK85" s="819"/>
      <c r="QL85" s="819"/>
      <c r="QM85" s="819"/>
      <c r="QN85" s="819"/>
    </row>
    <row r="86" spans="1:456" s="132" customFormat="1" ht="38.25">
      <c r="A86" s="435" t="s">
        <v>1005</v>
      </c>
      <c r="B86" s="421" t="s">
        <v>1201</v>
      </c>
      <c r="C86" s="849">
        <f t="shared" si="75"/>
        <v>6.25</v>
      </c>
      <c r="D86" s="511" t="s">
        <v>38</v>
      </c>
      <c r="E86" s="276">
        <f>IF(D86="Yes",C86,IF(D86="partial",C86*0.25,0))</f>
        <v>0</v>
      </c>
      <c r="F86" s="279"/>
      <c r="G86" s="276"/>
      <c r="H86" s="760"/>
      <c r="I86" s="276">
        <f t="shared" si="76"/>
        <v>6.25</v>
      </c>
      <c r="J86" s="267" t="s">
        <v>38</v>
      </c>
      <c r="K86" s="276">
        <f>IF(J86="Yes",I86,IF(J86="partial",I86*0.25,0))</f>
        <v>0</v>
      </c>
      <c r="L86" s="279"/>
      <c r="M86" s="276"/>
      <c r="N86" s="760"/>
      <c r="O86" s="276">
        <f t="shared" si="77"/>
        <v>6.25</v>
      </c>
      <c r="P86" s="267" t="s">
        <v>38</v>
      </c>
      <c r="Q86" s="276">
        <f>IF(P86="Yes",O86,IF(P86="partial",O86*0.25,0))</f>
        <v>0</v>
      </c>
      <c r="R86" s="279"/>
      <c r="S86" s="436"/>
      <c r="T86" s="760"/>
      <c r="U86" s="276">
        <f t="shared" si="78"/>
        <v>6.25</v>
      </c>
      <c r="V86" s="267" t="s">
        <v>38</v>
      </c>
      <c r="W86" s="276">
        <f>IF(V86="Yes",U86,IF(V86="partial",U86*0.25,0))</f>
        <v>0</v>
      </c>
      <c r="X86" s="279"/>
      <c r="Y86" s="276"/>
      <c r="Z86" s="760"/>
      <c r="AA86" s="276">
        <f t="shared" si="79"/>
        <v>6.25</v>
      </c>
      <c r="AB86" s="267" t="s">
        <v>38</v>
      </c>
      <c r="AC86" s="276">
        <f>IF(AB86="Yes",AA86,IF(AB86="partial",AA86*0.25,0))</f>
        <v>0</v>
      </c>
      <c r="AD86" s="279"/>
      <c r="AE86" s="276"/>
      <c r="AF86" s="760"/>
      <c r="AG86" s="276">
        <f t="shared" si="80"/>
        <v>6.25</v>
      </c>
      <c r="AH86" s="267" t="s">
        <v>38</v>
      </c>
      <c r="AI86" s="276">
        <f>IF(AH86="Yes",AG86,IF(AH86="partial",AG86*0.25,0))</f>
        <v>0</v>
      </c>
      <c r="AJ86" s="279"/>
      <c r="AK86" s="276"/>
      <c r="AL86" s="760"/>
      <c r="AM86" s="276">
        <f t="shared" si="81"/>
        <v>6.25</v>
      </c>
      <c r="AN86" s="267" t="s">
        <v>38</v>
      </c>
      <c r="AO86" s="276">
        <f>IF(AN86="Yes",AM86,IF(AN86="partial",AM86*0.25,0))</f>
        <v>0</v>
      </c>
      <c r="AP86" s="279"/>
      <c r="AQ86" s="276"/>
      <c r="AR86" s="760"/>
      <c r="AS86" s="276">
        <f t="shared" si="82"/>
        <v>6.25</v>
      </c>
      <c r="AT86" s="267" t="s">
        <v>35</v>
      </c>
      <c r="AU86" s="276">
        <f>IF(AT86="Yes",AS86,IF(AT86="partial",AS86*0.25,0))</f>
        <v>6.25</v>
      </c>
      <c r="AV86" s="279"/>
      <c r="AW86" s="267" t="s">
        <v>2409</v>
      </c>
      <c r="AX86" s="760"/>
      <c r="AY86" s="276">
        <f t="shared" si="83"/>
        <v>6.25</v>
      </c>
      <c r="AZ86" s="267" t="s">
        <v>38</v>
      </c>
      <c r="BA86" s="276">
        <f>IF(AZ86="Yes",AY86,IF(AZ86="partial",AY86*0.25,0))</f>
        <v>0</v>
      </c>
      <c r="BB86" s="279"/>
      <c r="BC86" s="269"/>
      <c r="BD86" s="760"/>
      <c r="BE86" s="276">
        <f t="shared" si="84"/>
        <v>6.25</v>
      </c>
      <c r="BF86" s="267" t="s">
        <v>35</v>
      </c>
      <c r="BG86" s="276">
        <f>IF(BF86="Yes",BE86,IF(BF86="partial",BE86*0.25,0))</f>
        <v>6.25</v>
      </c>
      <c r="BH86" s="279"/>
      <c r="BI86" s="267" t="s">
        <v>1200</v>
      </c>
      <c r="BJ86" s="820"/>
      <c r="BK86" s="819"/>
      <c r="BL86" s="819"/>
      <c r="BM86" s="819"/>
      <c r="BN86" s="819"/>
      <c r="BO86" s="819"/>
      <c r="BP86" s="819"/>
      <c r="BQ86" s="819"/>
      <c r="BR86" s="819"/>
      <c r="BS86" s="819"/>
      <c r="BT86" s="819"/>
      <c r="BU86" s="819"/>
      <c r="BV86" s="819"/>
      <c r="BW86" s="819"/>
      <c r="BX86" s="819"/>
      <c r="BY86" s="819"/>
      <c r="BZ86" s="819"/>
      <c r="CA86" s="819"/>
      <c r="CB86" s="819"/>
      <c r="CC86" s="819"/>
      <c r="CD86" s="819"/>
      <c r="CE86" s="819"/>
      <c r="CF86" s="819"/>
      <c r="CG86" s="819"/>
      <c r="CH86" s="819"/>
      <c r="CI86" s="819"/>
      <c r="CJ86" s="819"/>
      <c r="CK86" s="819"/>
      <c r="CL86" s="819"/>
      <c r="CM86" s="819"/>
      <c r="CN86" s="819"/>
      <c r="CO86" s="819"/>
      <c r="CP86" s="819"/>
      <c r="CQ86" s="819"/>
      <c r="CR86" s="819"/>
      <c r="CS86" s="819"/>
      <c r="CT86" s="819"/>
      <c r="CU86" s="819"/>
      <c r="CV86" s="819"/>
      <c r="CW86" s="819"/>
      <c r="CX86" s="819"/>
      <c r="CY86" s="819"/>
      <c r="CZ86" s="819"/>
      <c r="DA86" s="819"/>
      <c r="DB86" s="819"/>
      <c r="DC86" s="819"/>
      <c r="DD86" s="819"/>
      <c r="DE86" s="819"/>
      <c r="DF86" s="819"/>
      <c r="DG86" s="819"/>
      <c r="DH86" s="819"/>
      <c r="DI86" s="819"/>
      <c r="DJ86" s="819"/>
      <c r="DK86" s="819"/>
      <c r="DL86" s="819"/>
      <c r="DM86" s="819"/>
      <c r="DN86" s="819"/>
      <c r="DO86" s="819"/>
      <c r="DP86" s="819"/>
      <c r="DQ86" s="819"/>
      <c r="DR86" s="819"/>
      <c r="DS86" s="819"/>
      <c r="DT86" s="819"/>
      <c r="DU86" s="819"/>
      <c r="DV86" s="819"/>
      <c r="DW86" s="819"/>
      <c r="DX86" s="819"/>
      <c r="DY86" s="819"/>
      <c r="DZ86" s="819"/>
      <c r="EA86" s="819"/>
      <c r="EB86" s="819"/>
      <c r="EC86" s="819"/>
      <c r="ED86" s="819"/>
      <c r="EE86" s="819"/>
      <c r="EF86" s="819"/>
      <c r="EG86" s="819"/>
      <c r="EH86" s="819"/>
      <c r="EI86" s="819"/>
      <c r="EJ86" s="819"/>
      <c r="EK86" s="819"/>
      <c r="EL86" s="819"/>
      <c r="EM86" s="819"/>
      <c r="EN86" s="819"/>
      <c r="EO86" s="819"/>
      <c r="EP86" s="819"/>
      <c r="EQ86" s="819"/>
      <c r="ER86" s="819"/>
      <c r="ES86" s="819"/>
      <c r="ET86" s="819"/>
      <c r="EU86" s="819"/>
      <c r="EV86" s="819"/>
      <c r="EW86" s="819"/>
      <c r="EX86" s="819"/>
      <c r="EY86" s="819"/>
      <c r="EZ86" s="819"/>
      <c r="FA86" s="819"/>
      <c r="FB86" s="819"/>
      <c r="FC86" s="819"/>
      <c r="FD86" s="819"/>
      <c r="FE86" s="819"/>
      <c r="FF86" s="819"/>
      <c r="FG86" s="819"/>
      <c r="FH86" s="819"/>
      <c r="FI86" s="819"/>
      <c r="FJ86" s="819"/>
      <c r="FK86" s="819"/>
      <c r="FL86" s="819"/>
      <c r="FM86" s="819"/>
      <c r="FN86" s="819"/>
      <c r="FO86" s="819"/>
      <c r="FP86" s="819"/>
      <c r="FQ86" s="819"/>
      <c r="FR86" s="819"/>
      <c r="FS86" s="819"/>
      <c r="FT86" s="819"/>
      <c r="FU86" s="819"/>
      <c r="FV86" s="819"/>
      <c r="FW86" s="819"/>
      <c r="FX86" s="819"/>
      <c r="FY86" s="819"/>
      <c r="FZ86" s="819"/>
      <c r="GA86" s="819"/>
      <c r="GB86" s="819"/>
      <c r="GC86" s="819"/>
      <c r="GD86" s="819"/>
      <c r="GE86" s="819"/>
      <c r="GF86" s="819"/>
      <c r="GG86" s="819"/>
      <c r="GH86" s="819"/>
      <c r="GI86" s="819"/>
      <c r="GJ86" s="819"/>
      <c r="GK86" s="819"/>
      <c r="GL86" s="819"/>
      <c r="GM86" s="819"/>
      <c r="GN86" s="819"/>
      <c r="GO86" s="819"/>
      <c r="GP86" s="819"/>
      <c r="GQ86" s="819"/>
      <c r="GR86" s="819"/>
      <c r="GS86" s="819"/>
      <c r="GT86" s="819"/>
      <c r="GU86" s="819"/>
      <c r="GV86" s="819"/>
      <c r="GW86" s="819"/>
      <c r="GX86" s="819"/>
      <c r="GY86" s="819"/>
      <c r="GZ86" s="819"/>
      <c r="HA86" s="819"/>
      <c r="HB86" s="819"/>
      <c r="HC86" s="819"/>
      <c r="HD86" s="819"/>
      <c r="HE86" s="819"/>
      <c r="HF86" s="819"/>
      <c r="HG86" s="819"/>
      <c r="HH86" s="819"/>
      <c r="HI86" s="819"/>
      <c r="HJ86" s="819"/>
      <c r="HK86" s="819"/>
      <c r="HL86" s="819"/>
      <c r="HM86" s="819"/>
      <c r="HN86" s="819"/>
      <c r="HO86" s="819"/>
      <c r="HP86" s="819"/>
      <c r="HQ86" s="819"/>
      <c r="HR86" s="819"/>
      <c r="HS86" s="819"/>
      <c r="HT86" s="819"/>
      <c r="HU86" s="819"/>
      <c r="HV86" s="819"/>
      <c r="HW86" s="819"/>
      <c r="HX86" s="819"/>
      <c r="HY86" s="819"/>
      <c r="HZ86" s="819"/>
      <c r="IA86" s="819"/>
      <c r="IB86" s="819"/>
      <c r="IC86" s="819"/>
      <c r="ID86" s="819"/>
      <c r="IE86" s="819"/>
      <c r="IF86" s="819"/>
      <c r="IG86" s="819"/>
      <c r="IH86" s="819"/>
      <c r="II86" s="819"/>
      <c r="IJ86" s="819"/>
      <c r="IK86" s="819"/>
      <c r="IL86" s="819"/>
      <c r="IM86" s="819"/>
      <c r="IN86" s="819"/>
      <c r="IO86" s="819"/>
      <c r="IP86" s="819"/>
      <c r="IQ86" s="819"/>
      <c r="IR86" s="819"/>
      <c r="IS86" s="819"/>
      <c r="IT86" s="819"/>
      <c r="IU86" s="819"/>
      <c r="IV86" s="819"/>
      <c r="IW86" s="819"/>
      <c r="IX86" s="819"/>
      <c r="IY86" s="819"/>
      <c r="IZ86" s="819"/>
      <c r="JA86" s="819"/>
      <c r="JB86" s="819"/>
      <c r="JC86" s="819"/>
      <c r="JD86" s="819"/>
      <c r="JE86" s="819"/>
      <c r="JF86" s="819"/>
      <c r="JG86" s="819"/>
      <c r="JH86" s="819"/>
      <c r="JI86" s="819"/>
      <c r="JJ86" s="819"/>
      <c r="JK86" s="819"/>
      <c r="JL86" s="819"/>
      <c r="JM86" s="819"/>
      <c r="JN86" s="819"/>
      <c r="JO86" s="819"/>
      <c r="JP86" s="819"/>
      <c r="JQ86" s="819"/>
      <c r="JR86" s="819"/>
      <c r="JS86" s="819"/>
      <c r="JT86" s="819"/>
      <c r="JU86" s="819"/>
      <c r="JV86" s="819"/>
      <c r="JW86" s="819"/>
      <c r="JX86" s="819"/>
      <c r="JY86" s="819"/>
      <c r="JZ86" s="819"/>
      <c r="KA86" s="819"/>
      <c r="KB86" s="819"/>
      <c r="KC86" s="819"/>
      <c r="KD86" s="819"/>
      <c r="KE86" s="819"/>
      <c r="KF86" s="819"/>
      <c r="KG86" s="819"/>
      <c r="KH86" s="819"/>
      <c r="KI86" s="819"/>
      <c r="KJ86" s="819"/>
      <c r="KK86" s="819"/>
      <c r="KL86" s="819"/>
      <c r="KM86" s="819"/>
      <c r="KN86" s="819"/>
      <c r="KO86" s="819"/>
      <c r="KP86" s="819"/>
      <c r="KQ86" s="819"/>
      <c r="KR86" s="819"/>
      <c r="KS86" s="819"/>
      <c r="KT86" s="819"/>
      <c r="KU86" s="819"/>
      <c r="KV86" s="819"/>
      <c r="KW86" s="819"/>
      <c r="KX86" s="819"/>
      <c r="KY86" s="819"/>
      <c r="KZ86" s="819"/>
      <c r="LA86" s="819"/>
      <c r="LB86" s="819"/>
      <c r="LC86" s="819"/>
      <c r="LD86" s="819"/>
      <c r="LE86" s="819"/>
      <c r="LF86" s="819"/>
      <c r="LG86" s="819"/>
      <c r="LH86" s="819"/>
      <c r="LI86" s="819"/>
      <c r="LJ86" s="819"/>
      <c r="LK86" s="819"/>
      <c r="LL86" s="819"/>
      <c r="LM86" s="819"/>
      <c r="LN86" s="819"/>
      <c r="LO86" s="819"/>
      <c r="LP86" s="819"/>
      <c r="LQ86" s="819"/>
      <c r="LR86" s="819"/>
      <c r="LS86" s="819"/>
      <c r="LT86" s="819"/>
      <c r="LU86" s="819"/>
      <c r="LV86" s="819"/>
      <c r="LW86" s="819"/>
      <c r="LX86" s="819"/>
      <c r="LY86" s="819"/>
      <c r="LZ86" s="819"/>
      <c r="MA86" s="819"/>
      <c r="MB86" s="819"/>
      <c r="MC86" s="819"/>
      <c r="MD86" s="819"/>
      <c r="ME86" s="819"/>
      <c r="MF86" s="819"/>
      <c r="MG86" s="819"/>
      <c r="MH86" s="819"/>
      <c r="MI86" s="819"/>
      <c r="MJ86" s="819"/>
      <c r="MK86" s="819"/>
      <c r="ML86" s="819"/>
      <c r="MM86" s="819"/>
      <c r="MN86" s="819"/>
      <c r="MO86" s="819"/>
      <c r="MP86" s="819"/>
      <c r="MQ86" s="819"/>
      <c r="MR86" s="819"/>
      <c r="MS86" s="819"/>
      <c r="MT86" s="819"/>
      <c r="MU86" s="819"/>
      <c r="MV86" s="819"/>
      <c r="MW86" s="819"/>
      <c r="MX86" s="819"/>
      <c r="MY86" s="819"/>
      <c r="MZ86" s="819"/>
      <c r="NA86" s="819"/>
      <c r="NB86" s="819"/>
      <c r="NC86" s="819"/>
      <c r="ND86" s="819"/>
      <c r="NE86" s="819"/>
      <c r="NF86" s="819"/>
      <c r="NG86" s="819"/>
      <c r="NH86" s="819"/>
      <c r="NI86" s="819"/>
      <c r="NJ86" s="819"/>
      <c r="NK86" s="819"/>
      <c r="NL86" s="819"/>
      <c r="NM86" s="819"/>
      <c r="NN86" s="819"/>
      <c r="NO86" s="819"/>
      <c r="NP86" s="819"/>
      <c r="NQ86" s="819"/>
      <c r="NR86" s="819"/>
      <c r="NS86" s="819"/>
      <c r="NT86" s="819"/>
      <c r="NU86" s="819"/>
      <c r="NV86" s="819"/>
      <c r="NW86" s="819"/>
      <c r="NX86" s="819"/>
      <c r="NY86" s="819"/>
      <c r="NZ86" s="819"/>
      <c r="OA86" s="819"/>
      <c r="OB86" s="819"/>
      <c r="OC86" s="819"/>
      <c r="OD86" s="819"/>
      <c r="OE86" s="819"/>
      <c r="OF86" s="819"/>
      <c r="OG86" s="819"/>
      <c r="OH86" s="819"/>
      <c r="OI86" s="819"/>
      <c r="OJ86" s="819"/>
      <c r="OK86" s="819"/>
      <c r="OL86" s="819"/>
      <c r="OM86" s="819"/>
      <c r="ON86" s="819"/>
      <c r="OO86" s="819"/>
      <c r="OP86" s="819"/>
      <c r="OQ86" s="819"/>
      <c r="OR86" s="819"/>
      <c r="OS86" s="819"/>
      <c r="OT86" s="819"/>
      <c r="OU86" s="819"/>
      <c r="OV86" s="819"/>
      <c r="OW86" s="819"/>
      <c r="OX86" s="819"/>
      <c r="OY86" s="819"/>
      <c r="OZ86" s="819"/>
      <c r="PA86" s="819"/>
      <c r="PB86" s="819"/>
      <c r="PC86" s="819"/>
      <c r="PD86" s="819"/>
      <c r="PE86" s="819"/>
      <c r="PF86" s="819"/>
      <c r="PG86" s="819"/>
      <c r="PH86" s="819"/>
      <c r="PI86" s="819"/>
      <c r="PJ86" s="819"/>
      <c r="PK86" s="819"/>
      <c r="PL86" s="819"/>
      <c r="PM86" s="819"/>
      <c r="PN86" s="819"/>
      <c r="PO86" s="819"/>
      <c r="PP86" s="819"/>
      <c r="PQ86" s="819"/>
      <c r="PR86" s="819"/>
      <c r="PS86" s="819"/>
      <c r="PT86" s="819"/>
      <c r="PU86" s="819"/>
      <c r="PV86" s="819"/>
      <c r="PW86" s="819"/>
      <c r="PX86" s="819"/>
      <c r="PY86" s="819"/>
      <c r="PZ86" s="819"/>
      <c r="QA86" s="819"/>
      <c r="QB86" s="819"/>
      <c r="QC86" s="819"/>
      <c r="QD86" s="819"/>
      <c r="QE86" s="819"/>
      <c r="QF86" s="819"/>
      <c r="QG86" s="819"/>
      <c r="QH86" s="819"/>
      <c r="QI86" s="819"/>
      <c r="QJ86" s="819"/>
      <c r="QK86" s="819"/>
      <c r="QL86" s="819"/>
      <c r="QM86" s="819"/>
      <c r="QN86" s="819"/>
    </row>
    <row r="87" spans="1:456" s="131" customFormat="1" ht="39.950000000000003" customHeight="1">
      <c r="A87" s="440"/>
      <c r="B87" s="836"/>
      <c r="C87" s="849"/>
      <c r="D87" s="340"/>
      <c r="E87" s="276"/>
      <c r="F87" s="276"/>
      <c r="G87" s="276"/>
      <c r="H87" s="791"/>
      <c r="I87" s="276"/>
      <c r="J87" s="276"/>
      <c r="K87" s="276"/>
      <c r="L87" s="276"/>
      <c r="M87" s="276"/>
      <c r="N87" s="791"/>
      <c r="O87" s="276"/>
      <c r="P87" s="276"/>
      <c r="Q87" s="276"/>
      <c r="R87" s="276"/>
      <c r="S87" s="276"/>
      <c r="T87" s="791"/>
      <c r="U87" s="276"/>
      <c r="V87" s="276"/>
      <c r="W87" s="276"/>
      <c r="X87" s="276"/>
      <c r="Y87" s="276"/>
      <c r="Z87" s="791"/>
      <c r="AA87" s="276"/>
      <c r="AB87" s="276"/>
      <c r="AC87" s="276"/>
      <c r="AD87" s="276"/>
      <c r="AE87" s="276"/>
      <c r="AF87" s="791"/>
      <c r="AG87" s="276"/>
      <c r="AH87" s="276"/>
      <c r="AI87" s="276"/>
      <c r="AJ87" s="276"/>
      <c r="AK87" s="276"/>
      <c r="AL87" s="791"/>
      <c r="AM87" s="276"/>
      <c r="AN87" s="276"/>
      <c r="AO87" s="276"/>
      <c r="AP87" s="276"/>
      <c r="AQ87" s="276"/>
      <c r="AR87" s="791"/>
      <c r="AS87" s="276"/>
      <c r="AT87" s="276"/>
      <c r="AU87" s="276"/>
      <c r="AV87" s="276"/>
      <c r="AW87" s="276"/>
      <c r="AX87" s="791"/>
      <c r="AY87" s="276"/>
      <c r="AZ87" s="276"/>
      <c r="BA87" s="276"/>
      <c r="BB87" s="276"/>
      <c r="BC87" s="514"/>
      <c r="BD87" s="791"/>
      <c r="BE87" s="276"/>
      <c r="BF87" s="276"/>
      <c r="BG87" s="276"/>
      <c r="BH87" s="276"/>
      <c r="BI87" s="276"/>
      <c r="BJ87" s="817"/>
      <c r="BK87" s="819"/>
      <c r="BL87" s="819"/>
      <c r="BM87" s="819"/>
      <c r="BN87" s="819"/>
      <c r="BO87" s="819"/>
      <c r="BP87" s="819"/>
      <c r="BQ87" s="819"/>
      <c r="BR87" s="819"/>
      <c r="BS87" s="819"/>
      <c r="BT87" s="819"/>
      <c r="BU87" s="819"/>
      <c r="BV87" s="819"/>
      <c r="BW87" s="819"/>
      <c r="BX87" s="819"/>
      <c r="BY87" s="819"/>
      <c r="BZ87" s="819"/>
      <c r="CA87" s="819"/>
      <c r="CB87" s="819"/>
      <c r="CC87" s="819"/>
      <c r="CD87" s="819"/>
      <c r="CE87" s="819"/>
      <c r="CF87" s="819"/>
      <c r="CG87" s="819"/>
      <c r="CH87" s="819"/>
      <c r="CI87" s="819"/>
      <c r="CJ87" s="819"/>
      <c r="CK87" s="819"/>
      <c r="CL87" s="819"/>
      <c r="CM87" s="819"/>
      <c r="CN87" s="819"/>
      <c r="CO87" s="819"/>
      <c r="CP87" s="819"/>
      <c r="CQ87" s="819"/>
      <c r="CR87" s="819"/>
      <c r="CS87" s="819"/>
      <c r="CT87" s="819"/>
      <c r="CU87" s="819"/>
      <c r="CV87" s="819"/>
      <c r="CW87" s="819"/>
      <c r="CX87" s="819"/>
      <c r="CY87" s="819"/>
      <c r="CZ87" s="819"/>
      <c r="DA87" s="819"/>
      <c r="DB87" s="819"/>
      <c r="DC87" s="819"/>
      <c r="DD87" s="819"/>
      <c r="DE87" s="819"/>
      <c r="DF87" s="819"/>
      <c r="DG87" s="819"/>
      <c r="DH87" s="819"/>
      <c r="DI87" s="819"/>
      <c r="DJ87" s="819"/>
      <c r="DK87" s="819"/>
      <c r="DL87" s="819"/>
      <c r="DM87" s="819"/>
      <c r="DN87" s="819"/>
      <c r="DO87" s="819"/>
      <c r="DP87" s="819"/>
      <c r="DQ87" s="819"/>
      <c r="DR87" s="819"/>
      <c r="DS87" s="819"/>
      <c r="DT87" s="819"/>
      <c r="DU87" s="819"/>
      <c r="DV87" s="819"/>
      <c r="DW87" s="819"/>
      <c r="DX87" s="819"/>
      <c r="DY87" s="819"/>
      <c r="DZ87" s="819"/>
      <c r="EA87" s="819"/>
      <c r="EB87" s="819"/>
      <c r="EC87" s="819"/>
      <c r="ED87" s="819"/>
      <c r="EE87" s="819"/>
      <c r="EF87" s="819"/>
      <c r="EG87" s="819"/>
      <c r="EH87" s="819"/>
      <c r="EI87" s="819"/>
      <c r="EJ87" s="819"/>
      <c r="EK87" s="819"/>
      <c r="EL87" s="819"/>
      <c r="EM87" s="819"/>
      <c r="EN87" s="819"/>
      <c r="EO87" s="819"/>
      <c r="EP87" s="819"/>
      <c r="EQ87" s="819"/>
      <c r="ER87" s="819"/>
      <c r="ES87" s="819"/>
      <c r="ET87" s="819"/>
      <c r="EU87" s="819"/>
      <c r="EV87" s="819"/>
      <c r="EW87" s="819"/>
      <c r="EX87" s="819"/>
      <c r="EY87" s="819"/>
      <c r="EZ87" s="819"/>
      <c r="FA87" s="819"/>
      <c r="FB87" s="819"/>
      <c r="FC87" s="819"/>
      <c r="FD87" s="819"/>
      <c r="FE87" s="819"/>
      <c r="FF87" s="819"/>
      <c r="FG87" s="819"/>
      <c r="FH87" s="819"/>
      <c r="FI87" s="819"/>
      <c r="FJ87" s="819"/>
      <c r="FK87" s="819"/>
      <c r="FL87" s="819"/>
      <c r="FM87" s="819"/>
      <c r="FN87" s="819"/>
      <c r="FO87" s="819"/>
      <c r="FP87" s="819"/>
      <c r="FQ87" s="819"/>
      <c r="FR87" s="819"/>
      <c r="FS87" s="819"/>
      <c r="FT87" s="819"/>
      <c r="FU87" s="819"/>
      <c r="FV87" s="819"/>
      <c r="FW87" s="819"/>
      <c r="FX87" s="819"/>
      <c r="FY87" s="819"/>
      <c r="FZ87" s="819"/>
      <c r="GA87" s="819"/>
      <c r="GB87" s="819"/>
      <c r="GC87" s="819"/>
      <c r="GD87" s="819"/>
      <c r="GE87" s="819"/>
      <c r="GF87" s="819"/>
      <c r="GG87" s="819"/>
      <c r="GH87" s="819"/>
      <c r="GI87" s="819"/>
      <c r="GJ87" s="819"/>
      <c r="GK87" s="819"/>
      <c r="GL87" s="819"/>
      <c r="GM87" s="819"/>
      <c r="GN87" s="819"/>
      <c r="GO87" s="819"/>
      <c r="GP87" s="819"/>
      <c r="GQ87" s="819"/>
      <c r="GR87" s="819"/>
      <c r="GS87" s="819"/>
      <c r="GT87" s="819"/>
      <c r="GU87" s="819"/>
      <c r="GV87" s="819"/>
      <c r="GW87" s="819"/>
      <c r="GX87" s="819"/>
      <c r="GY87" s="819"/>
      <c r="GZ87" s="819"/>
      <c r="HA87" s="819"/>
      <c r="HB87" s="819"/>
      <c r="HC87" s="819"/>
      <c r="HD87" s="819"/>
      <c r="HE87" s="819"/>
      <c r="HF87" s="819"/>
      <c r="HG87" s="819"/>
      <c r="HH87" s="819"/>
      <c r="HI87" s="819"/>
      <c r="HJ87" s="819"/>
      <c r="HK87" s="819"/>
      <c r="HL87" s="819"/>
      <c r="HM87" s="819"/>
      <c r="HN87" s="819"/>
      <c r="HO87" s="819"/>
      <c r="HP87" s="819"/>
      <c r="HQ87" s="819"/>
      <c r="HR87" s="819"/>
      <c r="HS87" s="819"/>
      <c r="HT87" s="819"/>
      <c r="HU87" s="819"/>
      <c r="HV87" s="819"/>
      <c r="HW87" s="819"/>
      <c r="HX87" s="819"/>
      <c r="HY87" s="819"/>
      <c r="HZ87" s="819"/>
      <c r="IA87" s="819"/>
      <c r="IB87" s="819"/>
      <c r="IC87" s="819"/>
      <c r="ID87" s="819"/>
      <c r="IE87" s="819"/>
      <c r="IF87" s="819"/>
      <c r="IG87" s="819"/>
      <c r="IH87" s="819"/>
      <c r="II87" s="819"/>
      <c r="IJ87" s="819"/>
      <c r="IK87" s="819"/>
      <c r="IL87" s="819"/>
      <c r="IM87" s="819"/>
      <c r="IN87" s="819"/>
      <c r="IO87" s="819"/>
      <c r="IP87" s="819"/>
      <c r="IQ87" s="819"/>
      <c r="IR87" s="819"/>
      <c r="IS87" s="819"/>
      <c r="IT87" s="819"/>
      <c r="IU87" s="819"/>
      <c r="IV87" s="819"/>
      <c r="IW87" s="819"/>
      <c r="IX87" s="819"/>
      <c r="IY87" s="819"/>
      <c r="IZ87" s="819"/>
      <c r="JA87" s="819"/>
      <c r="JB87" s="819"/>
      <c r="JC87" s="819"/>
      <c r="JD87" s="819"/>
      <c r="JE87" s="819"/>
      <c r="JF87" s="819"/>
      <c r="JG87" s="819"/>
      <c r="JH87" s="819"/>
      <c r="JI87" s="819"/>
      <c r="JJ87" s="819"/>
      <c r="JK87" s="819"/>
      <c r="JL87" s="819"/>
      <c r="JM87" s="819"/>
      <c r="JN87" s="819"/>
      <c r="JO87" s="819"/>
      <c r="JP87" s="819"/>
      <c r="JQ87" s="819"/>
      <c r="JR87" s="819"/>
      <c r="JS87" s="819"/>
      <c r="JT87" s="819"/>
      <c r="JU87" s="819"/>
      <c r="JV87" s="819"/>
      <c r="JW87" s="819"/>
      <c r="JX87" s="819"/>
      <c r="JY87" s="819"/>
      <c r="JZ87" s="819"/>
      <c r="KA87" s="819"/>
      <c r="KB87" s="819"/>
      <c r="KC87" s="819"/>
      <c r="KD87" s="819"/>
      <c r="KE87" s="819"/>
      <c r="KF87" s="819"/>
      <c r="KG87" s="819"/>
      <c r="KH87" s="819"/>
      <c r="KI87" s="819"/>
      <c r="KJ87" s="819"/>
      <c r="KK87" s="819"/>
      <c r="KL87" s="819"/>
      <c r="KM87" s="819"/>
      <c r="KN87" s="819"/>
      <c r="KO87" s="819"/>
      <c r="KP87" s="819"/>
      <c r="KQ87" s="819"/>
      <c r="KR87" s="819"/>
      <c r="KS87" s="819"/>
      <c r="KT87" s="819"/>
      <c r="KU87" s="819"/>
      <c r="KV87" s="819"/>
      <c r="KW87" s="819"/>
      <c r="KX87" s="819"/>
      <c r="KY87" s="819"/>
      <c r="KZ87" s="819"/>
      <c r="LA87" s="819"/>
      <c r="LB87" s="819"/>
      <c r="LC87" s="819"/>
      <c r="LD87" s="819"/>
      <c r="LE87" s="819"/>
      <c r="LF87" s="819"/>
      <c r="LG87" s="819"/>
      <c r="LH87" s="819"/>
      <c r="LI87" s="819"/>
      <c r="LJ87" s="819"/>
      <c r="LK87" s="819"/>
      <c r="LL87" s="819"/>
      <c r="LM87" s="819"/>
      <c r="LN87" s="819"/>
      <c r="LO87" s="819"/>
      <c r="LP87" s="819"/>
      <c r="LQ87" s="819"/>
      <c r="LR87" s="819"/>
      <c r="LS87" s="819"/>
      <c r="LT87" s="819"/>
      <c r="LU87" s="819"/>
      <c r="LV87" s="819"/>
      <c r="LW87" s="819"/>
      <c r="LX87" s="819"/>
      <c r="LY87" s="819"/>
      <c r="LZ87" s="819"/>
      <c r="MA87" s="819"/>
      <c r="MB87" s="819"/>
      <c r="MC87" s="819"/>
      <c r="MD87" s="819"/>
      <c r="ME87" s="819"/>
      <c r="MF87" s="819"/>
      <c r="MG87" s="819"/>
      <c r="MH87" s="819"/>
      <c r="MI87" s="819"/>
      <c r="MJ87" s="819"/>
      <c r="MK87" s="819"/>
      <c r="ML87" s="819"/>
      <c r="MM87" s="819"/>
      <c r="MN87" s="819"/>
      <c r="MO87" s="819"/>
      <c r="MP87" s="819"/>
      <c r="MQ87" s="819"/>
      <c r="MR87" s="819"/>
      <c r="MS87" s="819"/>
      <c r="MT87" s="819"/>
      <c r="MU87" s="819"/>
      <c r="MV87" s="819"/>
      <c r="MW87" s="819"/>
      <c r="MX87" s="819"/>
      <c r="MY87" s="819"/>
      <c r="MZ87" s="819"/>
      <c r="NA87" s="819"/>
      <c r="NB87" s="819"/>
      <c r="NC87" s="819"/>
      <c r="ND87" s="819"/>
      <c r="NE87" s="819"/>
      <c r="NF87" s="819"/>
      <c r="NG87" s="819"/>
      <c r="NH87" s="819"/>
      <c r="NI87" s="819"/>
      <c r="NJ87" s="819"/>
      <c r="NK87" s="819"/>
      <c r="NL87" s="819"/>
      <c r="NM87" s="819"/>
      <c r="NN87" s="819"/>
      <c r="NO87" s="819"/>
      <c r="NP87" s="819"/>
      <c r="NQ87" s="819"/>
      <c r="NR87" s="819"/>
      <c r="NS87" s="819"/>
      <c r="NT87" s="819"/>
      <c r="NU87" s="819"/>
      <c r="NV87" s="819"/>
      <c r="NW87" s="819"/>
      <c r="NX87" s="819"/>
      <c r="NY87" s="819"/>
      <c r="NZ87" s="819"/>
      <c r="OA87" s="819"/>
      <c r="OB87" s="819"/>
      <c r="OC87" s="819"/>
      <c r="OD87" s="819"/>
      <c r="OE87" s="819"/>
      <c r="OF87" s="819"/>
      <c r="OG87" s="819"/>
      <c r="OH87" s="819"/>
      <c r="OI87" s="819"/>
      <c r="OJ87" s="819"/>
      <c r="OK87" s="819"/>
      <c r="OL87" s="819"/>
      <c r="OM87" s="819"/>
      <c r="ON87" s="819"/>
      <c r="OO87" s="819"/>
      <c r="OP87" s="819"/>
      <c r="OQ87" s="819"/>
      <c r="OR87" s="819"/>
      <c r="OS87" s="819"/>
      <c r="OT87" s="819"/>
      <c r="OU87" s="819"/>
      <c r="OV87" s="819"/>
      <c r="OW87" s="819"/>
      <c r="OX87" s="819"/>
      <c r="OY87" s="819"/>
      <c r="OZ87" s="819"/>
      <c r="PA87" s="819"/>
      <c r="PB87" s="819"/>
      <c r="PC87" s="819"/>
      <c r="PD87" s="819"/>
      <c r="PE87" s="819"/>
      <c r="PF87" s="819"/>
      <c r="PG87" s="819"/>
      <c r="PH87" s="819"/>
      <c r="PI87" s="819"/>
      <c r="PJ87" s="819"/>
      <c r="PK87" s="819"/>
      <c r="PL87" s="819"/>
      <c r="PM87" s="819"/>
      <c r="PN87" s="819"/>
      <c r="PO87" s="819"/>
      <c r="PP87" s="819"/>
      <c r="PQ87" s="819"/>
      <c r="PR87" s="819"/>
      <c r="PS87" s="819"/>
      <c r="PT87" s="819"/>
      <c r="PU87" s="819"/>
      <c r="PV87" s="819"/>
      <c r="PW87" s="819"/>
      <c r="PX87" s="819"/>
      <c r="PY87" s="819"/>
      <c r="PZ87" s="819"/>
      <c r="QA87" s="819"/>
      <c r="QB87" s="819"/>
      <c r="QC87" s="819"/>
      <c r="QD87" s="819"/>
      <c r="QE87" s="819"/>
      <c r="QF87" s="819"/>
      <c r="QG87" s="819"/>
      <c r="QH87" s="819"/>
      <c r="QI87" s="819"/>
      <c r="QJ87" s="819"/>
      <c r="QK87" s="819"/>
      <c r="QL87" s="819"/>
      <c r="QM87" s="819"/>
      <c r="QN87" s="819"/>
    </row>
    <row r="88" spans="1:456" s="206" customFormat="1" ht="12.75">
      <c r="A88" s="853" t="s">
        <v>416</v>
      </c>
      <c r="B88" s="853" t="s">
        <v>303</v>
      </c>
      <c r="C88" s="853">
        <v>100</v>
      </c>
      <c r="D88" s="853"/>
      <c r="E88" s="853"/>
      <c r="F88" s="853">
        <f>SUM(F90:F123)</f>
        <v>44.444444444444443</v>
      </c>
      <c r="G88" s="853"/>
      <c r="H88" s="760"/>
      <c r="I88" s="853">
        <v>100</v>
      </c>
      <c r="J88" s="853"/>
      <c r="K88" s="853"/>
      <c r="L88" s="853">
        <f>SUM(L90:L123)</f>
        <v>53.333333333333329</v>
      </c>
      <c r="M88" s="853"/>
      <c r="N88" s="760"/>
      <c r="O88" s="853">
        <v>100</v>
      </c>
      <c r="P88" s="853"/>
      <c r="Q88" s="853"/>
      <c r="R88" s="853">
        <f>SUM(R90:R123)</f>
        <v>47.777777777777786</v>
      </c>
      <c r="S88" s="853"/>
      <c r="T88" s="760"/>
      <c r="U88" s="853">
        <v>100</v>
      </c>
      <c r="V88" s="853"/>
      <c r="W88" s="853"/>
      <c r="X88" s="853">
        <f>SUM(X90:X123)</f>
        <v>42.777777777777786</v>
      </c>
      <c r="Y88" s="853"/>
      <c r="Z88" s="760"/>
      <c r="AA88" s="853">
        <v>100</v>
      </c>
      <c r="AB88" s="853"/>
      <c r="AC88" s="853"/>
      <c r="AD88" s="853">
        <f>SUM(AD90:AD123)</f>
        <v>28.888888888888893</v>
      </c>
      <c r="AE88" s="853"/>
      <c r="AF88" s="760"/>
      <c r="AG88" s="853">
        <v>100</v>
      </c>
      <c r="AH88" s="853"/>
      <c r="AI88" s="853"/>
      <c r="AJ88" s="853">
        <f>SUM(AJ90:AJ123)</f>
        <v>53.333333333333329</v>
      </c>
      <c r="AK88" s="853"/>
      <c r="AL88" s="760"/>
      <c r="AM88" s="853">
        <v>100</v>
      </c>
      <c r="AN88" s="853"/>
      <c r="AO88" s="853"/>
      <c r="AP88" s="853">
        <f>SUM(AP90:AP123)</f>
        <v>27.222222222222225</v>
      </c>
      <c r="AQ88" s="853"/>
      <c r="AR88" s="760"/>
      <c r="AS88" s="853">
        <v>100</v>
      </c>
      <c r="AT88" s="853"/>
      <c r="AU88" s="853"/>
      <c r="AV88" s="853">
        <f>SUM(AV90:AV123)</f>
        <v>44.44444444444445</v>
      </c>
      <c r="AW88" s="853"/>
      <c r="AX88" s="760"/>
      <c r="AY88" s="853">
        <v>100</v>
      </c>
      <c r="AZ88" s="853"/>
      <c r="BA88" s="853"/>
      <c r="BB88" s="853">
        <f>SUM(BB90:BB123)</f>
        <v>38.333333333333343</v>
      </c>
      <c r="BC88" s="853"/>
      <c r="BD88" s="760"/>
      <c r="BE88" s="853">
        <v>100</v>
      </c>
      <c r="BF88" s="853"/>
      <c r="BG88" s="853"/>
      <c r="BH88" s="853">
        <f>SUM(BH90:BH123)</f>
        <v>70</v>
      </c>
      <c r="BI88" s="853"/>
      <c r="BJ88" s="820"/>
      <c r="BK88" s="676"/>
      <c r="BL88" s="676"/>
      <c r="BM88" s="676"/>
      <c r="BN88" s="676"/>
      <c r="BO88" s="676"/>
      <c r="BP88" s="676"/>
      <c r="BQ88" s="676"/>
      <c r="BR88" s="676"/>
      <c r="BS88" s="676"/>
      <c r="BT88" s="676"/>
      <c r="BU88" s="676"/>
      <c r="BV88" s="676"/>
      <c r="BW88" s="676"/>
      <c r="BX88" s="676"/>
      <c r="BY88" s="676"/>
      <c r="BZ88" s="676"/>
      <c r="CA88" s="676"/>
      <c r="CB88" s="676"/>
      <c r="CC88" s="676"/>
      <c r="CD88" s="676"/>
      <c r="CE88" s="676"/>
      <c r="CF88" s="676"/>
      <c r="CG88" s="676"/>
      <c r="CH88" s="676"/>
      <c r="CI88" s="676"/>
      <c r="CJ88" s="676"/>
      <c r="CK88" s="676"/>
      <c r="CL88" s="676"/>
      <c r="CM88" s="676"/>
      <c r="CN88" s="676"/>
      <c r="CO88" s="676"/>
      <c r="CP88" s="676"/>
      <c r="CQ88" s="676"/>
      <c r="CR88" s="676"/>
      <c r="CS88" s="676"/>
      <c r="CT88" s="676"/>
      <c r="CU88" s="676"/>
      <c r="CV88" s="676"/>
      <c r="CW88" s="676"/>
      <c r="CX88" s="676"/>
      <c r="CY88" s="676"/>
      <c r="CZ88" s="676"/>
      <c r="DA88" s="676"/>
      <c r="DB88" s="676"/>
      <c r="DC88" s="676"/>
      <c r="DD88" s="676"/>
      <c r="DE88" s="676"/>
      <c r="DF88" s="676"/>
      <c r="DG88" s="676"/>
      <c r="DH88" s="676"/>
      <c r="DI88" s="676"/>
      <c r="DJ88" s="676"/>
      <c r="DK88" s="676"/>
      <c r="DL88" s="676"/>
      <c r="DM88" s="676"/>
      <c r="DN88" s="676"/>
      <c r="DO88" s="676"/>
      <c r="DP88" s="676"/>
      <c r="DQ88" s="676"/>
      <c r="DR88" s="676"/>
      <c r="DS88" s="676"/>
      <c r="DT88" s="676"/>
      <c r="DU88" s="676"/>
      <c r="DV88" s="676"/>
      <c r="DW88" s="676"/>
      <c r="DX88" s="676"/>
      <c r="DY88" s="676"/>
      <c r="DZ88" s="676"/>
      <c r="EA88" s="676"/>
      <c r="EB88" s="676"/>
      <c r="EC88" s="676"/>
      <c r="ED88" s="676"/>
      <c r="EE88" s="676"/>
      <c r="EF88" s="676"/>
      <c r="EG88" s="676"/>
      <c r="EH88" s="676"/>
      <c r="EI88" s="676"/>
      <c r="EJ88" s="676"/>
      <c r="EK88" s="676"/>
      <c r="EL88" s="676"/>
      <c r="EM88" s="676"/>
      <c r="EN88" s="676"/>
      <c r="EO88" s="676"/>
      <c r="EP88" s="676"/>
      <c r="EQ88" s="676"/>
      <c r="ER88" s="676"/>
      <c r="ES88" s="676"/>
      <c r="ET88" s="676"/>
      <c r="EU88" s="676"/>
      <c r="EV88" s="676"/>
      <c r="EW88" s="676"/>
      <c r="EX88" s="676"/>
      <c r="EY88" s="676"/>
      <c r="EZ88" s="676"/>
      <c r="FA88" s="676"/>
      <c r="FB88" s="676"/>
      <c r="FC88" s="676"/>
      <c r="FD88" s="676"/>
      <c r="FE88" s="676"/>
      <c r="FF88" s="676"/>
      <c r="FG88" s="676"/>
      <c r="FH88" s="676"/>
      <c r="FI88" s="676"/>
      <c r="FJ88" s="676"/>
      <c r="FK88" s="676"/>
      <c r="FL88" s="676"/>
      <c r="FM88" s="676"/>
      <c r="FN88" s="676"/>
      <c r="FO88" s="676"/>
      <c r="FP88" s="676"/>
      <c r="FQ88" s="676"/>
      <c r="FR88" s="676"/>
      <c r="FS88" s="676"/>
      <c r="FT88" s="676"/>
      <c r="FU88" s="676"/>
      <c r="FV88" s="676"/>
      <c r="FW88" s="676"/>
      <c r="FX88" s="676"/>
      <c r="FY88" s="676"/>
      <c r="FZ88" s="676"/>
      <c r="GA88" s="676"/>
      <c r="GB88" s="676"/>
      <c r="GC88" s="676"/>
      <c r="GD88" s="676"/>
      <c r="GE88" s="676"/>
      <c r="GF88" s="676"/>
      <c r="GG88" s="676"/>
      <c r="GH88" s="676"/>
      <c r="GI88" s="676"/>
      <c r="GJ88" s="676"/>
      <c r="GK88" s="676"/>
      <c r="GL88" s="676"/>
      <c r="GM88" s="676"/>
      <c r="GN88" s="676"/>
      <c r="GO88" s="676"/>
      <c r="GP88" s="676"/>
      <c r="GQ88" s="676"/>
      <c r="GR88" s="676"/>
      <c r="GS88" s="676"/>
      <c r="GT88" s="676"/>
      <c r="GU88" s="676"/>
      <c r="GV88" s="676"/>
      <c r="GW88" s="676"/>
      <c r="GX88" s="676"/>
      <c r="GY88" s="676"/>
      <c r="GZ88" s="676"/>
      <c r="HA88" s="676"/>
      <c r="HB88" s="676"/>
      <c r="HC88" s="676"/>
      <c r="HD88" s="676"/>
      <c r="HE88" s="676"/>
      <c r="HF88" s="676"/>
      <c r="HG88" s="676"/>
      <c r="HH88" s="676"/>
      <c r="HI88" s="676"/>
      <c r="HJ88" s="676"/>
      <c r="HK88" s="676"/>
      <c r="HL88" s="676"/>
      <c r="HM88" s="676"/>
      <c r="HN88" s="676"/>
      <c r="HO88" s="676"/>
      <c r="HP88" s="676"/>
      <c r="HQ88" s="676"/>
      <c r="HR88" s="676"/>
      <c r="HS88" s="676"/>
      <c r="HT88" s="676"/>
      <c r="HU88" s="676"/>
      <c r="HV88" s="676"/>
      <c r="HW88" s="676"/>
      <c r="HX88" s="676"/>
      <c r="HY88" s="676"/>
      <c r="HZ88" s="676"/>
      <c r="IA88" s="676"/>
      <c r="IB88" s="676"/>
      <c r="IC88" s="676"/>
      <c r="ID88" s="676"/>
      <c r="IE88" s="676"/>
      <c r="IF88" s="676"/>
      <c r="IG88" s="676"/>
      <c r="IH88" s="676"/>
      <c r="II88" s="676"/>
      <c r="IJ88" s="676"/>
      <c r="IK88" s="676"/>
      <c r="IL88" s="676"/>
      <c r="IM88" s="676"/>
      <c r="IN88" s="676"/>
      <c r="IO88" s="676"/>
      <c r="IP88" s="676"/>
      <c r="IQ88" s="676"/>
      <c r="IR88" s="676"/>
      <c r="IS88" s="676"/>
      <c r="IT88" s="676"/>
      <c r="IU88" s="676"/>
      <c r="IV88" s="676"/>
      <c r="IW88" s="676"/>
      <c r="IX88" s="676"/>
      <c r="IY88" s="676"/>
      <c r="IZ88" s="676"/>
      <c r="JA88" s="676"/>
      <c r="JB88" s="676"/>
      <c r="JC88" s="676"/>
      <c r="JD88" s="676"/>
      <c r="JE88" s="676"/>
      <c r="JF88" s="676"/>
      <c r="JG88" s="676"/>
      <c r="JH88" s="676"/>
      <c r="JI88" s="676"/>
      <c r="JJ88" s="676"/>
      <c r="JK88" s="676"/>
      <c r="JL88" s="676"/>
      <c r="JM88" s="676"/>
      <c r="JN88" s="676"/>
      <c r="JO88" s="676"/>
      <c r="JP88" s="676"/>
      <c r="JQ88" s="676"/>
      <c r="JR88" s="676"/>
      <c r="JS88" s="676"/>
      <c r="JT88" s="676"/>
      <c r="JU88" s="676"/>
      <c r="JV88" s="676"/>
      <c r="JW88" s="676"/>
      <c r="JX88" s="676"/>
      <c r="JY88" s="676"/>
      <c r="JZ88" s="676"/>
      <c r="KA88" s="676"/>
      <c r="KB88" s="676"/>
      <c r="KC88" s="676"/>
      <c r="KD88" s="676"/>
      <c r="KE88" s="676"/>
      <c r="KF88" s="676"/>
      <c r="KG88" s="676"/>
      <c r="KH88" s="676"/>
      <c r="KI88" s="676"/>
      <c r="KJ88" s="676"/>
      <c r="KK88" s="676"/>
      <c r="KL88" s="676"/>
      <c r="KM88" s="676"/>
      <c r="KN88" s="676"/>
      <c r="KO88" s="676"/>
      <c r="KP88" s="676"/>
      <c r="KQ88" s="676"/>
      <c r="KR88" s="676"/>
      <c r="KS88" s="676"/>
      <c r="KT88" s="676"/>
      <c r="KU88" s="676"/>
      <c r="KV88" s="676"/>
      <c r="KW88" s="676"/>
      <c r="KX88" s="676"/>
      <c r="KY88" s="676"/>
      <c r="KZ88" s="676"/>
      <c r="LA88" s="676"/>
      <c r="LB88" s="676"/>
      <c r="LC88" s="676"/>
      <c r="LD88" s="676"/>
      <c r="LE88" s="676"/>
      <c r="LF88" s="676"/>
      <c r="LG88" s="676"/>
      <c r="LH88" s="676"/>
      <c r="LI88" s="676"/>
      <c r="LJ88" s="676"/>
      <c r="LK88" s="676"/>
      <c r="LL88" s="676"/>
      <c r="LM88" s="676"/>
      <c r="LN88" s="676"/>
      <c r="LO88" s="676"/>
      <c r="LP88" s="676"/>
      <c r="LQ88" s="676"/>
      <c r="LR88" s="676"/>
      <c r="LS88" s="676"/>
      <c r="LT88" s="676"/>
      <c r="LU88" s="676"/>
      <c r="LV88" s="676"/>
      <c r="LW88" s="676"/>
      <c r="LX88" s="676"/>
      <c r="LY88" s="676"/>
      <c r="LZ88" s="676"/>
      <c r="MA88" s="676"/>
      <c r="MB88" s="676"/>
      <c r="MC88" s="676"/>
      <c r="MD88" s="676"/>
      <c r="ME88" s="676"/>
      <c r="MF88" s="676"/>
      <c r="MG88" s="676"/>
      <c r="MH88" s="676"/>
      <c r="MI88" s="676"/>
      <c r="MJ88" s="676"/>
      <c r="MK88" s="676"/>
      <c r="ML88" s="676"/>
      <c r="MM88" s="676"/>
      <c r="MN88" s="676"/>
      <c r="MO88" s="676"/>
      <c r="MP88" s="676"/>
      <c r="MQ88" s="676"/>
      <c r="MR88" s="676"/>
      <c r="MS88" s="676"/>
      <c r="MT88" s="676"/>
      <c r="MU88" s="676"/>
      <c r="MV88" s="676"/>
      <c r="MW88" s="676"/>
      <c r="MX88" s="676"/>
      <c r="MY88" s="676"/>
      <c r="MZ88" s="676"/>
      <c r="NA88" s="676"/>
      <c r="NB88" s="676"/>
      <c r="NC88" s="676"/>
      <c r="ND88" s="676"/>
      <c r="NE88" s="676"/>
      <c r="NF88" s="676"/>
      <c r="NG88" s="676"/>
      <c r="NH88" s="676"/>
      <c r="NI88" s="676"/>
      <c r="NJ88" s="676"/>
      <c r="NK88" s="676"/>
      <c r="NL88" s="676"/>
      <c r="NM88" s="676"/>
      <c r="NN88" s="676"/>
      <c r="NO88" s="676"/>
      <c r="NP88" s="676"/>
      <c r="NQ88" s="676"/>
      <c r="NR88" s="676"/>
      <c r="NS88" s="676"/>
      <c r="NT88" s="676"/>
      <c r="NU88" s="676"/>
      <c r="NV88" s="676"/>
      <c r="NW88" s="676"/>
      <c r="NX88" s="676"/>
      <c r="NY88" s="676"/>
      <c r="NZ88" s="676"/>
      <c r="OA88" s="676"/>
      <c r="OB88" s="676"/>
      <c r="OC88" s="676"/>
      <c r="OD88" s="676"/>
      <c r="OE88" s="676"/>
      <c r="OF88" s="676"/>
      <c r="OG88" s="676"/>
      <c r="OH88" s="676"/>
      <c r="OI88" s="676"/>
      <c r="OJ88" s="676"/>
      <c r="OK88" s="676"/>
      <c r="OL88" s="676"/>
      <c r="OM88" s="676"/>
      <c r="ON88" s="676"/>
      <c r="OO88" s="676"/>
      <c r="OP88" s="676"/>
      <c r="OQ88" s="676"/>
      <c r="OR88" s="676"/>
      <c r="OS88" s="676"/>
      <c r="OT88" s="676"/>
      <c r="OU88" s="676"/>
      <c r="OV88" s="676"/>
      <c r="OW88" s="676"/>
      <c r="OX88" s="676"/>
      <c r="OY88" s="676"/>
      <c r="OZ88" s="676"/>
      <c r="PA88" s="676"/>
      <c r="PB88" s="676"/>
      <c r="PC88" s="676"/>
      <c r="PD88" s="676"/>
      <c r="PE88" s="676"/>
      <c r="PF88" s="676"/>
      <c r="PG88" s="676"/>
      <c r="PH88" s="676"/>
      <c r="PI88" s="676"/>
      <c r="PJ88" s="676"/>
      <c r="PK88" s="676"/>
      <c r="PL88" s="676"/>
      <c r="PM88" s="676"/>
      <c r="PN88" s="676"/>
      <c r="PO88" s="676"/>
      <c r="PP88" s="676"/>
      <c r="PQ88" s="676"/>
      <c r="PR88" s="676"/>
      <c r="PS88" s="676"/>
      <c r="PT88" s="676"/>
      <c r="PU88" s="676"/>
      <c r="PV88" s="676"/>
      <c r="PW88" s="676"/>
      <c r="PX88" s="676"/>
      <c r="PY88" s="676"/>
      <c r="PZ88" s="676"/>
      <c r="QA88" s="676"/>
      <c r="QB88" s="676"/>
      <c r="QC88" s="676"/>
      <c r="QD88" s="676"/>
      <c r="QE88" s="676"/>
      <c r="QF88" s="676"/>
      <c r="QG88" s="676"/>
      <c r="QH88" s="676"/>
      <c r="QI88" s="676"/>
      <c r="QJ88" s="676"/>
      <c r="QK88" s="676"/>
      <c r="QL88" s="676"/>
      <c r="QM88" s="676"/>
      <c r="QN88" s="676"/>
    </row>
    <row r="89" spans="1:456" s="131" customFormat="1" ht="39.950000000000003" customHeight="1">
      <c r="A89" s="449"/>
      <c r="B89" s="835" t="s">
        <v>840</v>
      </c>
      <c r="C89" s="848"/>
      <c r="D89" s="340"/>
      <c r="E89" s="279"/>
      <c r="F89" s="279"/>
      <c r="G89" s="276"/>
      <c r="H89" s="760"/>
      <c r="I89" s="279"/>
      <c r="J89" s="276"/>
      <c r="K89" s="279"/>
      <c r="L89" s="279"/>
      <c r="M89" s="276"/>
      <c r="N89" s="760"/>
      <c r="O89" s="279"/>
      <c r="P89" s="276"/>
      <c r="Q89" s="279"/>
      <c r="R89" s="279"/>
      <c r="S89" s="276"/>
      <c r="T89" s="760"/>
      <c r="U89" s="279"/>
      <c r="V89" s="276"/>
      <c r="W89" s="279"/>
      <c r="X89" s="279"/>
      <c r="Y89" s="276"/>
      <c r="Z89" s="760"/>
      <c r="AA89" s="279"/>
      <c r="AB89" s="276"/>
      <c r="AC89" s="279"/>
      <c r="AD89" s="279"/>
      <c r="AE89" s="276"/>
      <c r="AF89" s="760"/>
      <c r="AG89" s="279"/>
      <c r="AH89" s="276"/>
      <c r="AI89" s="279"/>
      <c r="AJ89" s="279"/>
      <c r="AK89" s="276"/>
      <c r="AL89" s="760"/>
      <c r="AM89" s="279"/>
      <c r="AN89" s="276"/>
      <c r="AO89" s="279"/>
      <c r="AP89" s="279"/>
      <c r="AQ89" s="276"/>
      <c r="AR89" s="760"/>
      <c r="AS89" s="279"/>
      <c r="AT89" s="276"/>
      <c r="AU89" s="279"/>
      <c r="AV89" s="279"/>
      <c r="AW89" s="276"/>
      <c r="AX89" s="760"/>
      <c r="AY89" s="279"/>
      <c r="AZ89" s="276"/>
      <c r="BA89" s="279"/>
      <c r="BB89" s="279"/>
      <c r="BC89" s="269"/>
      <c r="BD89" s="760"/>
      <c r="BE89" s="279"/>
      <c r="BF89" s="276"/>
      <c r="BG89" s="279"/>
      <c r="BH89" s="279"/>
      <c r="BI89" s="276"/>
      <c r="BJ89" s="820"/>
      <c r="BK89" s="819"/>
      <c r="BL89" s="819"/>
      <c r="BM89" s="819"/>
      <c r="BN89" s="819"/>
      <c r="BO89" s="819"/>
      <c r="BP89" s="819"/>
      <c r="BQ89" s="819"/>
      <c r="BR89" s="819"/>
      <c r="BS89" s="819"/>
      <c r="BT89" s="819"/>
      <c r="BU89" s="819"/>
      <c r="BV89" s="819"/>
      <c r="BW89" s="819"/>
      <c r="BX89" s="819"/>
      <c r="BY89" s="819"/>
      <c r="BZ89" s="819"/>
      <c r="CA89" s="819"/>
      <c r="CB89" s="819"/>
      <c r="CC89" s="819"/>
      <c r="CD89" s="819"/>
      <c r="CE89" s="819"/>
      <c r="CF89" s="819"/>
      <c r="CG89" s="819"/>
      <c r="CH89" s="819"/>
      <c r="CI89" s="819"/>
      <c r="CJ89" s="819"/>
      <c r="CK89" s="819"/>
      <c r="CL89" s="819"/>
      <c r="CM89" s="819"/>
      <c r="CN89" s="819"/>
      <c r="CO89" s="819"/>
      <c r="CP89" s="819"/>
      <c r="CQ89" s="819"/>
      <c r="CR89" s="819"/>
      <c r="CS89" s="819"/>
      <c r="CT89" s="819"/>
      <c r="CU89" s="819"/>
      <c r="CV89" s="819"/>
      <c r="CW89" s="819"/>
      <c r="CX89" s="819"/>
      <c r="CY89" s="819"/>
      <c r="CZ89" s="819"/>
      <c r="DA89" s="819"/>
      <c r="DB89" s="819"/>
      <c r="DC89" s="819"/>
      <c r="DD89" s="819"/>
      <c r="DE89" s="819"/>
      <c r="DF89" s="819"/>
      <c r="DG89" s="819"/>
      <c r="DH89" s="819"/>
      <c r="DI89" s="819"/>
      <c r="DJ89" s="819"/>
      <c r="DK89" s="819"/>
      <c r="DL89" s="819"/>
      <c r="DM89" s="819"/>
      <c r="DN89" s="819"/>
      <c r="DO89" s="819"/>
      <c r="DP89" s="819"/>
      <c r="DQ89" s="819"/>
      <c r="DR89" s="819"/>
      <c r="DS89" s="819"/>
      <c r="DT89" s="819"/>
      <c r="DU89" s="819"/>
      <c r="DV89" s="819"/>
      <c r="DW89" s="819"/>
      <c r="DX89" s="819"/>
      <c r="DY89" s="819"/>
      <c r="DZ89" s="819"/>
      <c r="EA89" s="819"/>
      <c r="EB89" s="819"/>
      <c r="EC89" s="819"/>
      <c r="ED89" s="819"/>
      <c r="EE89" s="819"/>
      <c r="EF89" s="819"/>
      <c r="EG89" s="819"/>
      <c r="EH89" s="819"/>
      <c r="EI89" s="819"/>
      <c r="EJ89" s="819"/>
      <c r="EK89" s="819"/>
      <c r="EL89" s="819"/>
      <c r="EM89" s="819"/>
      <c r="EN89" s="819"/>
      <c r="EO89" s="819"/>
      <c r="EP89" s="819"/>
      <c r="EQ89" s="819"/>
      <c r="ER89" s="819"/>
      <c r="ES89" s="819"/>
      <c r="ET89" s="819"/>
      <c r="EU89" s="819"/>
      <c r="EV89" s="819"/>
      <c r="EW89" s="819"/>
      <c r="EX89" s="819"/>
      <c r="EY89" s="819"/>
      <c r="EZ89" s="819"/>
      <c r="FA89" s="819"/>
      <c r="FB89" s="819"/>
      <c r="FC89" s="819"/>
      <c r="FD89" s="819"/>
      <c r="FE89" s="819"/>
      <c r="FF89" s="819"/>
      <c r="FG89" s="819"/>
      <c r="FH89" s="819"/>
      <c r="FI89" s="819"/>
      <c r="FJ89" s="819"/>
      <c r="FK89" s="819"/>
      <c r="FL89" s="819"/>
      <c r="FM89" s="819"/>
      <c r="FN89" s="819"/>
      <c r="FO89" s="819"/>
      <c r="FP89" s="819"/>
      <c r="FQ89" s="819"/>
      <c r="FR89" s="819"/>
      <c r="FS89" s="819"/>
      <c r="FT89" s="819"/>
      <c r="FU89" s="819"/>
      <c r="FV89" s="819"/>
      <c r="FW89" s="819"/>
      <c r="FX89" s="819"/>
      <c r="FY89" s="819"/>
      <c r="FZ89" s="819"/>
      <c r="GA89" s="819"/>
      <c r="GB89" s="819"/>
      <c r="GC89" s="819"/>
      <c r="GD89" s="819"/>
      <c r="GE89" s="819"/>
      <c r="GF89" s="819"/>
      <c r="GG89" s="819"/>
      <c r="GH89" s="819"/>
      <c r="GI89" s="819"/>
      <c r="GJ89" s="819"/>
      <c r="GK89" s="819"/>
      <c r="GL89" s="819"/>
      <c r="GM89" s="819"/>
      <c r="GN89" s="819"/>
      <c r="GO89" s="819"/>
      <c r="GP89" s="819"/>
      <c r="GQ89" s="819"/>
      <c r="GR89" s="819"/>
      <c r="GS89" s="819"/>
      <c r="GT89" s="819"/>
      <c r="GU89" s="819"/>
      <c r="GV89" s="819"/>
      <c r="GW89" s="819"/>
      <c r="GX89" s="819"/>
      <c r="GY89" s="819"/>
      <c r="GZ89" s="819"/>
      <c r="HA89" s="819"/>
      <c r="HB89" s="819"/>
      <c r="HC89" s="819"/>
      <c r="HD89" s="819"/>
      <c r="HE89" s="819"/>
      <c r="HF89" s="819"/>
      <c r="HG89" s="819"/>
      <c r="HH89" s="819"/>
      <c r="HI89" s="819"/>
      <c r="HJ89" s="819"/>
      <c r="HK89" s="819"/>
      <c r="HL89" s="819"/>
      <c r="HM89" s="819"/>
      <c r="HN89" s="819"/>
      <c r="HO89" s="819"/>
      <c r="HP89" s="819"/>
      <c r="HQ89" s="819"/>
      <c r="HR89" s="819"/>
      <c r="HS89" s="819"/>
      <c r="HT89" s="819"/>
      <c r="HU89" s="819"/>
      <c r="HV89" s="819"/>
      <c r="HW89" s="819"/>
      <c r="HX89" s="819"/>
      <c r="HY89" s="819"/>
      <c r="HZ89" s="819"/>
      <c r="IA89" s="819"/>
      <c r="IB89" s="819"/>
      <c r="IC89" s="819"/>
      <c r="ID89" s="819"/>
      <c r="IE89" s="819"/>
      <c r="IF89" s="819"/>
      <c r="IG89" s="819"/>
      <c r="IH89" s="819"/>
      <c r="II89" s="819"/>
      <c r="IJ89" s="819"/>
      <c r="IK89" s="819"/>
      <c r="IL89" s="819"/>
      <c r="IM89" s="819"/>
      <c r="IN89" s="819"/>
      <c r="IO89" s="819"/>
      <c r="IP89" s="819"/>
      <c r="IQ89" s="819"/>
      <c r="IR89" s="819"/>
      <c r="IS89" s="819"/>
      <c r="IT89" s="819"/>
      <c r="IU89" s="819"/>
      <c r="IV89" s="819"/>
      <c r="IW89" s="819"/>
      <c r="IX89" s="819"/>
      <c r="IY89" s="819"/>
      <c r="IZ89" s="819"/>
      <c r="JA89" s="819"/>
      <c r="JB89" s="819"/>
      <c r="JC89" s="819"/>
      <c r="JD89" s="819"/>
      <c r="JE89" s="819"/>
      <c r="JF89" s="819"/>
      <c r="JG89" s="819"/>
      <c r="JH89" s="819"/>
      <c r="JI89" s="819"/>
      <c r="JJ89" s="819"/>
      <c r="JK89" s="819"/>
      <c r="JL89" s="819"/>
      <c r="JM89" s="819"/>
      <c r="JN89" s="819"/>
      <c r="JO89" s="819"/>
      <c r="JP89" s="819"/>
      <c r="JQ89" s="819"/>
      <c r="JR89" s="819"/>
      <c r="JS89" s="819"/>
      <c r="JT89" s="819"/>
      <c r="JU89" s="819"/>
      <c r="JV89" s="819"/>
      <c r="JW89" s="819"/>
      <c r="JX89" s="819"/>
      <c r="JY89" s="819"/>
      <c r="JZ89" s="819"/>
      <c r="KA89" s="819"/>
      <c r="KB89" s="819"/>
      <c r="KC89" s="819"/>
      <c r="KD89" s="819"/>
      <c r="KE89" s="819"/>
      <c r="KF89" s="819"/>
      <c r="KG89" s="819"/>
      <c r="KH89" s="819"/>
      <c r="KI89" s="819"/>
      <c r="KJ89" s="819"/>
      <c r="KK89" s="819"/>
      <c r="KL89" s="819"/>
      <c r="KM89" s="819"/>
      <c r="KN89" s="819"/>
      <c r="KO89" s="819"/>
      <c r="KP89" s="819"/>
      <c r="KQ89" s="819"/>
      <c r="KR89" s="819"/>
      <c r="KS89" s="819"/>
      <c r="KT89" s="819"/>
      <c r="KU89" s="819"/>
      <c r="KV89" s="819"/>
      <c r="KW89" s="819"/>
      <c r="KX89" s="819"/>
      <c r="KY89" s="819"/>
      <c r="KZ89" s="819"/>
      <c r="LA89" s="819"/>
      <c r="LB89" s="819"/>
      <c r="LC89" s="819"/>
      <c r="LD89" s="819"/>
      <c r="LE89" s="819"/>
      <c r="LF89" s="819"/>
      <c r="LG89" s="819"/>
      <c r="LH89" s="819"/>
      <c r="LI89" s="819"/>
      <c r="LJ89" s="819"/>
      <c r="LK89" s="819"/>
      <c r="LL89" s="819"/>
      <c r="LM89" s="819"/>
      <c r="LN89" s="819"/>
      <c r="LO89" s="819"/>
      <c r="LP89" s="819"/>
      <c r="LQ89" s="819"/>
      <c r="LR89" s="819"/>
      <c r="LS89" s="819"/>
      <c r="LT89" s="819"/>
      <c r="LU89" s="819"/>
      <c r="LV89" s="819"/>
      <c r="LW89" s="819"/>
      <c r="LX89" s="819"/>
      <c r="LY89" s="819"/>
      <c r="LZ89" s="819"/>
      <c r="MA89" s="819"/>
      <c r="MB89" s="819"/>
      <c r="MC89" s="819"/>
      <c r="MD89" s="819"/>
      <c r="ME89" s="819"/>
      <c r="MF89" s="819"/>
      <c r="MG89" s="819"/>
      <c r="MH89" s="819"/>
      <c r="MI89" s="819"/>
      <c r="MJ89" s="819"/>
      <c r="MK89" s="819"/>
      <c r="ML89" s="819"/>
      <c r="MM89" s="819"/>
      <c r="MN89" s="819"/>
      <c r="MO89" s="819"/>
      <c r="MP89" s="819"/>
      <c r="MQ89" s="819"/>
      <c r="MR89" s="819"/>
      <c r="MS89" s="819"/>
      <c r="MT89" s="819"/>
      <c r="MU89" s="819"/>
      <c r="MV89" s="819"/>
      <c r="MW89" s="819"/>
      <c r="MX89" s="819"/>
      <c r="MY89" s="819"/>
      <c r="MZ89" s="819"/>
      <c r="NA89" s="819"/>
      <c r="NB89" s="819"/>
      <c r="NC89" s="819"/>
      <c r="ND89" s="819"/>
      <c r="NE89" s="819"/>
      <c r="NF89" s="819"/>
      <c r="NG89" s="819"/>
      <c r="NH89" s="819"/>
      <c r="NI89" s="819"/>
      <c r="NJ89" s="819"/>
      <c r="NK89" s="819"/>
      <c r="NL89" s="819"/>
      <c r="NM89" s="819"/>
      <c r="NN89" s="819"/>
      <c r="NO89" s="819"/>
      <c r="NP89" s="819"/>
      <c r="NQ89" s="819"/>
      <c r="NR89" s="819"/>
      <c r="NS89" s="819"/>
      <c r="NT89" s="819"/>
      <c r="NU89" s="819"/>
      <c r="NV89" s="819"/>
      <c r="NW89" s="819"/>
      <c r="NX89" s="819"/>
      <c r="NY89" s="819"/>
      <c r="NZ89" s="819"/>
      <c r="OA89" s="819"/>
      <c r="OB89" s="819"/>
      <c r="OC89" s="819"/>
      <c r="OD89" s="819"/>
      <c r="OE89" s="819"/>
      <c r="OF89" s="819"/>
      <c r="OG89" s="819"/>
      <c r="OH89" s="819"/>
      <c r="OI89" s="819"/>
      <c r="OJ89" s="819"/>
      <c r="OK89" s="819"/>
      <c r="OL89" s="819"/>
      <c r="OM89" s="819"/>
      <c r="ON89" s="819"/>
      <c r="OO89" s="819"/>
      <c r="OP89" s="819"/>
      <c r="OQ89" s="819"/>
      <c r="OR89" s="819"/>
      <c r="OS89" s="819"/>
      <c r="OT89" s="819"/>
      <c r="OU89" s="819"/>
      <c r="OV89" s="819"/>
      <c r="OW89" s="819"/>
      <c r="OX89" s="819"/>
      <c r="OY89" s="819"/>
      <c r="OZ89" s="819"/>
      <c r="PA89" s="819"/>
      <c r="PB89" s="819"/>
      <c r="PC89" s="819"/>
      <c r="PD89" s="819"/>
      <c r="PE89" s="819"/>
      <c r="PF89" s="819"/>
      <c r="PG89" s="819"/>
      <c r="PH89" s="819"/>
      <c r="PI89" s="819"/>
      <c r="PJ89" s="819"/>
      <c r="PK89" s="819"/>
      <c r="PL89" s="819"/>
      <c r="PM89" s="819"/>
      <c r="PN89" s="819"/>
      <c r="PO89" s="819"/>
      <c r="PP89" s="819"/>
      <c r="PQ89" s="819"/>
      <c r="PR89" s="819"/>
      <c r="PS89" s="819"/>
      <c r="PT89" s="819"/>
      <c r="PU89" s="819"/>
      <c r="PV89" s="819"/>
      <c r="PW89" s="819"/>
      <c r="PX89" s="819"/>
      <c r="PY89" s="819"/>
      <c r="PZ89" s="819"/>
      <c r="QA89" s="819"/>
      <c r="QB89" s="819"/>
      <c r="QC89" s="819"/>
      <c r="QD89" s="819"/>
      <c r="QE89" s="819"/>
      <c r="QF89" s="819"/>
      <c r="QG89" s="819"/>
      <c r="QH89" s="819"/>
      <c r="QI89" s="819"/>
      <c r="QJ89" s="819"/>
      <c r="QK89" s="819"/>
      <c r="QL89" s="819"/>
      <c r="QM89" s="819"/>
      <c r="QN89" s="819"/>
    </row>
    <row r="90" spans="1:456" s="132" customFormat="1" ht="25.5">
      <c r="A90" s="441" t="s">
        <v>417</v>
      </c>
      <c r="B90" s="509" t="s">
        <v>418</v>
      </c>
      <c r="C90" s="848">
        <f>C$88/3</f>
        <v>33.333333333333336</v>
      </c>
      <c r="D90" s="511"/>
      <c r="E90" s="279"/>
      <c r="F90" s="279">
        <f>SUM(E91:E102)</f>
        <v>26.666666666666668</v>
      </c>
      <c r="G90" s="276"/>
      <c r="H90" s="760"/>
      <c r="I90" s="279">
        <f>I$88/3</f>
        <v>33.333333333333336</v>
      </c>
      <c r="J90" s="267"/>
      <c r="K90" s="279"/>
      <c r="L90" s="279">
        <f>SUM(K91:K102)</f>
        <v>26.666666666666668</v>
      </c>
      <c r="M90" s="276"/>
      <c r="N90" s="760"/>
      <c r="O90" s="279">
        <f>O$88/3</f>
        <v>33.333333333333336</v>
      </c>
      <c r="P90" s="267"/>
      <c r="Q90" s="279"/>
      <c r="R90" s="279">
        <f>SUM(Q91:Q102)</f>
        <v>23.333333333333336</v>
      </c>
      <c r="S90" s="276"/>
      <c r="T90" s="760"/>
      <c r="U90" s="279">
        <f>U$88/3</f>
        <v>33.333333333333336</v>
      </c>
      <c r="V90" s="267"/>
      <c r="W90" s="279"/>
      <c r="X90" s="279">
        <f>SUM(W91:W102)</f>
        <v>18.333333333333336</v>
      </c>
      <c r="Y90" s="276"/>
      <c r="Z90" s="760"/>
      <c r="AA90" s="279">
        <f>AA$88/3</f>
        <v>33.333333333333336</v>
      </c>
      <c r="AB90" s="267"/>
      <c r="AC90" s="279"/>
      <c r="AD90" s="279">
        <f>SUM(AC91:AC102)</f>
        <v>20.000000000000004</v>
      </c>
      <c r="AE90" s="276"/>
      <c r="AF90" s="760"/>
      <c r="AG90" s="279">
        <f>AG$88/3</f>
        <v>33.333333333333336</v>
      </c>
      <c r="AH90" s="267"/>
      <c r="AI90" s="279"/>
      <c r="AJ90" s="279">
        <f>SUM(AI91:AI102)</f>
        <v>26.666666666666668</v>
      </c>
      <c r="AK90" s="276"/>
      <c r="AL90" s="760"/>
      <c r="AM90" s="279">
        <f>AM$88/3</f>
        <v>33.333333333333336</v>
      </c>
      <c r="AN90" s="267" t="s">
        <v>13</v>
      </c>
      <c r="AO90" s="279"/>
      <c r="AP90" s="279">
        <f>SUM(AO91:AO102)</f>
        <v>18.333333333333336</v>
      </c>
      <c r="AQ90" s="276"/>
      <c r="AR90" s="760"/>
      <c r="AS90" s="279">
        <f>AS$88/3</f>
        <v>33.333333333333336</v>
      </c>
      <c r="AT90" s="276"/>
      <c r="AU90" s="279"/>
      <c r="AV90" s="279">
        <f>SUM(AU91:AU102)</f>
        <v>20.000000000000004</v>
      </c>
      <c r="AW90" s="267"/>
      <c r="AX90" s="760"/>
      <c r="AY90" s="279">
        <f>AY$88/3</f>
        <v>33.333333333333336</v>
      </c>
      <c r="AZ90" s="267"/>
      <c r="BA90" s="279"/>
      <c r="BB90" s="279">
        <f>SUM(BA91:BA102)</f>
        <v>18.333333333333336</v>
      </c>
      <c r="BC90" s="269"/>
      <c r="BD90" s="760"/>
      <c r="BE90" s="279">
        <f>BE$88/3</f>
        <v>33.333333333333336</v>
      </c>
      <c r="BF90" s="267"/>
      <c r="BG90" s="279"/>
      <c r="BH90" s="279">
        <f>SUM(BG91:BG102)</f>
        <v>30</v>
      </c>
      <c r="BI90" s="276"/>
      <c r="BJ90" s="820"/>
      <c r="BK90" s="819"/>
      <c r="BL90" s="819"/>
      <c r="BM90" s="819"/>
      <c r="BN90" s="819"/>
      <c r="BO90" s="819"/>
      <c r="BP90" s="819"/>
      <c r="BQ90" s="819"/>
      <c r="BR90" s="819"/>
      <c r="BS90" s="819"/>
      <c r="BT90" s="819"/>
      <c r="BU90" s="819"/>
      <c r="BV90" s="819"/>
      <c r="BW90" s="819"/>
      <c r="BX90" s="819"/>
      <c r="BY90" s="819"/>
      <c r="BZ90" s="819"/>
      <c r="CA90" s="819"/>
      <c r="CB90" s="819"/>
      <c r="CC90" s="819"/>
      <c r="CD90" s="819"/>
      <c r="CE90" s="819"/>
      <c r="CF90" s="819"/>
      <c r="CG90" s="819"/>
      <c r="CH90" s="819"/>
      <c r="CI90" s="819"/>
      <c r="CJ90" s="819"/>
      <c r="CK90" s="819"/>
      <c r="CL90" s="819"/>
      <c r="CM90" s="819"/>
      <c r="CN90" s="819"/>
      <c r="CO90" s="819"/>
      <c r="CP90" s="819"/>
      <c r="CQ90" s="819"/>
      <c r="CR90" s="819"/>
      <c r="CS90" s="819"/>
      <c r="CT90" s="819"/>
      <c r="CU90" s="819"/>
      <c r="CV90" s="819"/>
      <c r="CW90" s="819"/>
      <c r="CX90" s="819"/>
      <c r="CY90" s="819"/>
      <c r="CZ90" s="819"/>
      <c r="DA90" s="819"/>
      <c r="DB90" s="819"/>
      <c r="DC90" s="819"/>
      <c r="DD90" s="819"/>
      <c r="DE90" s="819"/>
      <c r="DF90" s="819"/>
      <c r="DG90" s="819"/>
      <c r="DH90" s="819"/>
      <c r="DI90" s="819"/>
      <c r="DJ90" s="819"/>
      <c r="DK90" s="819"/>
      <c r="DL90" s="819"/>
      <c r="DM90" s="819"/>
      <c r="DN90" s="819"/>
      <c r="DO90" s="819"/>
      <c r="DP90" s="819"/>
      <c r="DQ90" s="819"/>
      <c r="DR90" s="819"/>
      <c r="DS90" s="819"/>
      <c r="DT90" s="819"/>
      <c r="DU90" s="819"/>
      <c r="DV90" s="819"/>
      <c r="DW90" s="819"/>
      <c r="DX90" s="819"/>
      <c r="DY90" s="819"/>
      <c r="DZ90" s="819"/>
      <c r="EA90" s="819"/>
      <c r="EB90" s="819"/>
      <c r="EC90" s="819"/>
      <c r="ED90" s="819"/>
      <c r="EE90" s="819"/>
      <c r="EF90" s="819"/>
      <c r="EG90" s="819"/>
      <c r="EH90" s="819"/>
      <c r="EI90" s="819"/>
      <c r="EJ90" s="819"/>
      <c r="EK90" s="819"/>
      <c r="EL90" s="819"/>
      <c r="EM90" s="819"/>
      <c r="EN90" s="819"/>
      <c r="EO90" s="819"/>
      <c r="EP90" s="819"/>
      <c r="EQ90" s="819"/>
      <c r="ER90" s="819"/>
      <c r="ES90" s="819"/>
      <c r="ET90" s="819"/>
      <c r="EU90" s="819"/>
      <c r="EV90" s="819"/>
      <c r="EW90" s="819"/>
      <c r="EX90" s="819"/>
      <c r="EY90" s="819"/>
      <c r="EZ90" s="819"/>
      <c r="FA90" s="819"/>
      <c r="FB90" s="819"/>
      <c r="FC90" s="819"/>
      <c r="FD90" s="819"/>
      <c r="FE90" s="819"/>
      <c r="FF90" s="819"/>
      <c r="FG90" s="819"/>
      <c r="FH90" s="819"/>
      <c r="FI90" s="819"/>
      <c r="FJ90" s="819"/>
      <c r="FK90" s="819"/>
      <c r="FL90" s="819"/>
      <c r="FM90" s="819"/>
      <c r="FN90" s="819"/>
      <c r="FO90" s="819"/>
      <c r="FP90" s="819"/>
      <c r="FQ90" s="819"/>
      <c r="FR90" s="819"/>
      <c r="FS90" s="819"/>
      <c r="FT90" s="819"/>
      <c r="FU90" s="819"/>
      <c r="FV90" s="819"/>
      <c r="FW90" s="819"/>
      <c r="FX90" s="819"/>
      <c r="FY90" s="819"/>
      <c r="FZ90" s="819"/>
      <c r="GA90" s="819"/>
      <c r="GB90" s="819"/>
      <c r="GC90" s="819"/>
      <c r="GD90" s="819"/>
      <c r="GE90" s="819"/>
      <c r="GF90" s="819"/>
      <c r="GG90" s="819"/>
      <c r="GH90" s="819"/>
      <c r="GI90" s="819"/>
      <c r="GJ90" s="819"/>
      <c r="GK90" s="819"/>
      <c r="GL90" s="819"/>
      <c r="GM90" s="819"/>
      <c r="GN90" s="819"/>
      <c r="GO90" s="819"/>
      <c r="GP90" s="819"/>
      <c r="GQ90" s="819"/>
      <c r="GR90" s="819"/>
      <c r="GS90" s="819"/>
      <c r="GT90" s="819"/>
      <c r="GU90" s="819"/>
      <c r="GV90" s="819"/>
      <c r="GW90" s="819"/>
      <c r="GX90" s="819"/>
      <c r="GY90" s="819"/>
      <c r="GZ90" s="819"/>
      <c r="HA90" s="819"/>
      <c r="HB90" s="819"/>
      <c r="HC90" s="819"/>
      <c r="HD90" s="819"/>
      <c r="HE90" s="819"/>
      <c r="HF90" s="819"/>
      <c r="HG90" s="819"/>
      <c r="HH90" s="819"/>
      <c r="HI90" s="819"/>
      <c r="HJ90" s="819"/>
      <c r="HK90" s="819"/>
      <c r="HL90" s="819"/>
      <c r="HM90" s="819"/>
      <c r="HN90" s="819"/>
      <c r="HO90" s="819"/>
      <c r="HP90" s="819"/>
      <c r="HQ90" s="819"/>
      <c r="HR90" s="819"/>
      <c r="HS90" s="819"/>
      <c r="HT90" s="819"/>
      <c r="HU90" s="819"/>
      <c r="HV90" s="819"/>
      <c r="HW90" s="819"/>
      <c r="HX90" s="819"/>
      <c r="HY90" s="819"/>
      <c r="HZ90" s="819"/>
      <c r="IA90" s="819"/>
      <c r="IB90" s="819"/>
      <c r="IC90" s="819"/>
      <c r="ID90" s="819"/>
      <c r="IE90" s="819"/>
      <c r="IF90" s="819"/>
      <c r="IG90" s="819"/>
      <c r="IH90" s="819"/>
      <c r="II90" s="819"/>
      <c r="IJ90" s="819"/>
      <c r="IK90" s="819"/>
      <c r="IL90" s="819"/>
      <c r="IM90" s="819"/>
      <c r="IN90" s="819"/>
      <c r="IO90" s="819"/>
      <c r="IP90" s="819"/>
      <c r="IQ90" s="819"/>
      <c r="IR90" s="819"/>
      <c r="IS90" s="819"/>
      <c r="IT90" s="819"/>
      <c r="IU90" s="819"/>
      <c r="IV90" s="819"/>
      <c r="IW90" s="819"/>
      <c r="IX90" s="819"/>
      <c r="IY90" s="819"/>
      <c r="IZ90" s="819"/>
      <c r="JA90" s="819"/>
      <c r="JB90" s="819"/>
      <c r="JC90" s="819"/>
      <c r="JD90" s="819"/>
      <c r="JE90" s="819"/>
      <c r="JF90" s="819"/>
      <c r="JG90" s="819"/>
      <c r="JH90" s="819"/>
      <c r="JI90" s="819"/>
      <c r="JJ90" s="819"/>
      <c r="JK90" s="819"/>
      <c r="JL90" s="819"/>
      <c r="JM90" s="819"/>
      <c r="JN90" s="819"/>
      <c r="JO90" s="819"/>
      <c r="JP90" s="819"/>
      <c r="JQ90" s="819"/>
      <c r="JR90" s="819"/>
      <c r="JS90" s="819"/>
      <c r="JT90" s="819"/>
      <c r="JU90" s="819"/>
      <c r="JV90" s="819"/>
      <c r="JW90" s="819"/>
      <c r="JX90" s="819"/>
      <c r="JY90" s="819"/>
      <c r="JZ90" s="819"/>
      <c r="KA90" s="819"/>
      <c r="KB90" s="819"/>
      <c r="KC90" s="819"/>
      <c r="KD90" s="819"/>
      <c r="KE90" s="819"/>
      <c r="KF90" s="819"/>
      <c r="KG90" s="819"/>
      <c r="KH90" s="819"/>
      <c r="KI90" s="819"/>
      <c r="KJ90" s="819"/>
      <c r="KK90" s="819"/>
      <c r="KL90" s="819"/>
      <c r="KM90" s="819"/>
      <c r="KN90" s="819"/>
      <c r="KO90" s="819"/>
      <c r="KP90" s="819"/>
      <c r="KQ90" s="819"/>
      <c r="KR90" s="819"/>
      <c r="KS90" s="819"/>
      <c r="KT90" s="819"/>
      <c r="KU90" s="819"/>
      <c r="KV90" s="819"/>
      <c r="KW90" s="819"/>
      <c r="KX90" s="819"/>
      <c r="KY90" s="819"/>
      <c r="KZ90" s="819"/>
      <c r="LA90" s="819"/>
      <c r="LB90" s="819"/>
      <c r="LC90" s="819"/>
      <c r="LD90" s="819"/>
      <c r="LE90" s="819"/>
      <c r="LF90" s="819"/>
      <c r="LG90" s="819"/>
      <c r="LH90" s="819"/>
      <c r="LI90" s="819"/>
      <c r="LJ90" s="819"/>
      <c r="LK90" s="819"/>
      <c r="LL90" s="819"/>
      <c r="LM90" s="819"/>
      <c r="LN90" s="819"/>
      <c r="LO90" s="819"/>
      <c r="LP90" s="819"/>
      <c r="LQ90" s="819"/>
      <c r="LR90" s="819"/>
      <c r="LS90" s="819"/>
      <c r="LT90" s="819"/>
      <c r="LU90" s="819"/>
      <c r="LV90" s="819"/>
      <c r="LW90" s="819"/>
      <c r="LX90" s="819"/>
      <c r="LY90" s="819"/>
      <c r="LZ90" s="819"/>
      <c r="MA90" s="819"/>
      <c r="MB90" s="819"/>
      <c r="MC90" s="819"/>
      <c r="MD90" s="819"/>
      <c r="ME90" s="819"/>
      <c r="MF90" s="819"/>
      <c r="MG90" s="819"/>
      <c r="MH90" s="819"/>
      <c r="MI90" s="819"/>
      <c r="MJ90" s="819"/>
      <c r="MK90" s="819"/>
      <c r="ML90" s="819"/>
      <c r="MM90" s="819"/>
      <c r="MN90" s="819"/>
      <c r="MO90" s="819"/>
      <c r="MP90" s="819"/>
      <c r="MQ90" s="819"/>
      <c r="MR90" s="819"/>
      <c r="MS90" s="819"/>
      <c r="MT90" s="819"/>
      <c r="MU90" s="819"/>
      <c r="MV90" s="819"/>
      <c r="MW90" s="819"/>
      <c r="MX90" s="819"/>
      <c r="MY90" s="819"/>
      <c r="MZ90" s="819"/>
      <c r="NA90" s="819"/>
      <c r="NB90" s="819"/>
      <c r="NC90" s="819"/>
      <c r="ND90" s="819"/>
      <c r="NE90" s="819"/>
      <c r="NF90" s="819"/>
      <c r="NG90" s="819"/>
      <c r="NH90" s="819"/>
      <c r="NI90" s="819"/>
      <c r="NJ90" s="819"/>
      <c r="NK90" s="819"/>
      <c r="NL90" s="819"/>
      <c r="NM90" s="819"/>
      <c r="NN90" s="819"/>
      <c r="NO90" s="819"/>
      <c r="NP90" s="819"/>
      <c r="NQ90" s="819"/>
      <c r="NR90" s="819"/>
      <c r="NS90" s="819"/>
      <c r="NT90" s="819"/>
      <c r="NU90" s="819"/>
      <c r="NV90" s="819"/>
      <c r="NW90" s="819"/>
      <c r="NX90" s="819"/>
      <c r="NY90" s="819"/>
      <c r="NZ90" s="819"/>
      <c r="OA90" s="819"/>
      <c r="OB90" s="819"/>
      <c r="OC90" s="819"/>
      <c r="OD90" s="819"/>
      <c r="OE90" s="819"/>
      <c r="OF90" s="819"/>
      <c r="OG90" s="819"/>
      <c r="OH90" s="819"/>
      <c r="OI90" s="819"/>
      <c r="OJ90" s="819"/>
      <c r="OK90" s="819"/>
      <c r="OL90" s="819"/>
      <c r="OM90" s="819"/>
      <c r="ON90" s="819"/>
      <c r="OO90" s="819"/>
      <c r="OP90" s="819"/>
      <c r="OQ90" s="819"/>
      <c r="OR90" s="819"/>
      <c r="OS90" s="819"/>
      <c r="OT90" s="819"/>
      <c r="OU90" s="819"/>
      <c r="OV90" s="819"/>
      <c r="OW90" s="819"/>
      <c r="OX90" s="819"/>
      <c r="OY90" s="819"/>
      <c r="OZ90" s="819"/>
      <c r="PA90" s="819"/>
      <c r="PB90" s="819"/>
      <c r="PC90" s="819"/>
      <c r="PD90" s="819"/>
      <c r="PE90" s="819"/>
      <c r="PF90" s="819"/>
      <c r="PG90" s="819"/>
      <c r="PH90" s="819"/>
      <c r="PI90" s="819"/>
      <c r="PJ90" s="819"/>
      <c r="PK90" s="819"/>
      <c r="PL90" s="819"/>
      <c r="PM90" s="819"/>
      <c r="PN90" s="819"/>
      <c r="PO90" s="819"/>
      <c r="PP90" s="819"/>
      <c r="PQ90" s="819"/>
      <c r="PR90" s="819"/>
      <c r="PS90" s="819"/>
      <c r="PT90" s="819"/>
      <c r="PU90" s="819"/>
      <c r="PV90" s="819"/>
      <c r="PW90" s="819"/>
      <c r="PX90" s="819"/>
      <c r="PY90" s="819"/>
      <c r="PZ90" s="819"/>
      <c r="QA90" s="819"/>
      <c r="QB90" s="819"/>
      <c r="QC90" s="819"/>
      <c r="QD90" s="819"/>
      <c r="QE90" s="819"/>
      <c r="QF90" s="819"/>
      <c r="QG90" s="819"/>
      <c r="QH90" s="819"/>
      <c r="QI90" s="819"/>
      <c r="QJ90" s="819"/>
      <c r="QK90" s="819"/>
      <c r="QL90" s="819"/>
      <c r="QM90" s="819"/>
      <c r="QN90" s="819"/>
    </row>
    <row r="91" spans="1:456" s="132" customFormat="1" ht="29.25" customHeight="1">
      <c r="A91" s="435" t="s">
        <v>420</v>
      </c>
      <c r="B91" s="421" t="s">
        <v>421</v>
      </c>
      <c r="C91" s="849">
        <f>C$90/10</f>
        <v>3.3333333333333335</v>
      </c>
      <c r="D91" s="511" t="s">
        <v>38</v>
      </c>
      <c r="E91" s="276">
        <f t="shared" ref="E91:E99" si="85">IF(D91="Yes",C91,IF(D91="partial",C91*0.25,0))</f>
        <v>0</v>
      </c>
      <c r="F91" s="276"/>
      <c r="G91" s="276"/>
      <c r="H91" s="792"/>
      <c r="I91" s="276">
        <f>I$90/10</f>
        <v>3.3333333333333335</v>
      </c>
      <c r="J91" s="267" t="s">
        <v>38</v>
      </c>
      <c r="K91" s="276">
        <f t="shared" ref="K91:K99" si="86">IF(J91="Yes",I91,IF(J91="partial",I91*0.25,0))</f>
        <v>0</v>
      </c>
      <c r="L91" s="276"/>
      <c r="M91" s="276"/>
      <c r="N91" s="792"/>
      <c r="O91" s="276">
        <f>O$90/10</f>
        <v>3.3333333333333335</v>
      </c>
      <c r="P91" s="267" t="s">
        <v>38</v>
      </c>
      <c r="Q91" s="276">
        <f t="shared" ref="Q91:Q99" si="87">IF(P91="Yes",O91,IF(P91="partial",O91*0.25,0))</f>
        <v>0</v>
      </c>
      <c r="R91" s="276"/>
      <c r="S91" s="276"/>
      <c r="T91" s="792"/>
      <c r="U91" s="276">
        <f>U$90/10</f>
        <v>3.3333333333333335</v>
      </c>
      <c r="V91" s="267" t="s">
        <v>38</v>
      </c>
      <c r="W91" s="276">
        <f t="shared" ref="W91:W99" si="88">IF(V91="Yes",U91,IF(V91="partial",U91*0.25,0))</f>
        <v>0</v>
      </c>
      <c r="X91" s="276"/>
      <c r="Y91" s="276"/>
      <c r="Z91" s="792"/>
      <c r="AA91" s="276">
        <f>AA$90/10</f>
        <v>3.3333333333333335</v>
      </c>
      <c r="AB91" s="267" t="s">
        <v>38</v>
      </c>
      <c r="AC91" s="276">
        <f t="shared" ref="AC91:AC99" si="89">IF(AB91="Yes",AA91,IF(AB91="partial",AA91*0.25,0))</f>
        <v>0</v>
      </c>
      <c r="AD91" s="276"/>
      <c r="AE91" s="276"/>
      <c r="AF91" s="792"/>
      <c r="AG91" s="276">
        <f>AG$90/10</f>
        <v>3.3333333333333335</v>
      </c>
      <c r="AH91" s="267" t="s">
        <v>35</v>
      </c>
      <c r="AI91" s="276">
        <f t="shared" ref="AI91:AI99" si="90">IF(AH91="Yes",AG91,IF(AH91="partial",AG91*0.25,0))</f>
        <v>3.3333333333333335</v>
      </c>
      <c r="AJ91" s="276"/>
      <c r="AK91" s="267" t="s">
        <v>422</v>
      </c>
      <c r="AL91" s="792"/>
      <c r="AM91" s="276">
        <f>AM$90/10</f>
        <v>3.3333333333333335</v>
      </c>
      <c r="AN91" s="267" t="s">
        <v>38</v>
      </c>
      <c r="AO91" s="276">
        <f t="shared" ref="AO91:AO99" si="91">IF(AN91="Yes",AM91,IF(AN91="partial",AM91*0.25,0))</f>
        <v>0</v>
      </c>
      <c r="AP91" s="276"/>
      <c r="AQ91" s="276"/>
      <c r="AR91" s="792"/>
      <c r="AS91" s="276">
        <f>AS$90/10</f>
        <v>3.3333333333333335</v>
      </c>
      <c r="AT91" s="267" t="s">
        <v>38</v>
      </c>
      <c r="AU91" s="276">
        <f t="shared" ref="AU91:AU99" si="92">IF(AT91="Yes",AS91,IF(AT91="partial",AS91*0.25,0))</f>
        <v>0</v>
      </c>
      <c r="AV91" s="276"/>
      <c r="AW91" s="276"/>
      <c r="AX91" s="792"/>
      <c r="AY91" s="276">
        <f>AY$90/10</f>
        <v>3.3333333333333335</v>
      </c>
      <c r="AZ91" s="267" t="s">
        <v>38</v>
      </c>
      <c r="BA91" s="276">
        <f t="shared" ref="BA91:BA99" si="93">IF(AZ91="Yes",AY91,IF(AZ91="partial",AY91*0.25,0))</f>
        <v>0</v>
      </c>
      <c r="BB91" s="276"/>
      <c r="BC91" s="269"/>
      <c r="BD91" s="792"/>
      <c r="BE91" s="276">
        <f>BE$90/10</f>
        <v>3.3333333333333335</v>
      </c>
      <c r="BF91" s="267" t="s">
        <v>35</v>
      </c>
      <c r="BG91" s="276">
        <f t="shared" ref="BG91:BG99" si="94">IF(BF91="Yes",BE91,IF(BF91="partial",BE91*0.25,0))</f>
        <v>3.3333333333333335</v>
      </c>
      <c r="BH91" s="276"/>
      <c r="BI91" s="267" t="s">
        <v>2149</v>
      </c>
      <c r="BJ91" s="818"/>
      <c r="BK91" s="819"/>
      <c r="BL91" s="819"/>
      <c r="BM91" s="819"/>
      <c r="BN91" s="819"/>
      <c r="BO91" s="819"/>
      <c r="BP91" s="819"/>
      <c r="BQ91" s="819"/>
      <c r="BR91" s="819"/>
      <c r="BS91" s="819"/>
      <c r="BT91" s="819"/>
      <c r="BU91" s="819"/>
      <c r="BV91" s="819"/>
      <c r="BW91" s="819"/>
      <c r="BX91" s="819"/>
      <c r="BY91" s="819"/>
      <c r="BZ91" s="819"/>
      <c r="CA91" s="819"/>
      <c r="CB91" s="819"/>
      <c r="CC91" s="819"/>
      <c r="CD91" s="819"/>
      <c r="CE91" s="819"/>
      <c r="CF91" s="819"/>
      <c r="CG91" s="819"/>
      <c r="CH91" s="819"/>
      <c r="CI91" s="819"/>
      <c r="CJ91" s="819"/>
      <c r="CK91" s="819"/>
      <c r="CL91" s="819"/>
      <c r="CM91" s="819"/>
      <c r="CN91" s="819"/>
      <c r="CO91" s="819"/>
      <c r="CP91" s="819"/>
      <c r="CQ91" s="819"/>
      <c r="CR91" s="819"/>
      <c r="CS91" s="819"/>
      <c r="CT91" s="819"/>
      <c r="CU91" s="819"/>
      <c r="CV91" s="819"/>
      <c r="CW91" s="819"/>
      <c r="CX91" s="819"/>
      <c r="CY91" s="819"/>
      <c r="CZ91" s="819"/>
      <c r="DA91" s="819"/>
      <c r="DB91" s="819"/>
      <c r="DC91" s="819"/>
      <c r="DD91" s="819"/>
      <c r="DE91" s="819"/>
      <c r="DF91" s="819"/>
      <c r="DG91" s="819"/>
      <c r="DH91" s="819"/>
      <c r="DI91" s="819"/>
      <c r="DJ91" s="819"/>
      <c r="DK91" s="819"/>
      <c r="DL91" s="819"/>
      <c r="DM91" s="819"/>
      <c r="DN91" s="819"/>
      <c r="DO91" s="819"/>
      <c r="DP91" s="819"/>
      <c r="DQ91" s="819"/>
      <c r="DR91" s="819"/>
      <c r="DS91" s="819"/>
      <c r="DT91" s="819"/>
      <c r="DU91" s="819"/>
      <c r="DV91" s="819"/>
      <c r="DW91" s="819"/>
      <c r="DX91" s="819"/>
      <c r="DY91" s="819"/>
      <c r="DZ91" s="819"/>
      <c r="EA91" s="819"/>
      <c r="EB91" s="819"/>
      <c r="EC91" s="819"/>
      <c r="ED91" s="819"/>
      <c r="EE91" s="819"/>
      <c r="EF91" s="819"/>
      <c r="EG91" s="819"/>
      <c r="EH91" s="819"/>
      <c r="EI91" s="819"/>
      <c r="EJ91" s="819"/>
      <c r="EK91" s="819"/>
      <c r="EL91" s="819"/>
      <c r="EM91" s="819"/>
      <c r="EN91" s="819"/>
      <c r="EO91" s="819"/>
      <c r="EP91" s="819"/>
      <c r="EQ91" s="819"/>
      <c r="ER91" s="819"/>
      <c r="ES91" s="819"/>
      <c r="ET91" s="819"/>
      <c r="EU91" s="819"/>
      <c r="EV91" s="819"/>
      <c r="EW91" s="819"/>
      <c r="EX91" s="819"/>
      <c r="EY91" s="819"/>
      <c r="EZ91" s="819"/>
      <c r="FA91" s="819"/>
      <c r="FB91" s="819"/>
      <c r="FC91" s="819"/>
      <c r="FD91" s="819"/>
      <c r="FE91" s="819"/>
      <c r="FF91" s="819"/>
      <c r="FG91" s="819"/>
      <c r="FH91" s="819"/>
      <c r="FI91" s="819"/>
      <c r="FJ91" s="819"/>
      <c r="FK91" s="819"/>
      <c r="FL91" s="819"/>
      <c r="FM91" s="819"/>
      <c r="FN91" s="819"/>
      <c r="FO91" s="819"/>
      <c r="FP91" s="819"/>
      <c r="FQ91" s="819"/>
      <c r="FR91" s="819"/>
      <c r="FS91" s="819"/>
      <c r="FT91" s="819"/>
      <c r="FU91" s="819"/>
      <c r="FV91" s="819"/>
      <c r="FW91" s="819"/>
      <c r="FX91" s="819"/>
      <c r="FY91" s="819"/>
      <c r="FZ91" s="819"/>
      <c r="GA91" s="819"/>
      <c r="GB91" s="819"/>
      <c r="GC91" s="819"/>
      <c r="GD91" s="819"/>
      <c r="GE91" s="819"/>
      <c r="GF91" s="819"/>
      <c r="GG91" s="819"/>
      <c r="GH91" s="819"/>
      <c r="GI91" s="819"/>
      <c r="GJ91" s="819"/>
      <c r="GK91" s="819"/>
      <c r="GL91" s="819"/>
      <c r="GM91" s="819"/>
      <c r="GN91" s="819"/>
      <c r="GO91" s="819"/>
      <c r="GP91" s="819"/>
      <c r="GQ91" s="819"/>
      <c r="GR91" s="819"/>
      <c r="GS91" s="819"/>
      <c r="GT91" s="819"/>
      <c r="GU91" s="819"/>
      <c r="GV91" s="819"/>
      <c r="GW91" s="819"/>
      <c r="GX91" s="819"/>
      <c r="GY91" s="819"/>
      <c r="GZ91" s="819"/>
      <c r="HA91" s="819"/>
      <c r="HB91" s="819"/>
      <c r="HC91" s="819"/>
      <c r="HD91" s="819"/>
      <c r="HE91" s="819"/>
      <c r="HF91" s="819"/>
      <c r="HG91" s="819"/>
      <c r="HH91" s="819"/>
      <c r="HI91" s="819"/>
      <c r="HJ91" s="819"/>
      <c r="HK91" s="819"/>
      <c r="HL91" s="819"/>
      <c r="HM91" s="819"/>
      <c r="HN91" s="819"/>
      <c r="HO91" s="819"/>
      <c r="HP91" s="819"/>
      <c r="HQ91" s="819"/>
      <c r="HR91" s="819"/>
      <c r="HS91" s="819"/>
      <c r="HT91" s="819"/>
      <c r="HU91" s="819"/>
      <c r="HV91" s="819"/>
      <c r="HW91" s="819"/>
      <c r="HX91" s="819"/>
      <c r="HY91" s="819"/>
      <c r="HZ91" s="819"/>
      <c r="IA91" s="819"/>
      <c r="IB91" s="819"/>
      <c r="IC91" s="819"/>
      <c r="ID91" s="819"/>
      <c r="IE91" s="819"/>
      <c r="IF91" s="819"/>
      <c r="IG91" s="819"/>
      <c r="IH91" s="819"/>
      <c r="II91" s="819"/>
      <c r="IJ91" s="819"/>
      <c r="IK91" s="819"/>
      <c r="IL91" s="819"/>
      <c r="IM91" s="819"/>
      <c r="IN91" s="819"/>
      <c r="IO91" s="819"/>
      <c r="IP91" s="819"/>
      <c r="IQ91" s="819"/>
      <c r="IR91" s="819"/>
      <c r="IS91" s="819"/>
      <c r="IT91" s="819"/>
      <c r="IU91" s="819"/>
      <c r="IV91" s="819"/>
      <c r="IW91" s="819"/>
      <c r="IX91" s="819"/>
      <c r="IY91" s="819"/>
      <c r="IZ91" s="819"/>
      <c r="JA91" s="819"/>
      <c r="JB91" s="819"/>
      <c r="JC91" s="819"/>
      <c r="JD91" s="819"/>
      <c r="JE91" s="819"/>
      <c r="JF91" s="819"/>
      <c r="JG91" s="819"/>
      <c r="JH91" s="819"/>
      <c r="JI91" s="819"/>
      <c r="JJ91" s="819"/>
      <c r="JK91" s="819"/>
      <c r="JL91" s="819"/>
      <c r="JM91" s="819"/>
      <c r="JN91" s="819"/>
      <c r="JO91" s="819"/>
      <c r="JP91" s="819"/>
      <c r="JQ91" s="819"/>
      <c r="JR91" s="819"/>
      <c r="JS91" s="819"/>
      <c r="JT91" s="819"/>
      <c r="JU91" s="819"/>
      <c r="JV91" s="819"/>
      <c r="JW91" s="819"/>
      <c r="JX91" s="819"/>
      <c r="JY91" s="819"/>
      <c r="JZ91" s="819"/>
      <c r="KA91" s="819"/>
      <c r="KB91" s="819"/>
      <c r="KC91" s="819"/>
      <c r="KD91" s="819"/>
      <c r="KE91" s="819"/>
      <c r="KF91" s="819"/>
      <c r="KG91" s="819"/>
      <c r="KH91" s="819"/>
      <c r="KI91" s="819"/>
      <c r="KJ91" s="819"/>
      <c r="KK91" s="819"/>
      <c r="KL91" s="819"/>
      <c r="KM91" s="819"/>
      <c r="KN91" s="819"/>
      <c r="KO91" s="819"/>
      <c r="KP91" s="819"/>
      <c r="KQ91" s="819"/>
      <c r="KR91" s="819"/>
      <c r="KS91" s="819"/>
      <c r="KT91" s="819"/>
      <c r="KU91" s="819"/>
      <c r="KV91" s="819"/>
      <c r="KW91" s="819"/>
      <c r="KX91" s="819"/>
      <c r="KY91" s="819"/>
      <c r="KZ91" s="819"/>
      <c r="LA91" s="819"/>
      <c r="LB91" s="819"/>
      <c r="LC91" s="819"/>
      <c r="LD91" s="819"/>
      <c r="LE91" s="819"/>
      <c r="LF91" s="819"/>
      <c r="LG91" s="819"/>
      <c r="LH91" s="819"/>
      <c r="LI91" s="819"/>
      <c r="LJ91" s="819"/>
      <c r="LK91" s="819"/>
      <c r="LL91" s="819"/>
      <c r="LM91" s="819"/>
      <c r="LN91" s="819"/>
      <c r="LO91" s="819"/>
      <c r="LP91" s="819"/>
      <c r="LQ91" s="819"/>
      <c r="LR91" s="819"/>
      <c r="LS91" s="819"/>
      <c r="LT91" s="819"/>
      <c r="LU91" s="819"/>
      <c r="LV91" s="819"/>
      <c r="LW91" s="819"/>
      <c r="LX91" s="819"/>
      <c r="LY91" s="819"/>
      <c r="LZ91" s="819"/>
      <c r="MA91" s="819"/>
      <c r="MB91" s="819"/>
      <c r="MC91" s="819"/>
      <c r="MD91" s="819"/>
      <c r="ME91" s="819"/>
      <c r="MF91" s="819"/>
      <c r="MG91" s="819"/>
      <c r="MH91" s="819"/>
      <c r="MI91" s="819"/>
      <c r="MJ91" s="819"/>
      <c r="MK91" s="819"/>
      <c r="ML91" s="819"/>
      <c r="MM91" s="819"/>
      <c r="MN91" s="819"/>
      <c r="MO91" s="819"/>
      <c r="MP91" s="819"/>
      <c r="MQ91" s="819"/>
      <c r="MR91" s="819"/>
      <c r="MS91" s="819"/>
      <c r="MT91" s="819"/>
      <c r="MU91" s="819"/>
      <c r="MV91" s="819"/>
      <c r="MW91" s="819"/>
      <c r="MX91" s="819"/>
      <c r="MY91" s="819"/>
      <c r="MZ91" s="819"/>
      <c r="NA91" s="819"/>
      <c r="NB91" s="819"/>
      <c r="NC91" s="819"/>
      <c r="ND91" s="819"/>
      <c r="NE91" s="819"/>
      <c r="NF91" s="819"/>
      <c r="NG91" s="819"/>
      <c r="NH91" s="819"/>
      <c r="NI91" s="819"/>
      <c r="NJ91" s="819"/>
      <c r="NK91" s="819"/>
      <c r="NL91" s="819"/>
      <c r="NM91" s="819"/>
      <c r="NN91" s="819"/>
      <c r="NO91" s="819"/>
      <c r="NP91" s="819"/>
      <c r="NQ91" s="819"/>
      <c r="NR91" s="819"/>
      <c r="NS91" s="819"/>
      <c r="NT91" s="819"/>
      <c r="NU91" s="819"/>
      <c r="NV91" s="819"/>
      <c r="NW91" s="819"/>
      <c r="NX91" s="819"/>
      <c r="NY91" s="819"/>
      <c r="NZ91" s="819"/>
      <c r="OA91" s="819"/>
      <c r="OB91" s="819"/>
      <c r="OC91" s="819"/>
      <c r="OD91" s="819"/>
      <c r="OE91" s="819"/>
      <c r="OF91" s="819"/>
      <c r="OG91" s="819"/>
      <c r="OH91" s="819"/>
      <c r="OI91" s="819"/>
      <c r="OJ91" s="819"/>
      <c r="OK91" s="819"/>
      <c r="OL91" s="819"/>
      <c r="OM91" s="819"/>
      <c r="ON91" s="819"/>
      <c r="OO91" s="819"/>
      <c r="OP91" s="819"/>
      <c r="OQ91" s="819"/>
      <c r="OR91" s="819"/>
      <c r="OS91" s="819"/>
      <c r="OT91" s="819"/>
      <c r="OU91" s="819"/>
      <c r="OV91" s="819"/>
      <c r="OW91" s="819"/>
      <c r="OX91" s="819"/>
      <c r="OY91" s="819"/>
      <c r="OZ91" s="819"/>
      <c r="PA91" s="819"/>
      <c r="PB91" s="819"/>
      <c r="PC91" s="819"/>
      <c r="PD91" s="819"/>
      <c r="PE91" s="819"/>
      <c r="PF91" s="819"/>
      <c r="PG91" s="819"/>
      <c r="PH91" s="819"/>
      <c r="PI91" s="819"/>
      <c r="PJ91" s="819"/>
      <c r="PK91" s="819"/>
      <c r="PL91" s="819"/>
      <c r="PM91" s="819"/>
      <c r="PN91" s="819"/>
      <c r="PO91" s="819"/>
      <c r="PP91" s="819"/>
      <c r="PQ91" s="819"/>
      <c r="PR91" s="819"/>
      <c r="PS91" s="819"/>
      <c r="PT91" s="819"/>
      <c r="PU91" s="819"/>
      <c r="PV91" s="819"/>
      <c r="PW91" s="819"/>
      <c r="PX91" s="819"/>
      <c r="PY91" s="819"/>
      <c r="PZ91" s="819"/>
      <c r="QA91" s="819"/>
      <c r="QB91" s="819"/>
      <c r="QC91" s="819"/>
      <c r="QD91" s="819"/>
      <c r="QE91" s="819"/>
      <c r="QF91" s="819"/>
      <c r="QG91" s="819"/>
      <c r="QH91" s="819"/>
      <c r="QI91" s="819"/>
      <c r="QJ91" s="819"/>
      <c r="QK91" s="819"/>
      <c r="QL91" s="819"/>
      <c r="QM91" s="819"/>
      <c r="QN91" s="819"/>
    </row>
    <row r="92" spans="1:456" s="132" customFormat="1" ht="28.5" customHeight="1">
      <c r="A92" s="435" t="s">
        <v>423</v>
      </c>
      <c r="B92" s="421" t="s">
        <v>424</v>
      </c>
      <c r="C92" s="849">
        <f t="shared" ref="C92:C100" si="95">C$90/10</f>
        <v>3.3333333333333335</v>
      </c>
      <c r="D92" s="511" t="s">
        <v>35</v>
      </c>
      <c r="E92" s="276">
        <f t="shared" si="85"/>
        <v>3.3333333333333335</v>
      </c>
      <c r="F92" s="276"/>
      <c r="G92" s="267" t="s">
        <v>1826</v>
      </c>
      <c r="H92" s="792"/>
      <c r="I92" s="276">
        <f t="shared" ref="I92:I100" si="96">I$90/10</f>
        <v>3.3333333333333335</v>
      </c>
      <c r="J92" s="267" t="s">
        <v>35</v>
      </c>
      <c r="K92" s="276">
        <f t="shared" si="86"/>
        <v>3.3333333333333335</v>
      </c>
      <c r="L92" s="276"/>
      <c r="M92" s="267" t="s">
        <v>425</v>
      </c>
      <c r="N92" s="792"/>
      <c r="O92" s="276">
        <f t="shared" ref="O92:O100" si="97">O$90/10</f>
        <v>3.3333333333333335</v>
      </c>
      <c r="P92" s="267" t="s">
        <v>35</v>
      </c>
      <c r="Q92" s="276">
        <f t="shared" si="87"/>
        <v>3.3333333333333335</v>
      </c>
      <c r="R92" s="276"/>
      <c r="S92" s="267" t="s">
        <v>900</v>
      </c>
      <c r="T92" s="792"/>
      <c r="U92" s="276">
        <f t="shared" ref="U92:U100" si="98">U$90/10</f>
        <v>3.3333333333333335</v>
      </c>
      <c r="V92" s="267" t="s">
        <v>35</v>
      </c>
      <c r="W92" s="276">
        <f t="shared" si="88"/>
        <v>3.3333333333333335</v>
      </c>
      <c r="X92" s="276"/>
      <c r="Y92" s="267" t="s">
        <v>2150</v>
      </c>
      <c r="Z92" s="792"/>
      <c r="AA92" s="276">
        <f t="shared" ref="AA92:AA100" si="99">AA$90/10</f>
        <v>3.3333333333333335</v>
      </c>
      <c r="AB92" s="267" t="s">
        <v>35</v>
      </c>
      <c r="AC92" s="276">
        <f t="shared" si="89"/>
        <v>3.3333333333333335</v>
      </c>
      <c r="AD92" s="276"/>
      <c r="AE92" s="267" t="s">
        <v>326</v>
      </c>
      <c r="AF92" s="792"/>
      <c r="AG92" s="276">
        <f t="shared" ref="AG92:AG100" si="100">AG$90/10</f>
        <v>3.3333333333333335</v>
      </c>
      <c r="AH92" s="267" t="s">
        <v>35</v>
      </c>
      <c r="AI92" s="276">
        <f t="shared" si="90"/>
        <v>3.3333333333333335</v>
      </c>
      <c r="AJ92" s="276"/>
      <c r="AK92" s="267" t="s">
        <v>427</v>
      </c>
      <c r="AL92" s="792"/>
      <c r="AM92" s="276">
        <f t="shared" ref="AM92:AM100" si="101">AM$90/10</f>
        <v>3.3333333333333335</v>
      </c>
      <c r="AN92" s="267" t="s">
        <v>35</v>
      </c>
      <c r="AO92" s="276">
        <f t="shared" si="91"/>
        <v>3.3333333333333335</v>
      </c>
      <c r="AP92" s="276"/>
      <c r="AQ92" s="267" t="s">
        <v>1090</v>
      </c>
      <c r="AR92" s="792"/>
      <c r="AS92" s="276">
        <f t="shared" ref="AS92:AS100" si="102">AS$90/10</f>
        <v>3.3333333333333335</v>
      </c>
      <c r="AT92" s="267" t="s">
        <v>35</v>
      </c>
      <c r="AU92" s="276">
        <f t="shared" si="92"/>
        <v>3.3333333333333335</v>
      </c>
      <c r="AV92" s="276"/>
      <c r="AW92" s="267" t="s">
        <v>1111</v>
      </c>
      <c r="AX92" s="792"/>
      <c r="AY92" s="276">
        <f t="shared" ref="AY92:AY100" si="103">AY$90/10</f>
        <v>3.3333333333333335</v>
      </c>
      <c r="AZ92" s="267" t="s">
        <v>35</v>
      </c>
      <c r="BA92" s="276">
        <f t="shared" si="93"/>
        <v>3.3333333333333335</v>
      </c>
      <c r="BB92" s="276"/>
      <c r="BC92" s="267" t="s">
        <v>80</v>
      </c>
      <c r="BD92" s="792"/>
      <c r="BE92" s="276">
        <f t="shared" ref="BE92:BE100" si="104">BE$90/10</f>
        <v>3.3333333333333335</v>
      </c>
      <c r="BF92" s="267" t="s">
        <v>35</v>
      </c>
      <c r="BG92" s="276">
        <f t="shared" si="94"/>
        <v>3.3333333333333335</v>
      </c>
      <c r="BH92" s="276"/>
      <c r="BI92" s="267" t="s">
        <v>340</v>
      </c>
      <c r="BJ92" s="818"/>
      <c r="BK92" s="819"/>
      <c r="BL92" s="819"/>
      <c r="BM92" s="819"/>
      <c r="BN92" s="819"/>
      <c r="BO92" s="819"/>
      <c r="BP92" s="819"/>
      <c r="BQ92" s="819"/>
      <c r="BR92" s="819"/>
      <c r="BS92" s="819"/>
      <c r="BT92" s="819"/>
      <c r="BU92" s="819"/>
      <c r="BV92" s="819"/>
      <c r="BW92" s="819"/>
      <c r="BX92" s="819"/>
      <c r="BY92" s="819"/>
      <c r="BZ92" s="819"/>
      <c r="CA92" s="819"/>
      <c r="CB92" s="819"/>
      <c r="CC92" s="819"/>
      <c r="CD92" s="819"/>
      <c r="CE92" s="819"/>
      <c r="CF92" s="819"/>
      <c r="CG92" s="819"/>
      <c r="CH92" s="819"/>
      <c r="CI92" s="819"/>
      <c r="CJ92" s="819"/>
      <c r="CK92" s="819"/>
      <c r="CL92" s="819"/>
      <c r="CM92" s="819"/>
      <c r="CN92" s="819"/>
      <c r="CO92" s="819"/>
      <c r="CP92" s="819"/>
      <c r="CQ92" s="819"/>
      <c r="CR92" s="819"/>
      <c r="CS92" s="819"/>
      <c r="CT92" s="819"/>
      <c r="CU92" s="819"/>
      <c r="CV92" s="819"/>
      <c r="CW92" s="819"/>
      <c r="CX92" s="819"/>
      <c r="CY92" s="819"/>
      <c r="CZ92" s="819"/>
      <c r="DA92" s="819"/>
      <c r="DB92" s="819"/>
      <c r="DC92" s="819"/>
      <c r="DD92" s="819"/>
      <c r="DE92" s="819"/>
      <c r="DF92" s="819"/>
      <c r="DG92" s="819"/>
      <c r="DH92" s="819"/>
      <c r="DI92" s="819"/>
      <c r="DJ92" s="819"/>
      <c r="DK92" s="819"/>
      <c r="DL92" s="819"/>
      <c r="DM92" s="819"/>
      <c r="DN92" s="819"/>
      <c r="DO92" s="819"/>
      <c r="DP92" s="819"/>
      <c r="DQ92" s="819"/>
      <c r="DR92" s="819"/>
      <c r="DS92" s="819"/>
      <c r="DT92" s="819"/>
      <c r="DU92" s="819"/>
      <c r="DV92" s="819"/>
      <c r="DW92" s="819"/>
      <c r="DX92" s="819"/>
      <c r="DY92" s="819"/>
      <c r="DZ92" s="819"/>
      <c r="EA92" s="819"/>
      <c r="EB92" s="819"/>
      <c r="EC92" s="819"/>
      <c r="ED92" s="819"/>
      <c r="EE92" s="819"/>
      <c r="EF92" s="819"/>
      <c r="EG92" s="819"/>
      <c r="EH92" s="819"/>
      <c r="EI92" s="819"/>
      <c r="EJ92" s="819"/>
      <c r="EK92" s="819"/>
      <c r="EL92" s="819"/>
      <c r="EM92" s="819"/>
      <c r="EN92" s="819"/>
      <c r="EO92" s="819"/>
      <c r="EP92" s="819"/>
      <c r="EQ92" s="819"/>
      <c r="ER92" s="819"/>
      <c r="ES92" s="819"/>
      <c r="ET92" s="819"/>
      <c r="EU92" s="819"/>
      <c r="EV92" s="819"/>
      <c r="EW92" s="819"/>
      <c r="EX92" s="819"/>
      <c r="EY92" s="819"/>
      <c r="EZ92" s="819"/>
      <c r="FA92" s="819"/>
      <c r="FB92" s="819"/>
      <c r="FC92" s="819"/>
      <c r="FD92" s="819"/>
      <c r="FE92" s="819"/>
      <c r="FF92" s="819"/>
      <c r="FG92" s="819"/>
      <c r="FH92" s="819"/>
      <c r="FI92" s="819"/>
      <c r="FJ92" s="819"/>
      <c r="FK92" s="819"/>
      <c r="FL92" s="819"/>
      <c r="FM92" s="819"/>
      <c r="FN92" s="819"/>
      <c r="FO92" s="819"/>
      <c r="FP92" s="819"/>
      <c r="FQ92" s="819"/>
      <c r="FR92" s="819"/>
      <c r="FS92" s="819"/>
      <c r="FT92" s="819"/>
      <c r="FU92" s="819"/>
      <c r="FV92" s="819"/>
      <c r="FW92" s="819"/>
      <c r="FX92" s="819"/>
      <c r="FY92" s="819"/>
      <c r="FZ92" s="819"/>
      <c r="GA92" s="819"/>
      <c r="GB92" s="819"/>
      <c r="GC92" s="819"/>
      <c r="GD92" s="819"/>
      <c r="GE92" s="819"/>
      <c r="GF92" s="819"/>
      <c r="GG92" s="819"/>
      <c r="GH92" s="819"/>
      <c r="GI92" s="819"/>
      <c r="GJ92" s="819"/>
      <c r="GK92" s="819"/>
      <c r="GL92" s="819"/>
      <c r="GM92" s="819"/>
      <c r="GN92" s="819"/>
      <c r="GO92" s="819"/>
      <c r="GP92" s="819"/>
      <c r="GQ92" s="819"/>
      <c r="GR92" s="819"/>
      <c r="GS92" s="819"/>
      <c r="GT92" s="819"/>
      <c r="GU92" s="819"/>
      <c r="GV92" s="819"/>
      <c r="GW92" s="819"/>
      <c r="GX92" s="819"/>
      <c r="GY92" s="819"/>
      <c r="GZ92" s="819"/>
      <c r="HA92" s="819"/>
      <c r="HB92" s="819"/>
      <c r="HC92" s="819"/>
      <c r="HD92" s="819"/>
      <c r="HE92" s="819"/>
      <c r="HF92" s="819"/>
      <c r="HG92" s="819"/>
      <c r="HH92" s="819"/>
      <c r="HI92" s="819"/>
      <c r="HJ92" s="819"/>
      <c r="HK92" s="819"/>
      <c r="HL92" s="819"/>
      <c r="HM92" s="819"/>
      <c r="HN92" s="819"/>
      <c r="HO92" s="819"/>
      <c r="HP92" s="819"/>
      <c r="HQ92" s="819"/>
      <c r="HR92" s="819"/>
      <c r="HS92" s="819"/>
      <c r="HT92" s="819"/>
      <c r="HU92" s="819"/>
      <c r="HV92" s="819"/>
      <c r="HW92" s="819"/>
      <c r="HX92" s="819"/>
      <c r="HY92" s="819"/>
      <c r="HZ92" s="819"/>
      <c r="IA92" s="819"/>
      <c r="IB92" s="819"/>
      <c r="IC92" s="819"/>
      <c r="ID92" s="819"/>
      <c r="IE92" s="819"/>
      <c r="IF92" s="819"/>
      <c r="IG92" s="819"/>
      <c r="IH92" s="819"/>
      <c r="II92" s="819"/>
      <c r="IJ92" s="819"/>
      <c r="IK92" s="819"/>
      <c r="IL92" s="819"/>
      <c r="IM92" s="819"/>
      <c r="IN92" s="819"/>
      <c r="IO92" s="819"/>
      <c r="IP92" s="819"/>
      <c r="IQ92" s="819"/>
      <c r="IR92" s="819"/>
      <c r="IS92" s="819"/>
      <c r="IT92" s="819"/>
      <c r="IU92" s="819"/>
      <c r="IV92" s="819"/>
      <c r="IW92" s="819"/>
      <c r="IX92" s="819"/>
      <c r="IY92" s="819"/>
      <c r="IZ92" s="819"/>
      <c r="JA92" s="819"/>
      <c r="JB92" s="819"/>
      <c r="JC92" s="819"/>
      <c r="JD92" s="819"/>
      <c r="JE92" s="819"/>
      <c r="JF92" s="819"/>
      <c r="JG92" s="819"/>
      <c r="JH92" s="819"/>
      <c r="JI92" s="819"/>
      <c r="JJ92" s="819"/>
      <c r="JK92" s="819"/>
      <c r="JL92" s="819"/>
      <c r="JM92" s="819"/>
      <c r="JN92" s="819"/>
      <c r="JO92" s="819"/>
      <c r="JP92" s="819"/>
      <c r="JQ92" s="819"/>
      <c r="JR92" s="819"/>
      <c r="JS92" s="819"/>
      <c r="JT92" s="819"/>
      <c r="JU92" s="819"/>
      <c r="JV92" s="819"/>
      <c r="JW92" s="819"/>
      <c r="JX92" s="819"/>
      <c r="JY92" s="819"/>
      <c r="JZ92" s="819"/>
      <c r="KA92" s="819"/>
      <c r="KB92" s="819"/>
      <c r="KC92" s="819"/>
      <c r="KD92" s="819"/>
      <c r="KE92" s="819"/>
      <c r="KF92" s="819"/>
      <c r="KG92" s="819"/>
      <c r="KH92" s="819"/>
      <c r="KI92" s="819"/>
      <c r="KJ92" s="819"/>
      <c r="KK92" s="819"/>
      <c r="KL92" s="819"/>
      <c r="KM92" s="819"/>
      <c r="KN92" s="819"/>
      <c r="KO92" s="819"/>
      <c r="KP92" s="819"/>
      <c r="KQ92" s="819"/>
      <c r="KR92" s="819"/>
      <c r="KS92" s="819"/>
      <c r="KT92" s="819"/>
      <c r="KU92" s="819"/>
      <c r="KV92" s="819"/>
      <c r="KW92" s="819"/>
      <c r="KX92" s="819"/>
      <c r="KY92" s="819"/>
      <c r="KZ92" s="819"/>
      <c r="LA92" s="819"/>
      <c r="LB92" s="819"/>
      <c r="LC92" s="819"/>
      <c r="LD92" s="819"/>
      <c r="LE92" s="819"/>
      <c r="LF92" s="819"/>
      <c r="LG92" s="819"/>
      <c r="LH92" s="819"/>
      <c r="LI92" s="819"/>
      <c r="LJ92" s="819"/>
      <c r="LK92" s="819"/>
      <c r="LL92" s="819"/>
      <c r="LM92" s="819"/>
      <c r="LN92" s="819"/>
      <c r="LO92" s="819"/>
      <c r="LP92" s="819"/>
      <c r="LQ92" s="819"/>
      <c r="LR92" s="819"/>
      <c r="LS92" s="819"/>
      <c r="LT92" s="819"/>
      <c r="LU92" s="819"/>
      <c r="LV92" s="819"/>
      <c r="LW92" s="819"/>
      <c r="LX92" s="819"/>
      <c r="LY92" s="819"/>
      <c r="LZ92" s="819"/>
      <c r="MA92" s="819"/>
      <c r="MB92" s="819"/>
      <c r="MC92" s="819"/>
      <c r="MD92" s="819"/>
      <c r="ME92" s="819"/>
      <c r="MF92" s="819"/>
      <c r="MG92" s="819"/>
      <c r="MH92" s="819"/>
      <c r="MI92" s="819"/>
      <c r="MJ92" s="819"/>
      <c r="MK92" s="819"/>
      <c r="ML92" s="819"/>
      <c r="MM92" s="819"/>
      <c r="MN92" s="819"/>
      <c r="MO92" s="819"/>
      <c r="MP92" s="819"/>
      <c r="MQ92" s="819"/>
      <c r="MR92" s="819"/>
      <c r="MS92" s="819"/>
      <c r="MT92" s="819"/>
      <c r="MU92" s="819"/>
      <c r="MV92" s="819"/>
      <c r="MW92" s="819"/>
      <c r="MX92" s="819"/>
      <c r="MY92" s="819"/>
      <c r="MZ92" s="819"/>
      <c r="NA92" s="819"/>
      <c r="NB92" s="819"/>
      <c r="NC92" s="819"/>
      <c r="ND92" s="819"/>
      <c r="NE92" s="819"/>
      <c r="NF92" s="819"/>
      <c r="NG92" s="819"/>
      <c r="NH92" s="819"/>
      <c r="NI92" s="819"/>
      <c r="NJ92" s="819"/>
      <c r="NK92" s="819"/>
      <c r="NL92" s="819"/>
      <c r="NM92" s="819"/>
      <c r="NN92" s="819"/>
      <c r="NO92" s="819"/>
      <c r="NP92" s="819"/>
      <c r="NQ92" s="819"/>
      <c r="NR92" s="819"/>
      <c r="NS92" s="819"/>
      <c r="NT92" s="819"/>
      <c r="NU92" s="819"/>
      <c r="NV92" s="819"/>
      <c r="NW92" s="819"/>
      <c r="NX92" s="819"/>
      <c r="NY92" s="819"/>
      <c r="NZ92" s="819"/>
      <c r="OA92" s="819"/>
      <c r="OB92" s="819"/>
      <c r="OC92" s="819"/>
      <c r="OD92" s="819"/>
      <c r="OE92" s="819"/>
      <c r="OF92" s="819"/>
      <c r="OG92" s="819"/>
      <c r="OH92" s="819"/>
      <c r="OI92" s="819"/>
      <c r="OJ92" s="819"/>
      <c r="OK92" s="819"/>
      <c r="OL92" s="819"/>
      <c r="OM92" s="819"/>
      <c r="ON92" s="819"/>
      <c r="OO92" s="819"/>
      <c r="OP92" s="819"/>
      <c r="OQ92" s="819"/>
      <c r="OR92" s="819"/>
      <c r="OS92" s="819"/>
      <c r="OT92" s="819"/>
      <c r="OU92" s="819"/>
      <c r="OV92" s="819"/>
      <c r="OW92" s="819"/>
      <c r="OX92" s="819"/>
      <c r="OY92" s="819"/>
      <c r="OZ92" s="819"/>
      <c r="PA92" s="819"/>
      <c r="PB92" s="819"/>
      <c r="PC92" s="819"/>
      <c r="PD92" s="819"/>
      <c r="PE92" s="819"/>
      <c r="PF92" s="819"/>
      <c r="PG92" s="819"/>
      <c r="PH92" s="819"/>
      <c r="PI92" s="819"/>
      <c r="PJ92" s="819"/>
      <c r="PK92" s="819"/>
      <c r="PL92" s="819"/>
      <c r="PM92" s="819"/>
      <c r="PN92" s="819"/>
      <c r="PO92" s="819"/>
      <c r="PP92" s="819"/>
      <c r="PQ92" s="819"/>
      <c r="PR92" s="819"/>
      <c r="PS92" s="819"/>
      <c r="PT92" s="819"/>
      <c r="PU92" s="819"/>
      <c r="PV92" s="819"/>
      <c r="PW92" s="819"/>
      <c r="PX92" s="819"/>
      <c r="PY92" s="819"/>
      <c r="PZ92" s="819"/>
      <c r="QA92" s="819"/>
      <c r="QB92" s="819"/>
      <c r="QC92" s="819"/>
      <c r="QD92" s="819"/>
      <c r="QE92" s="819"/>
      <c r="QF92" s="819"/>
      <c r="QG92" s="819"/>
      <c r="QH92" s="819"/>
      <c r="QI92" s="819"/>
      <c r="QJ92" s="819"/>
      <c r="QK92" s="819"/>
      <c r="QL92" s="819"/>
      <c r="QM92" s="819"/>
      <c r="QN92" s="819"/>
    </row>
    <row r="93" spans="1:456" s="132" customFormat="1" ht="38.25">
      <c r="A93" s="435" t="s">
        <v>428</v>
      </c>
      <c r="B93" s="421" t="s">
        <v>429</v>
      </c>
      <c r="C93" s="849">
        <f t="shared" si="95"/>
        <v>3.3333333333333335</v>
      </c>
      <c r="D93" s="511" t="s">
        <v>35</v>
      </c>
      <c r="E93" s="276">
        <f t="shared" si="85"/>
        <v>3.3333333333333335</v>
      </c>
      <c r="F93" s="276"/>
      <c r="G93" s="267" t="s">
        <v>1826</v>
      </c>
      <c r="H93" s="796"/>
      <c r="I93" s="276">
        <f t="shared" si="96"/>
        <v>3.3333333333333335</v>
      </c>
      <c r="J93" s="267" t="s">
        <v>35</v>
      </c>
      <c r="K93" s="276">
        <f t="shared" si="86"/>
        <v>3.3333333333333335</v>
      </c>
      <c r="L93" s="276"/>
      <c r="M93" s="267" t="s">
        <v>425</v>
      </c>
      <c r="N93" s="796"/>
      <c r="O93" s="276">
        <f t="shared" si="97"/>
        <v>3.3333333333333335</v>
      </c>
      <c r="P93" s="267" t="s">
        <v>35</v>
      </c>
      <c r="Q93" s="276">
        <f t="shared" si="87"/>
        <v>3.3333333333333335</v>
      </c>
      <c r="R93" s="276"/>
      <c r="S93" s="267" t="s">
        <v>900</v>
      </c>
      <c r="T93" s="796"/>
      <c r="U93" s="276">
        <f t="shared" si="98"/>
        <v>3.3333333333333335</v>
      </c>
      <c r="V93" s="267" t="s">
        <v>35</v>
      </c>
      <c r="W93" s="276">
        <f t="shared" si="88"/>
        <v>3.3333333333333335</v>
      </c>
      <c r="X93" s="276"/>
      <c r="Y93" s="267" t="s">
        <v>2151</v>
      </c>
      <c r="Z93" s="796"/>
      <c r="AA93" s="276">
        <f t="shared" si="99"/>
        <v>3.3333333333333335</v>
      </c>
      <c r="AB93" s="267" t="s">
        <v>35</v>
      </c>
      <c r="AC93" s="276">
        <f t="shared" si="89"/>
        <v>3.3333333333333335</v>
      </c>
      <c r="AD93" s="276"/>
      <c r="AE93" s="267" t="s">
        <v>326</v>
      </c>
      <c r="AF93" s="796"/>
      <c r="AG93" s="276">
        <f t="shared" si="100"/>
        <v>3.3333333333333335</v>
      </c>
      <c r="AH93" s="267" t="s">
        <v>35</v>
      </c>
      <c r="AI93" s="276">
        <f t="shared" si="90"/>
        <v>3.3333333333333335</v>
      </c>
      <c r="AJ93" s="276"/>
      <c r="AK93" s="267" t="s">
        <v>419</v>
      </c>
      <c r="AL93" s="796"/>
      <c r="AM93" s="276">
        <f t="shared" si="101"/>
        <v>3.3333333333333335</v>
      </c>
      <c r="AN93" s="267" t="s">
        <v>35</v>
      </c>
      <c r="AO93" s="276">
        <f t="shared" si="91"/>
        <v>3.3333333333333335</v>
      </c>
      <c r="AP93" s="276"/>
      <c r="AQ93" s="267" t="s">
        <v>1090</v>
      </c>
      <c r="AR93" s="796"/>
      <c r="AS93" s="276">
        <f t="shared" si="102"/>
        <v>3.3333333333333335</v>
      </c>
      <c r="AT93" s="267" t="s">
        <v>35</v>
      </c>
      <c r="AU93" s="276">
        <f t="shared" si="92"/>
        <v>3.3333333333333335</v>
      </c>
      <c r="AV93" s="276"/>
      <c r="AW93" s="267" t="s">
        <v>1111</v>
      </c>
      <c r="AX93" s="796"/>
      <c r="AY93" s="276">
        <f t="shared" si="103"/>
        <v>3.3333333333333335</v>
      </c>
      <c r="AZ93" s="267" t="s">
        <v>35</v>
      </c>
      <c r="BA93" s="276">
        <f t="shared" si="93"/>
        <v>3.3333333333333335</v>
      </c>
      <c r="BB93" s="276"/>
      <c r="BC93" s="267" t="s">
        <v>80</v>
      </c>
      <c r="BD93" s="796"/>
      <c r="BE93" s="276">
        <f t="shared" si="104"/>
        <v>3.3333333333333335</v>
      </c>
      <c r="BF93" s="267" t="s">
        <v>35</v>
      </c>
      <c r="BG93" s="276">
        <f t="shared" si="94"/>
        <v>3.3333333333333335</v>
      </c>
      <c r="BH93" s="276"/>
      <c r="BI93" s="267" t="s">
        <v>1236</v>
      </c>
      <c r="BJ93" s="818"/>
      <c r="BK93" s="819"/>
      <c r="BL93" s="819"/>
      <c r="BM93" s="819"/>
      <c r="BN93" s="819"/>
      <c r="BO93" s="819"/>
      <c r="BP93" s="819"/>
      <c r="BQ93" s="819"/>
      <c r="BR93" s="819"/>
      <c r="BS93" s="819"/>
      <c r="BT93" s="819"/>
      <c r="BU93" s="819"/>
      <c r="BV93" s="819"/>
      <c r="BW93" s="819"/>
      <c r="BX93" s="819"/>
      <c r="BY93" s="819"/>
      <c r="BZ93" s="819"/>
      <c r="CA93" s="819"/>
      <c r="CB93" s="819"/>
      <c r="CC93" s="819"/>
      <c r="CD93" s="819"/>
      <c r="CE93" s="819"/>
      <c r="CF93" s="819"/>
      <c r="CG93" s="819"/>
      <c r="CH93" s="819"/>
      <c r="CI93" s="819"/>
      <c r="CJ93" s="819"/>
      <c r="CK93" s="819"/>
      <c r="CL93" s="819"/>
      <c r="CM93" s="819"/>
      <c r="CN93" s="819"/>
      <c r="CO93" s="819"/>
      <c r="CP93" s="819"/>
      <c r="CQ93" s="819"/>
      <c r="CR93" s="819"/>
      <c r="CS93" s="819"/>
      <c r="CT93" s="819"/>
      <c r="CU93" s="819"/>
      <c r="CV93" s="819"/>
      <c r="CW93" s="819"/>
      <c r="CX93" s="819"/>
      <c r="CY93" s="819"/>
      <c r="CZ93" s="819"/>
      <c r="DA93" s="819"/>
      <c r="DB93" s="819"/>
      <c r="DC93" s="819"/>
      <c r="DD93" s="819"/>
      <c r="DE93" s="819"/>
      <c r="DF93" s="819"/>
      <c r="DG93" s="819"/>
      <c r="DH93" s="819"/>
      <c r="DI93" s="819"/>
      <c r="DJ93" s="819"/>
      <c r="DK93" s="819"/>
      <c r="DL93" s="819"/>
      <c r="DM93" s="819"/>
      <c r="DN93" s="819"/>
      <c r="DO93" s="819"/>
      <c r="DP93" s="819"/>
      <c r="DQ93" s="819"/>
      <c r="DR93" s="819"/>
      <c r="DS93" s="819"/>
      <c r="DT93" s="819"/>
      <c r="DU93" s="819"/>
      <c r="DV93" s="819"/>
      <c r="DW93" s="819"/>
      <c r="DX93" s="819"/>
      <c r="DY93" s="819"/>
      <c r="DZ93" s="819"/>
      <c r="EA93" s="819"/>
      <c r="EB93" s="819"/>
      <c r="EC93" s="819"/>
      <c r="ED93" s="819"/>
      <c r="EE93" s="819"/>
      <c r="EF93" s="819"/>
      <c r="EG93" s="819"/>
      <c r="EH93" s="819"/>
      <c r="EI93" s="819"/>
      <c r="EJ93" s="819"/>
      <c r="EK93" s="819"/>
      <c r="EL93" s="819"/>
      <c r="EM93" s="819"/>
      <c r="EN93" s="819"/>
      <c r="EO93" s="819"/>
      <c r="EP93" s="819"/>
      <c r="EQ93" s="819"/>
      <c r="ER93" s="819"/>
      <c r="ES93" s="819"/>
      <c r="ET93" s="819"/>
      <c r="EU93" s="819"/>
      <c r="EV93" s="819"/>
      <c r="EW93" s="819"/>
      <c r="EX93" s="819"/>
      <c r="EY93" s="819"/>
      <c r="EZ93" s="819"/>
      <c r="FA93" s="819"/>
      <c r="FB93" s="819"/>
      <c r="FC93" s="819"/>
      <c r="FD93" s="819"/>
      <c r="FE93" s="819"/>
      <c r="FF93" s="819"/>
      <c r="FG93" s="819"/>
      <c r="FH93" s="819"/>
      <c r="FI93" s="819"/>
      <c r="FJ93" s="819"/>
      <c r="FK93" s="819"/>
      <c r="FL93" s="819"/>
      <c r="FM93" s="819"/>
      <c r="FN93" s="819"/>
      <c r="FO93" s="819"/>
      <c r="FP93" s="819"/>
      <c r="FQ93" s="819"/>
      <c r="FR93" s="819"/>
      <c r="FS93" s="819"/>
      <c r="FT93" s="819"/>
      <c r="FU93" s="819"/>
      <c r="FV93" s="819"/>
      <c r="FW93" s="819"/>
      <c r="FX93" s="819"/>
      <c r="FY93" s="819"/>
      <c r="FZ93" s="819"/>
      <c r="GA93" s="819"/>
      <c r="GB93" s="819"/>
      <c r="GC93" s="819"/>
      <c r="GD93" s="819"/>
      <c r="GE93" s="819"/>
      <c r="GF93" s="819"/>
      <c r="GG93" s="819"/>
      <c r="GH93" s="819"/>
      <c r="GI93" s="819"/>
      <c r="GJ93" s="819"/>
      <c r="GK93" s="819"/>
      <c r="GL93" s="819"/>
      <c r="GM93" s="819"/>
      <c r="GN93" s="819"/>
      <c r="GO93" s="819"/>
      <c r="GP93" s="819"/>
      <c r="GQ93" s="819"/>
      <c r="GR93" s="819"/>
      <c r="GS93" s="819"/>
      <c r="GT93" s="819"/>
      <c r="GU93" s="819"/>
      <c r="GV93" s="819"/>
      <c r="GW93" s="819"/>
      <c r="GX93" s="819"/>
      <c r="GY93" s="819"/>
      <c r="GZ93" s="819"/>
      <c r="HA93" s="819"/>
      <c r="HB93" s="819"/>
      <c r="HC93" s="819"/>
      <c r="HD93" s="819"/>
      <c r="HE93" s="819"/>
      <c r="HF93" s="819"/>
      <c r="HG93" s="819"/>
      <c r="HH93" s="819"/>
      <c r="HI93" s="819"/>
      <c r="HJ93" s="819"/>
      <c r="HK93" s="819"/>
      <c r="HL93" s="819"/>
      <c r="HM93" s="819"/>
      <c r="HN93" s="819"/>
      <c r="HO93" s="819"/>
      <c r="HP93" s="819"/>
      <c r="HQ93" s="819"/>
      <c r="HR93" s="819"/>
      <c r="HS93" s="819"/>
      <c r="HT93" s="819"/>
      <c r="HU93" s="819"/>
      <c r="HV93" s="819"/>
      <c r="HW93" s="819"/>
      <c r="HX93" s="819"/>
      <c r="HY93" s="819"/>
      <c r="HZ93" s="819"/>
      <c r="IA93" s="819"/>
      <c r="IB93" s="819"/>
      <c r="IC93" s="819"/>
      <c r="ID93" s="819"/>
      <c r="IE93" s="819"/>
      <c r="IF93" s="819"/>
      <c r="IG93" s="819"/>
      <c r="IH93" s="819"/>
      <c r="II93" s="819"/>
      <c r="IJ93" s="819"/>
      <c r="IK93" s="819"/>
      <c r="IL93" s="819"/>
      <c r="IM93" s="819"/>
      <c r="IN93" s="819"/>
      <c r="IO93" s="819"/>
      <c r="IP93" s="819"/>
      <c r="IQ93" s="819"/>
      <c r="IR93" s="819"/>
      <c r="IS93" s="819"/>
      <c r="IT93" s="819"/>
      <c r="IU93" s="819"/>
      <c r="IV93" s="819"/>
      <c r="IW93" s="819"/>
      <c r="IX93" s="819"/>
      <c r="IY93" s="819"/>
      <c r="IZ93" s="819"/>
      <c r="JA93" s="819"/>
      <c r="JB93" s="819"/>
      <c r="JC93" s="819"/>
      <c r="JD93" s="819"/>
      <c r="JE93" s="819"/>
      <c r="JF93" s="819"/>
      <c r="JG93" s="819"/>
      <c r="JH93" s="819"/>
      <c r="JI93" s="819"/>
      <c r="JJ93" s="819"/>
      <c r="JK93" s="819"/>
      <c r="JL93" s="819"/>
      <c r="JM93" s="819"/>
      <c r="JN93" s="819"/>
      <c r="JO93" s="819"/>
      <c r="JP93" s="819"/>
      <c r="JQ93" s="819"/>
      <c r="JR93" s="819"/>
      <c r="JS93" s="819"/>
      <c r="JT93" s="819"/>
      <c r="JU93" s="819"/>
      <c r="JV93" s="819"/>
      <c r="JW93" s="819"/>
      <c r="JX93" s="819"/>
      <c r="JY93" s="819"/>
      <c r="JZ93" s="819"/>
      <c r="KA93" s="819"/>
      <c r="KB93" s="819"/>
      <c r="KC93" s="819"/>
      <c r="KD93" s="819"/>
      <c r="KE93" s="819"/>
      <c r="KF93" s="819"/>
      <c r="KG93" s="819"/>
      <c r="KH93" s="819"/>
      <c r="KI93" s="819"/>
      <c r="KJ93" s="819"/>
      <c r="KK93" s="819"/>
      <c r="KL93" s="819"/>
      <c r="KM93" s="819"/>
      <c r="KN93" s="819"/>
      <c r="KO93" s="819"/>
      <c r="KP93" s="819"/>
      <c r="KQ93" s="819"/>
      <c r="KR93" s="819"/>
      <c r="KS93" s="819"/>
      <c r="KT93" s="819"/>
      <c r="KU93" s="819"/>
      <c r="KV93" s="819"/>
      <c r="KW93" s="819"/>
      <c r="KX93" s="819"/>
      <c r="KY93" s="819"/>
      <c r="KZ93" s="819"/>
      <c r="LA93" s="819"/>
      <c r="LB93" s="819"/>
      <c r="LC93" s="819"/>
      <c r="LD93" s="819"/>
      <c r="LE93" s="819"/>
      <c r="LF93" s="819"/>
      <c r="LG93" s="819"/>
      <c r="LH93" s="819"/>
      <c r="LI93" s="819"/>
      <c r="LJ93" s="819"/>
      <c r="LK93" s="819"/>
      <c r="LL93" s="819"/>
      <c r="LM93" s="819"/>
      <c r="LN93" s="819"/>
      <c r="LO93" s="819"/>
      <c r="LP93" s="819"/>
      <c r="LQ93" s="819"/>
      <c r="LR93" s="819"/>
      <c r="LS93" s="819"/>
      <c r="LT93" s="819"/>
      <c r="LU93" s="819"/>
      <c r="LV93" s="819"/>
      <c r="LW93" s="819"/>
      <c r="LX93" s="819"/>
      <c r="LY93" s="819"/>
      <c r="LZ93" s="819"/>
      <c r="MA93" s="819"/>
      <c r="MB93" s="819"/>
      <c r="MC93" s="819"/>
      <c r="MD93" s="819"/>
      <c r="ME93" s="819"/>
      <c r="MF93" s="819"/>
      <c r="MG93" s="819"/>
      <c r="MH93" s="819"/>
      <c r="MI93" s="819"/>
      <c r="MJ93" s="819"/>
      <c r="MK93" s="819"/>
      <c r="ML93" s="819"/>
      <c r="MM93" s="819"/>
      <c r="MN93" s="819"/>
      <c r="MO93" s="819"/>
      <c r="MP93" s="819"/>
      <c r="MQ93" s="819"/>
      <c r="MR93" s="819"/>
      <c r="MS93" s="819"/>
      <c r="MT93" s="819"/>
      <c r="MU93" s="819"/>
      <c r="MV93" s="819"/>
      <c r="MW93" s="819"/>
      <c r="MX93" s="819"/>
      <c r="MY93" s="819"/>
      <c r="MZ93" s="819"/>
      <c r="NA93" s="819"/>
      <c r="NB93" s="819"/>
      <c r="NC93" s="819"/>
      <c r="ND93" s="819"/>
      <c r="NE93" s="819"/>
      <c r="NF93" s="819"/>
      <c r="NG93" s="819"/>
      <c r="NH93" s="819"/>
      <c r="NI93" s="819"/>
      <c r="NJ93" s="819"/>
      <c r="NK93" s="819"/>
      <c r="NL93" s="819"/>
      <c r="NM93" s="819"/>
      <c r="NN93" s="819"/>
      <c r="NO93" s="819"/>
      <c r="NP93" s="819"/>
      <c r="NQ93" s="819"/>
      <c r="NR93" s="819"/>
      <c r="NS93" s="819"/>
      <c r="NT93" s="819"/>
      <c r="NU93" s="819"/>
      <c r="NV93" s="819"/>
      <c r="NW93" s="819"/>
      <c r="NX93" s="819"/>
      <c r="NY93" s="819"/>
      <c r="NZ93" s="819"/>
      <c r="OA93" s="819"/>
      <c r="OB93" s="819"/>
      <c r="OC93" s="819"/>
      <c r="OD93" s="819"/>
      <c r="OE93" s="819"/>
      <c r="OF93" s="819"/>
      <c r="OG93" s="819"/>
      <c r="OH93" s="819"/>
      <c r="OI93" s="819"/>
      <c r="OJ93" s="819"/>
      <c r="OK93" s="819"/>
      <c r="OL93" s="819"/>
      <c r="OM93" s="819"/>
      <c r="ON93" s="819"/>
      <c r="OO93" s="819"/>
      <c r="OP93" s="819"/>
      <c r="OQ93" s="819"/>
      <c r="OR93" s="819"/>
      <c r="OS93" s="819"/>
      <c r="OT93" s="819"/>
      <c r="OU93" s="819"/>
      <c r="OV93" s="819"/>
      <c r="OW93" s="819"/>
      <c r="OX93" s="819"/>
      <c r="OY93" s="819"/>
      <c r="OZ93" s="819"/>
      <c r="PA93" s="819"/>
      <c r="PB93" s="819"/>
      <c r="PC93" s="819"/>
      <c r="PD93" s="819"/>
      <c r="PE93" s="819"/>
      <c r="PF93" s="819"/>
      <c r="PG93" s="819"/>
      <c r="PH93" s="819"/>
      <c r="PI93" s="819"/>
      <c r="PJ93" s="819"/>
      <c r="PK93" s="819"/>
      <c r="PL93" s="819"/>
      <c r="PM93" s="819"/>
      <c r="PN93" s="819"/>
      <c r="PO93" s="819"/>
      <c r="PP93" s="819"/>
      <c r="PQ93" s="819"/>
      <c r="PR93" s="819"/>
      <c r="PS93" s="819"/>
      <c r="PT93" s="819"/>
      <c r="PU93" s="819"/>
      <c r="PV93" s="819"/>
      <c r="PW93" s="819"/>
      <c r="PX93" s="819"/>
      <c r="PY93" s="819"/>
      <c r="PZ93" s="819"/>
      <c r="QA93" s="819"/>
      <c r="QB93" s="819"/>
      <c r="QC93" s="819"/>
      <c r="QD93" s="819"/>
      <c r="QE93" s="819"/>
      <c r="QF93" s="819"/>
      <c r="QG93" s="819"/>
      <c r="QH93" s="819"/>
      <c r="QI93" s="819"/>
      <c r="QJ93" s="819"/>
      <c r="QK93" s="819"/>
      <c r="QL93" s="819"/>
      <c r="QM93" s="819"/>
      <c r="QN93" s="819"/>
    </row>
    <row r="94" spans="1:456" s="132" customFormat="1" ht="51">
      <c r="A94" s="435" t="s">
        <v>430</v>
      </c>
      <c r="B94" s="421" t="s">
        <v>431</v>
      </c>
      <c r="C94" s="849">
        <f t="shared" si="95"/>
        <v>3.3333333333333335</v>
      </c>
      <c r="D94" s="511" t="s">
        <v>35</v>
      </c>
      <c r="E94" s="276">
        <f t="shared" si="85"/>
        <v>3.3333333333333335</v>
      </c>
      <c r="F94" s="279"/>
      <c r="G94" s="267" t="s">
        <v>1892</v>
      </c>
      <c r="H94" s="796"/>
      <c r="I94" s="276">
        <f t="shared" si="96"/>
        <v>3.3333333333333335</v>
      </c>
      <c r="J94" s="267" t="s">
        <v>35</v>
      </c>
      <c r="K94" s="276">
        <f t="shared" si="86"/>
        <v>3.3333333333333335</v>
      </c>
      <c r="L94" s="279"/>
      <c r="M94" s="267" t="s">
        <v>356</v>
      </c>
      <c r="N94" s="796"/>
      <c r="O94" s="276">
        <f t="shared" si="97"/>
        <v>3.3333333333333335</v>
      </c>
      <c r="P94" s="267" t="s">
        <v>35</v>
      </c>
      <c r="Q94" s="276">
        <f t="shared" si="87"/>
        <v>3.3333333333333335</v>
      </c>
      <c r="R94" s="279"/>
      <c r="S94" s="267" t="s">
        <v>901</v>
      </c>
      <c r="T94" s="796"/>
      <c r="U94" s="276">
        <f t="shared" si="98"/>
        <v>3.3333333333333335</v>
      </c>
      <c r="V94" s="267" t="s">
        <v>35</v>
      </c>
      <c r="W94" s="276">
        <f t="shared" si="88"/>
        <v>3.3333333333333335</v>
      </c>
      <c r="X94" s="279"/>
      <c r="Y94" s="267" t="s">
        <v>2152</v>
      </c>
      <c r="Z94" s="796"/>
      <c r="AA94" s="276">
        <f t="shared" si="99"/>
        <v>3.3333333333333335</v>
      </c>
      <c r="AB94" s="267" t="s">
        <v>35</v>
      </c>
      <c r="AC94" s="276">
        <f t="shared" si="89"/>
        <v>3.3333333333333335</v>
      </c>
      <c r="AD94" s="279"/>
      <c r="AE94" s="267" t="s">
        <v>1232</v>
      </c>
      <c r="AF94" s="796"/>
      <c r="AG94" s="276">
        <f t="shared" si="100"/>
        <v>3.3333333333333335</v>
      </c>
      <c r="AH94" s="267" t="s">
        <v>35</v>
      </c>
      <c r="AI94" s="276">
        <f t="shared" si="90"/>
        <v>3.3333333333333335</v>
      </c>
      <c r="AJ94" s="279"/>
      <c r="AK94" s="267" t="s">
        <v>433</v>
      </c>
      <c r="AL94" s="796"/>
      <c r="AM94" s="276">
        <f t="shared" si="101"/>
        <v>3.3333333333333335</v>
      </c>
      <c r="AN94" s="267" t="s">
        <v>35</v>
      </c>
      <c r="AO94" s="276">
        <f t="shared" si="91"/>
        <v>3.3333333333333335</v>
      </c>
      <c r="AP94" s="279"/>
      <c r="AQ94" s="267" t="s">
        <v>1090</v>
      </c>
      <c r="AR94" s="796"/>
      <c r="AS94" s="276">
        <f t="shared" si="102"/>
        <v>3.3333333333333335</v>
      </c>
      <c r="AT94" s="267" t="s">
        <v>35</v>
      </c>
      <c r="AU94" s="276">
        <f t="shared" si="92"/>
        <v>3.3333333333333335</v>
      </c>
      <c r="AV94" s="279"/>
      <c r="AW94" s="267" t="s">
        <v>1111</v>
      </c>
      <c r="AX94" s="796"/>
      <c r="AY94" s="276">
        <f t="shared" si="103"/>
        <v>3.3333333333333335</v>
      </c>
      <c r="AZ94" s="267" t="s">
        <v>35</v>
      </c>
      <c r="BA94" s="276">
        <f t="shared" si="93"/>
        <v>3.3333333333333335</v>
      </c>
      <c r="BB94" s="279"/>
      <c r="BC94" s="267" t="s">
        <v>381</v>
      </c>
      <c r="BD94" s="796"/>
      <c r="BE94" s="276">
        <f t="shared" si="104"/>
        <v>3.3333333333333335</v>
      </c>
      <c r="BF94" s="267" t="s">
        <v>35</v>
      </c>
      <c r="BG94" s="276">
        <f t="shared" si="94"/>
        <v>3.3333333333333335</v>
      </c>
      <c r="BH94" s="279"/>
      <c r="BI94" s="267" t="s">
        <v>1236</v>
      </c>
      <c r="BJ94" s="818"/>
      <c r="BK94" s="819"/>
      <c r="BL94" s="819"/>
      <c r="BM94" s="819"/>
      <c r="BN94" s="819"/>
      <c r="BO94" s="819"/>
      <c r="BP94" s="819"/>
      <c r="BQ94" s="819"/>
      <c r="BR94" s="819"/>
      <c r="BS94" s="819"/>
      <c r="BT94" s="819"/>
      <c r="BU94" s="819"/>
      <c r="BV94" s="819"/>
      <c r="BW94" s="819"/>
      <c r="BX94" s="819"/>
      <c r="BY94" s="819"/>
      <c r="BZ94" s="819"/>
      <c r="CA94" s="819"/>
      <c r="CB94" s="819"/>
      <c r="CC94" s="819"/>
      <c r="CD94" s="819"/>
      <c r="CE94" s="819"/>
      <c r="CF94" s="819"/>
      <c r="CG94" s="819"/>
      <c r="CH94" s="819"/>
      <c r="CI94" s="819"/>
      <c r="CJ94" s="819"/>
      <c r="CK94" s="819"/>
      <c r="CL94" s="819"/>
      <c r="CM94" s="819"/>
      <c r="CN94" s="819"/>
      <c r="CO94" s="819"/>
      <c r="CP94" s="819"/>
      <c r="CQ94" s="819"/>
      <c r="CR94" s="819"/>
      <c r="CS94" s="819"/>
      <c r="CT94" s="819"/>
      <c r="CU94" s="819"/>
      <c r="CV94" s="819"/>
      <c r="CW94" s="819"/>
      <c r="CX94" s="819"/>
      <c r="CY94" s="819"/>
      <c r="CZ94" s="819"/>
      <c r="DA94" s="819"/>
      <c r="DB94" s="819"/>
      <c r="DC94" s="819"/>
      <c r="DD94" s="819"/>
      <c r="DE94" s="819"/>
      <c r="DF94" s="819"/>
      <c r="DG94" s="819"/>
      <c r="DH94" s="819"/>
      <c r="DI94" s="819"/>
      <c r="DJ94" s="819"/>
      <c r="DK94" s="819"/>
      <c r="DL94" s="819"/>
      <c r="DM94" s="819"/>
      <c r="DN94" s="819"/>
      <c r="DO94" s="819"/>
      <c r="DP94" s="819"/>
      <c r="DQ94" s="819"/>
      <c r="DR94" s="819"/>
      <c r="DS94" s="819"/>
      <c r="DT94" s="819"/>
      <c r="DU94" s="819"/>
      <c r="DV94" s="819"/>
      <c r="DW94" s="819"/>
      <c r="DX94" s="819"/>
      <c r="DY94" s="819"/>
      <c r="DZ94" s="819"/>
      <c r="EA94" s="819"/>
      <c r="EB94" s="819"/>
      <c r="EC94" s="819"/>
      <c r="ED94" s="819"/>
      <c r="EE94" s="819"/>
      <c r="EF94" s="819"/>
      <c r="EG94" s="819"/>
      <c r="EH94" s="819"/>
      <c r="EI94" s="819"/>
      <c r="EJ94" s="819"/>
      <c r="EK94" s="819"/>
      <c r="EL94" s="819"/>
      <c r="EM94" s="819"/>
      <c r="EN94" s="819"/>
      <c r="EO94" s="819"/>
      <c r="EP94" s="819"/>
      <c r="EQ94" s="819"/>
      <c r="ER94" s="819"/>
      <c r="ES94" s="819"/>
      <c r="ET94" s="819"/>
      <c r="EU94" s="819"/>
      <c r="EV94" s="819"/>
      <c r="EW94" s="819"/>
      <c r="EX94" s="819"/>
      <c r="EY94" s="819"/>
      <c r="EZ94" s="819"/>
      <c r="FA94" s="819"/>
      <c r="FB94" s="819"/>
      <c r="FC94" s="819"/>
      <c r="FD94" s="819"/>
      <c r="FE94" s="819"/>
      <c r="FF94" s="819"/>
      <c r="FG94" s="819"/>
      <c r="FH94" s="819"/>
      <c r="FI94" s="819"/>
      <c r="FJ94" s="819"/>
      <c r="FK94" s="819"/>
      <c r="FL94" s="819"/>
      <c r="FM94" s="819"/>
      <c r="FN94" s="819"/>
      <c r="FO94" s="819"/>
      <c r="FP94" s="819"/>
      <c r="FQ94" s="819"/>
      <c r="FR94" s="819"/>
      <c r="FS94" s="819"/>
      <c r="FT94" s="819"/>
      <c r="FU94" s="819"/>
      <c r="FV94" s="819"/>
      <c r="FW94" s="819"/>
      <c r="FX94" s="819"/>
      <c r="FY94" s="819"/>
      <c r="FZ94" s="819"/>
      <c r="GA94" s="819"/>
      <c r="GB94" s="819"/>
      <c r="GC94" s="819"/>
      <c r="GD94" s="819"/>
      <c r="GE94" s="819"/>
      <c r="GF94" s="819"/>
      <c r="GG94" s="819"/>
      <c r="GH94" s="819"/>
      <c r="GI94" s="819"/>
      <c r="GJ94" s="819"/>
      <c r="GK94" s="819"/>
      <c r="GL94" s="819"/>
      <c r="GM94" s="819"/>
      <c r="GN94" s="819"/>
      <c r="GO94" s="819"/>
      <c r="GP94" s="819"/>
      <c r="GQ94" s="819"/>
      <c r="GR94" s="819"/>
      <c r="GS94" s="819"/>
      <c r="GT94" s="819"/>
      <c r="GU94" s="819"/>
      <c r="GV94" s="819"/>
      <c r="GW94" s="819"/>
      <c r="GX94" s="819"/>
      <c r="GY94" s="819"/>
      <c r="GZ94" s="819"/>
      <c r="HA94" s="819"/>
      <c r="HB94" s="819"/>
      <c r="HC94" s="819"/>
      <c r="HD94" s="819"/>
      <c r="HE94" s="819"/>
      <c r="HF94" s="819"/>
      <c r="HG94" s="819"/>
      <c r="HH94" s="819"/>
      <c r="HI94" s="819"/>
      <c r="HJ94" s="819"/>
      <c r="HK94" s="819"/>
      <c r="HL94" s="819"/>
      <c r="HM94" s="819"/>
      <c r="HN94" s="819"/>
      <c r="HO94" s="819"/>
      <c r="HP94" s="819"/>
      <c r="HQ94" s="819"/>
      <c r="HR94" s="819"/>
      <c r="HS94" s="819"/>
      <c r="HT94" s="819"/>
      <c r="HU94" s="819"/>
      <c r="HV94" s="819"/>
      <c r="HW94" s="819"/>
      <c r="HX94" s="819"/>
      <c r="HY94" s="819"/>
      <c r="HZ94" s="819"/>
      <c r="IA94" s="819"/>
      <c r="IB94" s="819"/>
      <c r="IC94" s="819"/>
      <c r="ID94" s="819"/>
      <c r="IE94" s="819"/>
      <c r="IF94" s="819"/>
      <c r="IG94" s="819"/>
      <c r="IH94" s="819"/>
      <c r="II94" s="819"/>
      <c r="IJ94" s="819"/>
      <c r="IK94" s="819"/>
      <c r="IL94" s="819"/>
      <c r="IM94" s="819"/>
      <c r="IN94" s="819"/>
      <c r="IO94" s="819"/>
      <c r="IP94" s="819"/>
      <c r="IQ94" s="819"/>
      <c r="IR94" s="819"/>
      <c r="IS94" s="819"/>
      <c r="IT94" s="819"/>
      <c r="IU94" s="819"/>
      <c r="IV94" s="819"/>
      <c r="IW94" s="819"/>
      <c r="IX94" s="819"/>
      <c r="IY94" s="819"/>
      <c r="IZ94" s="819"/>
      <c r="JA94" s="819"/>
      <c r="JB94" s="819"/>
      <c r="JC94" s="819"/>
      <c r="JD94" s="819"/>
      <c r="JE94" s="819"/>
      <c r="JF94" s="819"/>
      <c r="JG94" s="819"/>
      <c r="JH94" s="819"/>
      <c r="JI94" s="819"/>
      <c r="JJ94" s="819"/>
      <c r="JK94" s="819"/>
      <c r="JL94" s="819"/>
      <c r="JM94" s="819"/>
      <c r="JN94" s="819"/>
      <c r="JO94" s="819"/>
      <c r="JP94" s="819"/>
      <c r="JQ94" s="819"/>
      <c r="JR94" s="819"/>
      <c r="JS94" s="819"/>
      <c r="JT94" s="819"/>
      <c r="JU94" s="819"/>
      <c r="JV94" s="819"/>
      <c r="JW94" s="819"/>
      <c r="JX94" s="819"/>
      <c r="JY94" s="819"/>
      <c r="JZ94" s="819"/>
      <c r="KA94" s="819"/>
      <c r="KB94" s="819"/>
      <c r="KC94" s="819"/>
      <c r="KD94" s="819"/>
      <c r="KE94" s="819"/>
      <c r="KF94" s="819"/>
      <c r="KG94" s="819"/>
      <c r="KH94" s="819"/>
      <c r="KI94" s="819"/>
      <c r="KJ94" s="819"/>
      <c r="KK94" s="819"/>
      <c r="KL94" s="819"/>
      <c r="KM94" s="819"/>
      <c r="KN94" s="819"/>
      <c r="KO94" s="819"/>
      <c r="KP94" s="819"/>
      <c r="KQ94" s="819"/>
      <c r="KR94" s="819"/>
      <c r="KS94" s="819"/>
      <c r="KT94" s="819"/>
      <c r="KU94" s="819"/>
      <c r="KV94" s="819"/>
      <c r="KW94" s="819"/>
      <c r="KX94" s="819"/>
      <c r="KY94" s="819"/>
      <c r="KZ94" s="819"/>
      <c r="LA94" s="819"/>
      <c r="LB94" s="819"/>
      <c r="LC94" s="819"/>
      <c r="LD94" s="819"/>
      <c r="LE94" s="819"/>
      <c r="LF94" s="819"/>
      <c r="LG94" s="819"/>
      <c r="LH94" s="819"/>
      <c r="LI94" s="819"/>
      <c r="LJ94" s="819"/>
      <c r="LK94" s="819"/>
      <c r="LL94" s="819"/>
      <c r="LM94" s="819"/>
      <c r="LN94" s="819"/>
      <c r="LO94" s="819"/>
      <c r="LP94" s="819"/>
      <c r="LQ94" s="819"/>
      <c r="LR94" s="819"/>
      <c r="LS94" s="819"/>
      <c r="LT94" s="819"/>
      <c r="LU94" s="819"/>
      <c r="LV94" s="819"/>
      <c r="LW94" s="819"/>
      <c r="LX94" s="819"/>
      <c r="LY94" s="819"/>
      <c r="LZ94" s="819"/>
      <c r="MA94" s="819"/>
      <c r="MB94" s="819"/>
      <c r="MC94" s="819"/>
      <c r="MD94" s="819"/>
      <c r="ME94" s="819"/>
      <c r="MF94" s="819"/>
      <c r="MG94" s="819"/>
      <c r="MH94" s="819"/>
      <c r="MI94" s="819"/>
      <c r="MJ94" s="819"/>
      <c r="MK94" s="819"/>
      <c r="ML94" s="819"/>
      <c r="MM94" s="819"/>
      <c r="MN94" s="819"/>
      <c r="MO94" s="819"/>
      <c r="MP94" s="819"/>
      <c r="MQ94" s="819"/>
      <c r="MR94" s="819"/>
      <c r="MS94" s="819"/>
      <c r="MT94" s="819"/>
      <c r="MU94" s="819"/>
      <c r="MV94" s="819"/>
      <c r="MW94" s="819"/>
      <c r="MX94" s="819"/>
      <c r="MY94" s="819"/>
      <c r="MZ94" s="819"/>
      <c r="NA94" s="819"/>
      <c r="NB94" s="819"/>
      <c r="NC94" s="819"/>
      <c r="ND94" s="819"/>
      <c r="NE94" s="819"/>
      <c r="NF94" s="819"/>
      <c r="NG94" s="819"/>
      <c r="NH94" s="819"/>
      <c r="NI94" s="819"/>
      <c r="NJ94" s="819"/>
      <c r="NK94" s="819"/>
      <c r="NL94" s="819"/>
      <c r="NM94" s="819"/>
      <c r="NN94" s="819"/>
      <c r="NO94" s="819"/>
      <c r="NP94" s="819"/>
      <c r="NQ94" s="819"/>
      <c r="NR94" s="819"/>
      <c r="NS94" s="819"/>
      <c r="NT94" s="819"/>
      <c r="NU94" s="819"/>
      <c r="NV94" s="819"/>
      <c r="NW94" s="819"/>
      <c r="NX94" s="819"/>
      <c r="NY94" s="819"/>
      <c r="NZ94" s="819"/>
      <c r="OA94" s="819"/>
      <c r="OB94" s="819"/>
      <c r="OC94" s="819"/>
      <c r="OD94" s="819"/>
      <c r="OE94" s="819"/>
      <c r="OF94" s="819"/>
      <c r="OG94" s="819"/>
      <c r="OH94" s="819"/>
      <c r="OI94" s="819"/>
      <c r="OJ94" s="819"/>
      <c r="OK94" s="819"/>
      <c r="OL94" s="819"/>
      <c r="OM94" s="819"/>
      <c r="ON94" s="819"/>
      <c r="OO94" s="819"/>
      <c r="OP94" s="819"/>
      <c r="OQ94" s="819"/>
      <c r="OR94" s="819"/>
      <c r="OS94" s="819"/>
      <c r="OT94" s="819"/>
      <c r="OU94" s="819"/>
      <c r="OV94" s="819"/>
      <c r="OW94" s="819"/>
      <c r="OX94" s="819"/>
      <c r="OY94" s="819"/>
      <c r="OZ94" s="819"/>
      <c r="PA94" s="819"/>
      <c r="PB94" s="819"/>
      <c r="PC94" s="819"/>
      <c r="PD94" s="819"/>
      <c r="PE94" s="819"/>
      <c r="PF94" s="819"/>
      <c r="PG94" s="819"/>
      <c r="PH94" s="819"/>
      <c r="PI94" s="819"/>
      <c r="PJ94" s="819"/>
      <c r="PK94" s="819"/>
      <c r="PL94" s="819"/>
      <c r="PM94" s="819"/>
      <c r="PN94" s="819"/>
      <c r="PO94" s="819"/>
      <c r="PP94" s="819"/>
      <c r="PQ94" s="819"/>
      <c r="PR94" s="819"/>
      <c r="PS94" s="819"/>
      <c r="PT94" s="819"/>
      <c r="PU94" s="819"/>
      <c r="PV94" s="819"/>
      <c r="PW94" s="819"/>
      <c r="PX94" s="819"/>
      <c r="PY94" s="819"/>
      <c r="PZ94" s="819"/>
      <c r="QA94" s="819"/>
      <c r="QB94" s="819"/>
      <c r="QC94" s="819"/>
      <c r="QD94" s="819"/>
      <c r="QE94" s="819"/>
      <c r="QF94" s="819"/>
      <c r="QG94" s="819"/>
      <c r="QH94" s="819"/>
      <c r="QI94" s="819"/>
      <c r="QJ94" s="819"/>
      <c r="QK94" s="819"/>
      <c r="QL94" s="819"/>
      <c r="QM94" s="819"/>
      <c r="QN94" s="819"/>
    </row>
    <row r="95" spans="1:456" s="132" customFormat="1" ht="51">
      <c r="A95" s="435" t="s">
        <v>382</v>
      </c>
      <c r="B95" s="421" t="s">
        <v>383</v>
      </c>
      <c r="C95" s="849">
        <f t="shared" si="95"/>
        <v>3.3333333333333335</v>
      </c>
      <c r="D95" s="511" t="s">
        <v>35</v>
      </c>
      <c r="E95" s="276">
        <f t="shared" si="85"/>
        <v>3.3333333333333335</v>
      </c>
      <c r="F95" s="279"/>
      <c r="G95" s="267" t="s">
        <v>1892</v>
      </c>
      <c r="H95" s="796"/>
      <c r="I95" s="276">
        <f t="shared" si="96"/>
        <v>3.3333333333333335</v>
      </c>
      <c r="J95" s="267" t="s">
        <v>35</v>
      </c>
      <c r="K95" s="276">
        <f t="shared" si="86"/>
        <v>3.3333333333333335</v>
      </c>
      <c r="L95" s="279"/>
      <c r="M95" s="267" t="s">
        <v>356</v>
      </c>
      <c r="N95" s="796"/>
      <c r="O95" s="276">
        <f t="shared" si="97"/>
        <v>3.3333333333333335</v>
      </c>
      <c r="P95" s="267" t="s">
        <v>35</v>
      </c>
      <c r="Q95" s="276">
        <f t="shared" si="87"/>
        <v>3.3333333333333335</v>
      </c>
      <c r="R95" s="279"/>
      <c r="S95" s="267" t="s">
        <v>901</v>
      </c>
      <c r="T95" s="796"/>
      <c r="U95" s="276">
        <f t="shared" si="98"/>
        <v>3.3333333333333335</v>
      </c>
      <c r="V95" s="267" t="s">
        <v>35</v>
      </c>
      <c r="W95" s="276">
        <f t="shared" si="88"/>
        <v>3.3333333333333335</v>
      </c>
      <c r="X95" s="279"/>
      <c r="Y95" s="267" t="s">
        <v>2152</v>
      </c>
      <c r="Z95" s="796"/>
      <c r="AA95" s="276">
        <f t="shared" si="99"/>
        <v>3.3333333333333335</v>
      </c>
      <c r="AB95" s="267" t="s">
        <v>35</v>
      </c>
      <c r="AC95" s="276">
        <f t="shared" si="89"/>
        <v>3.3333333333333335</v>
      </c>
      <c r="AD95" s="279"/>
      <c r="AE95" s="267" t="s">
        <v>384</v>
      </c>
      <c r="AF95" s="796"/>
      <c r="AG95" s="276">
        <f t="shared" si="100"/>
        <v>3.3333333333333335</v>
      </c>
      <c r="AH95" s="267" t="s">
        <v>35</v>
      </c>
      <c r="AI95" s="276">
        <f t="shared" si="90"/>
        <v>3.3333333333333335</v>
      </c>
      <c r="AJ95" s="279"/>
      <c r="AK95" s="267" t="s">
        <v>385</v>
      </c>
      <c r="AL95" s="796"/>
      <c r="AM95" s="276">
        <f t="shared" si="101"/>
        <v>3.3333333333333335</v>
      </c>
      <c r="AN95" s="267" t="s">
        <v>35</v>
      </c>
      <c r="AO95" s="276">
        <f t="shared" si="91"/>
        <v>3.3333333333333335</v>
      </c>
      <c r="AP95" s="279"/>
      <c r="AQ95" s="267" t="s">
        <v>1090</v>
      </c>
      <c r="AR95" s="796"/>
      <c r="AS95" s="276">
        <f t="shared" si="102"/>
        <v>3.3333333333333335</v>
      </c>
      <c r="AT95" s="267" t="s">
        <v>35</v>
      </c>
      <c r="AU95" s="276">
        <f t="shared" si="92"/>
        <v>3.3333333333333335</v>
      </c>
      <c r="AV95" s="279"/>
      <c r="AW95" s="267" t="s">
        <v>1111</v>
      </c>
      <c r="AX95" s="796"/>
      <c r="AY95" s="276">
        <f t="shared" si="103"/>
        <v>3.3333333333333335</v>
      </c>
      <c r="AZ95" s="267" t="s">
        <v>35</v>
      </c>
      <c r="BA95" s="276">
        <f t="shared" si="93"/>
        <v>3.3333333333333335</v>
      </c>
      <c r="BB95" s="279"/>
      <c r="BC95" s="267" t="s">
        <v>381</v>
      </c>
      <c r="BD95" s="796"/>
      <c r="BE95" s="276">
        <f t="shared" si="104"/>
        <v>3.3333333333333335</v>
      </c>
      <c r="BF95" s="267" t="s">
        <v>35</v>
      </c>
      <c r="BG95" s="276">
        <f t="shared" si="94"/>
        <v>3.3333333333333335</v>
      </c>
      <c r="BH95" s="279"/>
      <c r="BI95" s="267" t="s">
        <v>1236</v>
      </c>
      <c r="BJ95" s="818"/>
      <c r="BK95" s="819"/>
      <c r="BL95" s="819"/>
      <c r="BM95" s="819"/>
      <c r="BN95" s="819"/>
      <c r="BO95" s="819"/>
      <c r="BP95" s="819"/>
      <c r="BQ95" s="819"/>
      <c r="BR95" s="819"/>
      <c r="BS95" s="819"/>
      <c r="BT95" s="819"/>
      <c r="BU95" s="819"/>
      <c r="BV95" s="819"/>
      <c r="BW95" s="819"/>
      <c r="BX95" s="819"/>
      <c r="BY95" s="819"/>
      <c r="BZ95" s="819"/>
      <c r="CA95" s="819"/>
      <c r="CB95" s="819"/>
      <c r="CC95" s="819"/>
      <c r="CD95" s="819"/>
      <c r="CE95" s="819"/>
      <c r="CF95" s="819"/>
      <c r="CG95" s="819"/>
      <c r="CH95" s="819"/>
      <c r="CI95" s="819"/>
      <c r="CJ95" s="819"/>
      <c r="CK95" s="819"/>
      <c r="CL95" s="819"/>
      <c r="CM95" s="819"/>
      <c r="CN95" s="819"/>
      <c r="CO95" s="819"/>
      <c r="CP95" s="819"/>
      <c r="CQ95" s="819"/>
      <c r="CR95" s="819"/>
      <c r="CS95" s="819"/>
      <c r="CT95" s="819"/>
      <c r="CU95" s="819"/>
      <c r="CV95" s="819"/>
      <c r="CW95" s="819"/>
      <c r="CX95" s="819"/>
      <c r="CY95" s="819"/>
      <c r="CZ95" s="819"/>
      <c r="DA95" s="819"/>
      <c r="DB95" s="819"/>
      <c r="DC95" s="819"/>
      <c r="DD95" s="819"/>
      <c r="DE95" s="819"/>
      <c r="DF95" s="819"/>
      <c r="DG95" s="819"/>
      <c r="DH95" s="819"/>
      <c r="DI95" s="819"/>
      <c r="DJ95" s="819"/>
      <c r="DK95" s="819"/>
      <c r="DL95" s="819"/>
      <c r="DM95" s="819"/>
      <c r="DN95" s="819"/>
      <c r="DO95" s="819"/>
      <c r="DP95" s="819"/>
      <c r="DQ95" s="819"/>
      <c r="DR95" s="819"/>
      <c r="DS95" s="819"/>
      <c r="DT95" s="819"/>
      <c r="DU95" s="819"/>
      <c r="DV95" s="819"/>
      <c r="DW95" s="819"/>
      <c r="DX95" s="819"/>
      <c r="DY95" s="819"/>
      <c r="DZ95" s="819"/>
      <c r="EA95" s="819"/>
      <c r="EB95" s="819"/>
      <c r="EC95" s="819"/>
      <c r="ED95" s="819"/>
      <c r="EE95" s="819"/>
      <c r="EF95" s="819"/>
      <c r="EG95" s="819"/>
      <c r="EH95" s="819"/>
      <c r="EI95" s="819"/>
      <c r="EJ95" s="819"/>
      <c r="EK95" s="819"/>
      <c r="EL95" s="819"/>
      <c r="EM95" s="819"/>
      <c r="EN95" s="819"/>
      <c r="EO95" s="819"/>
      <c r="EP95" s="819"/>
      <c r="EQ95" s="819"/>
      <c r="ER95" s="819"/>
      <c r="ES95" s="819"/>
      <c r="ET95" s="819"/>
      <c r="EU95" s="819"/>
      <c r="EV95" s="819"/>
      <c r="EW95" s="819"/>
      <c r="EX95" s="819"/>
      <c r="EY95" s="819"/>
      <c r="EZ95" s="819"/>
      <c r="FA95" s="819"/>
      <c r="FB95" s="819"/>
      <c r="FC95" s="819"/>
      <c r="FD95" s="819"/>
      <c r="FE95" s="819"/>
      <c r="FF95" s="819"/>
      <c r="FG95" s="819"/>
      <c r="FH95" s="819"/>
      <c r="FI95" s="819"/>
      <c r="FJ95" s="819"/>
      <c r="FK95" s="819"/>
      <c r="FL95" s="819"/>
      <c r="FM95" s="819"/>
      <c r="FN95" s="819"/>
      <c r="FO95" s="819"/>
      <c r="FP95" s="819"/>
      <c r="FQ95" s="819"/>
      <c r="FR95" s="819"/>
      <c r="FS95" s="819"/>
      <c r="FT95" s="819"/>
      <c r="FU95" s="819"/>
      <c r="FV95" s="819"/>
      <c r="FW95" s="819"/>
      <c r="FX95" s="819"/>
      <c r="FY95" s="819"/>
      <c r="FZ95" s="819"/>
      <c r="GA95" s="819"/>
      <c r="GB95" s="819"/>
      <c r="GC95" s="819"/>
      <c r="GD95" s="819"/>
      <c r="GE95" s="819"/>
      <c r="GF95" s="819"/>
      <c r="GG95" s="819"/>
      <c r="GH95" s="819"/>
      <c r="GI95" s="819"/>
      <c r="GJ95" s="819"/>
      <c r="GK95" s="819"/>
      <c r="GL95" s="819"/>
      <c r="GM95" s="819"/>
      <c r="GN95" s="819"/>
      <c r="GO95" s="819"/>
      <c r="GP95" s="819"/>
      <c r="GQ95" s="819"/>
      <c r="GR95" s="819"/>
      <c r="GS95" s="819"/>
      <c r="GT95" s="819"/>
      <c r="GU95" s="819"/>
      <c r="GV95" s="819"/>
      <c r="GW95" s="819"/>
      <c r="GX95" s="819"/>
      <c r="GY95" s="819"/>
      <c r="GZ95" s="819"/>
      <c r="HA95" s="819"/>
      <c r="HB95" s="819"/>
      <c r="HC95" s="819"/>
      <c r="HD95" s="819"/>
      <c r="HE95" s="819"/>
      <c r="HF95" s="819"/>
      <c r="HG95" s="819"/>
      <c r="HH95" s="819"/>
      <c r="HI95" s="819"/>
      <c r="HJ95" s="819"/>
      <c r="HK95" s="819"/>
      <c r="HL95" s="819"/>
      <c r="HM95" s="819"/>
      <c r="HN95" s="819"/>
      <c r="HO95" s="819"/>
      <c r="HP95" s="819"/>
      <c r="HQ95" s="819"/>
      <c r="HR95" s="819"/>
      <c r="HS95" s="819"/>
      <c r="HT95" s="819"/>
      <c r="HU95" s="819"/>
      <c r="HV95" s="819"/>
      <c r="HW95" s="819"/>
      <c r="HX95" s="819"/>
      <c r="HY95" s="819"/>
      <c r="HZ95" s="819"/>
      <c r="IA95" s="819"/>
      <c r="IB95" s="819"/>
      <c r="IC95" s="819"/>
      <c r="ID95" s="819"/>
      <c r="IE95" s="819"/>
      <c r="IF95" s="819"/>
      <c r="IG95" s="819"/>
      <c r="IH95" s="819"/>
      <c r="II95" s="819"/>
      <c r="IJ95" s="819"/>
      <c r="IK95" s="819"/>
      <c r="IL95" s="819"/>
      <c r="IM95" s="819"/>
      <c r="IN95" s="819"/>
      <c r="IO95" s="819"/>
      <c r="IP95" s="819"/>
      <c r="IQ95" s="819"/>
      <c r="IR95" s="819"/>
      <c r="IS95" s="819"/>
      <c r="IT95" s="819"/>
      <c r="IU95" s="819"/>
      <c r="IV95" s="819"/>
      <c r="IW95" s="819"/>
      <c r="IX95" s="819"/>
      <c r="IY95" s="819"/>
      <c r="IZ95" s="819"/>
      <c r="JA95" s="819"/>
      <c r="JB95" s="819"/>
      <c r="JC95" s="819"/>
      <c r="JD95" s="819"/>
      <c r="JE95" s="819"/>
      <c r="JF95" s="819"/>
      <c r="JG95" s="819"/>
      <c r="JH95" s="819"/>
      <c r="JI95" s="819"/>
      <c r="JJ95" s="819"/>
      <c r="JK95" s="819"/>
      <c r="JL95" s="819"/>
      <c r="JM95" s="819"/>
      <c r="JN95" s="819"/>
      <c r="JO95" s="819"/>
      <c r="JP95" s="819"/>
      <c r="JQ95" s="819"/>
      <c r="JR95" s="819"/>
      <c r="JS95" s="819"/>
      <c r="JT95" s="819"/>
      <c r="JU95" s="819"/>
      <c r="JV95" s="819"/>
      <c r="JW95" s="819"/>
      <c r="JX95" s="819"/>
      <c r="JY95" s="819"/>
      <c r="JZ95" s="819"/>
      <c r="KA95" s="819"/>
      <c r="KB95" s="819"/>
      <c r="KC95" s="819"/>
      <c r="KD95" s="819"/>
      <c r="KE95" s="819"/>
      <c r="KF95" s="819"/>
      <c r="KG95" s="819"/>
      <c r="KH95" s="819"/>
      <c r="KI95" s="819"/>
      <c r="KJ95" s="819"/>
      <c r="KK95" s="819"/>
      <c r="KL95" s="819"/>
      <c r="KM95" s="819"/>
      <c r="KN95" s="819"/>
      <c r="KO95" s="819"/>
      <c r="KP95" s="819"/>
      <c r="KQ95" s="819"/>
      <c r="KR95" s="819"/>
      <c r="KS95" s="819"/>
      <c r="KT95" s="819"/>
      <c r="KU95" s="819"/>
      <c r="KV95" s="819"/>
      <c r="KW95" s="819"/>
      <c r="KX95" s="819"/>
      <c r="KY95" s="819"/>
      <c r="KZ95" s="819"/>
      <c r="LA95" s="819"/>
      <c r="LB95" s="819"/>
      <c r="LC95" s="819"/>
      <c r="LD95" s="819"/>
      <c r="LE95" s="819"/>
      <c r="LF95" s="819"/>
      <c r="LG95" s="819"/>
      <c r="LH95" s="819"/>
      <c r="LI95" s="819"/>
      <c r="LJ95" s="819"/>
      <c r="LK95" s="819"/>
      <c r="LL95" s="819"/>
      <c r="LM95" s="819"/>
      <c r="LN95" s="819"/>
      <c r="LO95" s="819"/>
      <c r="LP95" s="819"/>
      <c r="LQ95" s="819"/>
      <c r="LR95" s="819"/>
      <c r="LS95" s="819"/>
      <c r="LT95" s="819"/>
      <c r="LU95" s="819"/>
      <c r="LV95" s="819"/>
      <c r="LW95" s="819"/>
      <c r="LX95" s="819"/>
      <c r="LY95" s="819"/>
      <c r="LZ95" s="819"/>
      <c r="MA95" s="819"/>
      <c r="MB95" s="819"/>
      <c r="MC95" s="819"/>
      <c r="MD95" s="819"/>
      <c r="ME95" s="819"/>
      <c r="MF95" s="819"/>
      <c r="MG95" s="819"/>
      <c r="MH95" s="819"/>
      <c r="MI95" s="819"/>
      <c r="MJ95" s="819"/>
      <c r="MK95" s="819"/>
      <c r="ML95" s="819"/>
      <c r="MM95" s="819"/>
      <c r="MN95" s="819"/>
      <c r="MO95" s="819"/>
      <c r="MP95" s="819"/>
      <c r="MQ95" s="819"/>
      <c r="MR95" s="819"/>
      <c r="MS95" s="819"/>
      <c r="MT95" s="819"/>
      <c r="MU95" s="819"/>
      <c r="MV95" s="819"/>
      <c r="MW95" s="819"/>
      <c r="MX95" s="819"/>
      <c r="MY95" s="819"/>
      <c r="MZ95" s="819"/>
      <c r="NA95" s="819"/>
      <c r="NB95" s="819"/>
      <c r="NC95" s="819"/>
      <c r="ND95" s="819"/>
      <c r="NE95" s="819"/>
      <c r="NF95" s="819"/>
      <c r="NG95" s="819"/>
      <c r="NH95" s="819"/>
      <c r="NI95" s="819"/>
      <c r="NJ95" s="819"/>
      <c r="NK95" s="819"/>
      <c r="NL95" s="819"/>
      <c r="NM95" s="819"/>
      <c r="NN95" s="819"/>
      <c r="NO95" s="819"/>
      <c r="NP95" s="819"/>
      <c r="NQ95" s="819"/>
      <c r="NR95" s="819"/>
      <c r="NS95" s="819"/>
      <c r="NT95" s="819"/>
      <c r="NU95" s="819"/>
      <c r="NV95" s="819"/>
      <c r="NW95" s="819"/>
      <c r="NX95" s="819"/>
      <c r="NY95" s="819"/>
      <c r="NZ95" s="819"/>
      <c r="OA95" s="819"/>
      <c r="OB95" s="819"/>
      <c r="OC95" s="819"/>
      <c r="OD95" s="819"/>
      <c r="OE95" s="819"/>
      <c r="OF95" s="819"/>
      <c r="OG95" s="819"/>
      <c r="OH95" s="819"/>
      <c r="OI95" s="819"/>
      <c r="OJ95" s="819"/>
      <c r="OK95" s="819"/>
      <c r="OL95" s="819"/>
      <c r="OM95" s="819"/>
      <c r="ON95" s="819"/>
      <c r="OO95" s="819"/>
      <c r="OP95" s="819"/>
      <c r="OQ95" s="819"/>
      <c r="OR95" s="819"/>
      <c r="OS95" s="819"/>
      <c r="OT95" s="819"/>
      <c r="OU95" s="819"/>
      <c r="OV95" s="819"/>
      <c r="OW95" s="819"/>
      <c r="OX95" s="819"/>
      <c r="OY95" s="819"/>
      <c r="OZ95" s="819"/>
      <c r="PA95" s="819"/>
      <c r="PB95" s="819"/>
      <c r="PC95" s="819"/>
      <c r="PD95" s="819"/>
      <c r="PE95" s="819"/>
      <c r="PF95" s="819"/>
      <c r="PG95" s="819"/>
      <c r="PH95" s="819"/>
      <c r="PI95" s="819"/>
      <c r="PJ95" s="819"/>
      <c r="PK95" s="819"/>
      <c r="PL95" s="819"/>
      <c r="PM95" s="819"/>
      <c r="PN95" s="819"/>
      <c r="PO95" s="819"/>
      <c r="PP95" s="819"/>
      <c r="PQ95" s="819"/>
      <c r="PR95" s="819"/>
      <c r="PS95" s="819"/>
      <c r="PT95" s="819"/>
      <c r="PU95" s="819"/>
      <c r="PV95" s="819"/>
      <c r="PW95" s="819"/>
      <c r="PX95" s="819"/>
      <c r="PY95" s="819"/>
      <c r="PZ95" s="819"/>
      <c r="QA95" s="819"/>
      <c r="QB95" s="819"/>
      <c r="QC95" s="819"/>
      <c r="QD95" s="819"/>
      <c r="QE95" s="819"/>
      <c r="QF95" s="819"/>
      <c r="QG95" s="819"/>
      <c r="QH95" s="819"/>
      <c r="QI95" s="819"/>
      <c r="QJ95" s="819"/>
      <c r="QK95" s="819"/>
      <c r="QL95" s="819"/>
      <c r="QM95" s="819"/>
      <c r="QN95" s="819"/>
    </row>
    <row r="96" spans="1:456" s="132" customFormat="1" ht="63.75">
      <c r="A96" s="435" t="s">
        <v>386</v>
      </c>
      <c r="B96" s="421" t="s">
        <v>845</v>
      </c>
      <c r="C96" s="849">
        <f t="shared" si="95"/>
        <v>3.3333333333333335</v>
      </c>
      <c r="D96" s="511" t="s">
        <v>38</v>
      </c>
      <c r="E96" s="276">
        <f t="shared" si="85"/>
        <v>0</v>
      </c>
      <c r="F96" s="276"/>
      <c r="G96" s="436"/>
      <c r="H96" s="796"/>
      <c r="I96" s="276">
        <f t="shared" si="96"/>
        <v>3.3333333333333335</v>
      </c>
      <c r="J96" s="267" t="s">
        <v>35</v>
      </c>
      <c r="K96" s="276">
        <f t="shared" si="86"/>
        <v>3.3333333333333335</v>
      </c>
      <c r="L96" s="276"/>
      <c r="M96" s="267" t="s">
        <v>1893</v>
      </c>
      <c r="N96" s="796"/>
      <c r="O96" s="276">
        <f t="shared" si="97"/>
        <v>3.3333333333333335</v>
      </c>
      <c r="P96" s="267" t="s">
        <v>38</v>
      </c>
      <c r="Q96" s="276">
        <f t="shared" si="87"/>
        <v>0</v>
      </c>
      <c r="R96" s="276"/>
      <c r="S96" s="276"/>
      <c r="T96" s="796"/>
      <c r="U96" s="276">
        <f t="shared" si="98"/>
        <v>3.3333333333333335</v>
      </c>
      <c r="V96" s="267" t="s">
        <v>38</v>
      </c>
      <c r="W96" s="276">
        <f t="shared" si="88"/>
        <v>0</v>
      </c>
      <c r="X96" s="276"/>
      <c r="Y96" s="276"/>
      <c r="Z96" s="796"/>
      <c r="AA96" s="276">
        <f t="shared" si="99"/>
        <v>3.3333333333333335</v>
      </c>
      <c r="AB96" s="267" t="s">
        <v>38</v>
      </c>
      <c r="AC96" s="276">
        <f t="shared" si="89"/>
        <v>0</v>
      </c>
      <c r="AD96" s="276"/>
      <c r="AE96" s="276"/>
      <c r="AF96" s="796"/>
      <c r="AG96" s="276">
        <f t="shared" si="100"/>
        <v>3.3333333333333335</v>
      </c>
      <c r="AH96" s="267" t="s">
        <v>35</v>
      </c>
      <c r="AI96" s="276">
        <f t="shared" si="90"/>
        <v>3.3333333333333335</v>
      </c>
      <c r="AJ96" s="276"/>
      <c r="AK96" s="267" t="s">
        <v>1894</v>
      </c>
      <c r="AL96" s="796"/>
      <c r="AM96" s="276">
        <f t="shared" si="101"/>
        <v>3.3333333333333335</v>
      </c>
      <c r="AN96" s="267" t="s">
        <v>38</v>
      </c>
      <c r="AO96" s="276">
        <f t="shared" si="91"/>
        <v>0</v>
      </c>
      <c r="AP96" s="276"/>
      <c r="AQ96" s="276"/>
      <c r="AR96" s="796"/>
      <c r="AS96" s="276">
        <f t="shared" si="102"/>
        <v>3.3333333333333335</v>
      </c>
      <c r="AT96" s="267" t="s">
        <v>38</v>
      </c>
      <c r="AU96" s="276">
        <f t="shared" si="92"/>
        <v>0</v>
      </c>
      <c r="AV96" s="276"/>
      <c r="AW96" s="276"/>
      <c r="AX96" s="796"/>
      <c r="AY96" s="276">
        <f t="shared" si="103"/>
        <v>3.3333333333333335</v>
      </c>
      <c r="AZ96" s="267" t="s">
        <v>38</v>
      </c>
      <c r="BA96" s="276">
        <f t="shared" si="93"/>
        <v>0</v>
      </c>
      <c r="BB96" s="276"/>
      <c r="BC96" s="269"/>
      <c r="BD96" s="796"/>
      <c r="BE96" s="276">
        <f t="shared" si="104"/>
        <v>3.3333333333333335</v>
      </c>
      <c r="BF96" s="267" t="s">
        <v>35</v>
      </c>
      <c r="BG96" s="276">
        <f t="shared" si="94"/>
        <v>3.3333333333333335</v>
      </c>
      <c r="BH96" s="276"/>
      <c r="BI96" s="267" t="s">
        <v>899</v>
      </c>
      <c r="BJ96" s="818"/>
      <c r="BK96" s="819"/>
      <c r="BL96" s="819"/>
      <c r="BM96" s="819"/>
      <c r="BN96" s="819"/>
      <c r="BO96" s="819"/>
      <c r="BP96" s="819"/>
      <c r="BQ96" s="819"/>
      <c r="BR96" s="819"/>
      <c r="BS96" s="819"/>
      <c r="BT96" s="819"/>
      <c r="BU96" s="819"/>
      <c r="BV96" s="819"/>
      <c r="BW96" s="819"/>
      <c r="BX96" s="819"/>
      <c r="BY96" s="819"/>
      <c r="BZ96" s="819"/>
      <c r="CA96" s="819"/>
      <c r="CB96" s="819"/>
      <c r="CC96" s="819"/>
      <c r="CD96" s="819"/>
      <c r="CE96" s="819"/>
      <c r="CF96" s="819"/>
      <c r="CG96" s="819"/>
      <c r="CH96" s="819"/>
      <c r="CI96" s="819"/>
      <c r="CJ96" s="819"/>
      <c r="CK96" s="819"/>
      <c r="CL96" s="819"/>
      <c r="CM96" s="819"/>
      <c r="CN96" s="819"/>
      <c r="CO96" s="819"/>
      <c r="CP96" s="819"/>
      <c r="CQ96" s="819"/>
      <c r="CR96" s="819"/>
      <c r="CS96" s="819"/>
      <c r="CT96" s="819"/>
      <c r="CU96" s="819"/>
      <c r="CV96" s="819"/>
      <c r="CW96" s="819"/>
      <c r="CX96" s="819"/>
      <c r="CY96" s="819"/>
      <c r="CZ96" s="819"/>
      <c r="DA96" s="819"/>
      <c r="DB96" s="819"/>
      <c r="DC96" s="819"/>
      <c r="DD96" s="819"/>
      <c r="DE96" s="819"/>
      <c r="DF96" s="819"/>
      <c r="DG96" s="819"/>
      <c r="DH96" s="819"/>
      <c r="DI96" s="819"/>
      <c r="DJ96" s="819"/>
      <c r="DK96" s="819"/>
      <c r="DL96" s="819"/>
      <c r="DM96" s="819"/>
      <c r="DN96" s="819"/>
      <c r="DO96" s="819"/>
      <c r="DP96" s="819"/>
      <c r="DQ96" s="819"/>
      <c r="DR96" s="819"/>
      <c r="DS96" s="819"/>
      <c r="DT96" s="819"/>
      <c r="DU96" s="819"/>
      <c r="DV96" s="819"/>
      <c r="DW96" s="819"/>
      <c r="DX96" s="819"/>
      <c r="DY96" s="819"/>
      <c r="DZ96" s="819"/>
      <c r="EA96" s="819"/>
      <c r="EB96" s="819"/>
      <c r="EC96" s="819"/>
      <c r="ED96" s="819"/>
      <c r="EE96" s="819"/>
      <c r="EF96" s="819"/>
      <c r="EG96" s="819"/>
      <c r="EH96" s="819"/>
      <c r="EI96" s="819"/>
      <c r="EJ96" s="819"/>
      <c r="EK96" s="819"/>
      <c r="EL96" s="819"/>
      <c r="EM96" s="819"/>
      <c r="EN96" s="819"/>
      <c r="EO96" s="819"/>
      <c r="EP96" s="819"/>
      <c r="EQ96" s="819"/>
      <c r="ER96" s="819"/>
      <c r="ES96" s="819"/>
      <c r="ET96" s="819"/>
      <c r="EU96" s="819"/>
      <c r="EV96" s="819"/>
      <c r="EW96" s="819"/>
      <c r="EX96" s="819"/>
      <c r="EY96" s="819"/>
      <c r="EZ96" s="819"/>
      <c r="FA96" s="819"/>
      <c r="FB96" s="819"/>
      <c r="FC96" s="819"/>
      <c r="FD96" s="819"/>
      <c r="FE96" s="819"/>
      <c r="FF96" s="819"/>
      <c r="FG96" s="819"/>
      <c r="FH96" s="819"/>
      <c r="FI96" s="819"/>
      <c r="FJ96" s="819"/>
      <c r="FK96" s="819"/>
      <c r="FL96" s="819"/>
      <c r="FM96" s="819"/>
      <c r="FN96" s="819"/>
      <c r="FO96" s="819"/>
      <c r="FP96" s="819"/>
      <c r="FQ96" s="819"/>
      <c r="FR96" s="819"/>
      <c r="FS96" s="819"/>
      <c r="FT96" s="819"/>
      <c r="FU96" s="819"/>
      <c r="FV96" s="819"/>
      <c r="FW96" s="819"/>
      <c r="FX96" s="819"/>
      <c r="FY96" s="819"/>
      <c r="FZ96" s="819"/>
      <c r="GA96" s="819"/>
      <c r="GB96" s="819"/>
      <c r="GC96" s="819"/>
      <c r="GD96" s="819"/>
      <c r="GE96" s="819"/>
      <c r="GF96" s="819"/>
      <c r="GG96" s="819"/>
      <c r="GH96" s="819"/>
      <c r="GI96" s="819"/>
      <c r="GJ96" s="819"/>
      <c r="GK96" s="819"/>
      <c r="GL96" s="819"/>
      <c r="GM96" s="819"/>
      <c r="GN96" s="819"/>
      <c r="GO96" s="819"/>
      <c r="GP96" s="819"/>
      <c r="GQ96" s="819"/>
      <c r="GR96" s="819"/>
      <c r="GS96" s="819"/>
      <c r="GT96" s="819"/>
      <c r="GU96" s="819"/>
      <c r="GV96" s="819"/>
      <c r="GW96" s="819"/>
      <c r="GX96" s="819"/>
      <c r="GY96" s="819"/>
      <c r="GZ96" s="819"/>
      <c r="HA96" s="819"/>
      <c r="HB96" s="819"/>
      <c r="HC96" s="819"/>
      <c r="HD96" s="819"/>
      <c r="HE96" s="819"/>
      <c r="HF96" s="819"/>
      <c r="HG96" s="819"/>
      <c r="HH96" s="819"/>
      <c r="HI96" s="819"/>
      <c r="HJ96" s="819"/>
      <c r="HK96" s="819"/>
      <c r="HL96" s="819"/>
      <c r="HM96" s="819"/>
      <c r="HN96" s="819"/>
      <c r="HO96" s="819"/>
      <c r="HP96" s="819"/>
      <c r="HQ96" s="819"/>
      <c r="HR96" s="819"/>
      <c r="HS96" s="819"/>
      <c r="HT96" s="819"/>
      <c r="HU96" s="819"/>
      <c r="HV96" s="819"/>
      <c r="HW96" s="819"/>
      <c r="HX96" s="819"/>
      <c r="HY96" s="819"/>
      <c r="HZ96" s="819"/>
      <c r="IA96" s="819"/>
      <c r="IB96" s="819"/>
      <c r="IC96" s="819"/>
      <c r="ID96" s="819"/>
      <c r="IE96" s="819"/>
      <c r="IF96" s="819"/>
      <c r="IG96" s="819"/>
      <c r="IH96" s="819"/>
      <c r="II96" s="819"/>
      <c r="IJ96" s="819"/>
      <c r="IK96" s="819"/>
      <c r="IL96" s="819"/>
      <c r="IM96" s="819"/>
      <c r="IN96" s="819"/>
      <c r="IO96" s="819"/>
      <c r="IP96" s="819"/>
      <c r="IQ96" s="819"/>
      <c r="IR96" s="819"/>
      <c r="IS96" s="819"/>
      <c r="IT96" s="819"/>
      <c r="IU96" s="819"/>
      <c r="IV96" s="819"/>
      <c r="IW96" s="819"/>
      <c r="IX96" s="819"/>
      <c r="IY96" s="819"/>
      <c r="IZ96" s="819"/>
      <c r="JA96" s="819"/>
      <c r="JB96" s="819"/>
      <c r="JC96" s="819"/>
      <c r="JD96" s="819"/>
      <c r="JE96" s="819"/>
      <c r="JF96" s="819"/>
      <c r="JG96" s="819"/>
      <c r="JH96" s="819"/>
      <c r="JI96" s="819"/>
      <c r="JJ96" s="819"/>
      <c r="JK96" s="819"/>
      <c r="JL96" s="819"/>
      <c r="JM96" s="819"/>
      <c r="JN96" s="819"/>
      <c r="JO96" s="819"/>
      <c r="JP96" s="819"/>
      <c r="JQ96" s="819"/>
      <c r="JR96" s="819"/>
      <c r="JS96" s="819"/>
      <c r="JT96" s="819"/>
      <c r="JU96" s="819"/>
      <c r="JV96" s="819"/>
      <c r="JW96" s="819"/>
      <c r="JX96" s="819"/>
      <c r="JY96" s="819"/>
      <c r="JZ96" s="819"/>
      <c r="KA96" s="819"/>
      <c r="KB96" s="819"/>
      <c r="KC96" s="819"/>
      <c r="KD96" s="819"/>
      <c r="KE96" s="819"/>
      <c r="KF96" s="819"/>
      <c r="KG96" s="819"/>
      <c r="KH96" s="819"/>
      <c r="KI96" s="819"/>
      <c r="KJ96" s="819"/>
      <c r="KK96" s="819"/>
      <c r="KL96" s="819"/>
      <c r="KM96" s="819"/>
      <c r="KN96" s="819"/>
      <c r="KO96" s="819"/>
      <c r="KP96" s="819"/>
      <c r="KQ96" s="819"/>
      <c r="KR96" s="819"/>
      <c r="KS96" s="819"/>
      <c r="KT96" s="819"/>
      <c r="KU96" s="819"/>
      <c r="KV96" s="819"/>
      <c r="KW96" s="819"/>
      <c r="KX96" s="819"/>
      <c r="KY96" s="819"/>
      <c r="KZ96" s="819"/>
      <c r="LA96" s="819"/>
      <c r="LB96" s="819"/>
      <c r="LC96" s="819"/>
      <c r="LD96" s="819"/>
      <c r="LE96" s="819"/>
      <c r="LF96" s="819"/>
      <c r="LG96" s="819"/>
      <c r="LH96" s="819"/>
      <c r="LI96" s="819"/>
      <c r="LJ96" s="819"/>
      <c r="LK96" s="819"/>
      <c r="LL96" s="819"/>
      <c r="LM96" s="819"/>
      <c r="LN96" s="819"/>
      <c r="LO96" s="819"/>
      <c r="LP96" s="819"/>
      <c r="LQ96" s="819"/>
      <c r="LR96" s="819"/>
      <c r="LS96" s="819"/>
      <c r="LT96" s="819"/>
      <c r="LU96" s="819"/>
      <c r="LV96" s="819"/>
      <c r="LW96" s="819"/>
      <c r="LX96" s="819"/>
      <c r="LY96" s="819"/>
      <c r="LZ96" s="819"/>
      <c r="MA96" s="819"/>
      <c r="MB96" s="819"/>
      <c r="MC96" s="819"/>
      <c r="MD96" s="819"/>
      <c r="ME96" s="819"/>
      <c r="MF96" s="819"/>
      <c r="MG96" s="819"/>
      <c r="MH96" s="819"/>
      <c r="MI96" s="819"/>
      <c r="MJ96" s="819"/>
      <c r="MK96" s="819"/>
      <c r="ML96" s="819"/>
      <c r="MM96" s="819"/>
      <c r="MN96" s="819"/>
      <c r="MO96" s="819"/>
      <c r="MP96" s="819"/>
      <c r="MQ96" s="819"/>
      <c r="MR96" s="819"/>
      <c r="MS96" s="819"/>
      <c r="MT96" s="819"/>
      <c r="MU96" s="819"/>
      <c r="MV96" s="819"/>
      <c r="MW96" s="819"/>
      <c r="MX96" s="819"/>
      <c r="MY96" s="819"/>
      <c r="MZ96" s="819"/>
      <c r="NA96" s="819"/>
      <c r="NB96" s="819"/>
      <c r="NC96" s="819"/>
      <c r="ND96" s="819"/>
      <c r="NE96" s="819"/>
      <c r="NF96" s="819"/>
      <c r="NG96" s="819"/>
      <c r="NH96" s="819"/>
      <c r="NI96" s="819"/>
      <c r="NJ96" s="819"/>
      <c r="NK96" s="819"/>
      <c r="NL96" s="819"/>
      <c r="NM96" s="819"/>
      <c r="NN96" s="819"/>
      <c r="NO96" s="819"/>
      <c r="NP96" s="819"/>
      <c r="NQ96" s="819"/>
      <c r="NR96" s="819"/>
      <c r="NS96" s="819"/>
      <c r="NT96" s="819"/>
      <c r="NU96" s="819"/>
      <c r="NV96" s="819"/>
      <c r="NW96" s="819"/>
      <c r="NX96" s="819"/>
      <c r="NY96" s="819"/>
      <c r="NZ96" s="819"/>
      <c r="OA96" s="819"/>
      <c r="OB96" s="819"/>
      <c r="OC96" s="819"/>
      <c r="OD96" s="819"/>
      <c r="OE96" s="819"/>
      <c r="OF96" s="819"/>
      <c r="OG96" s="819"/>
      <c r="OH96" s="819"/>
      <c r="OI96" s="819"/>
      <c r="OJ96" s="819"/>
      <c r="OK96" s="819"/>
      <c r="OL96" s="819"/>
      <c r="OM96" s="819"/>
      <c r="ON96" s="819"/>
      <c r="OO96" s="819"/>
      <c r="OP96" s="819"/>
      <c r="OQ96" s="819"/>
      <c r="OR96" s="819"/>
      <c r="OS96" s="819"/>
      <c r="OT96" s="819"/>
      <c r="OU96" s="819"/>
      <c r="OV96" s="819"/>
      <c r="OW96" s="819"/>
      <c r="OX96" s="819"/>
      <c r="OY96" s="819"/>
      <c r="OZ96" s="819"/>
      <c r="PA96" s="819"/>
      <c r="PB96" s="819"/>
      <c r="PC96" s="819"/>
      <c r="PD96" s="819"/>
      <c r="PE96" s="819"/>
      <c r="PF96" s="819"/>
      <c r="PG96" s="819"/>
      <c r="PH96" s="819"/>
      <c r="PI96" s="819"/>
      <c r="PJ96" s="819"/>
      <c r="PK96" s="819"/>
      <c r="PL96" s="819"/>
      <c r="PM96" s="819"/>
      <c r="PN96" s="819"/>
      <c r="PO96" s="819"/>
      <c r="PP96" s="819"/>
      <c r="PQ96" s="819"/>
      <c r="PR96" s="819"/>
      <c r="PS96" s="819"/>
      <c r="PT96" s="819"/>
      <c r="PU96" s="819"/>
      <c r="PV96" s="819"/>
      <c r="PW96" s="819"/>
      <c r="PX96" s="819"/>
      <c r="PY96" s="819"/>
      <c r="PZ96" s="819"/>
      <c r="QA96" s="819"/>
      <c r="QB96" s="819"/>
      <c r="QC96" s="819"/>
      <c r="QD96" s="819"/>
      <c r="QE96" s="819"/>
      <c r="QF96" s="819"/>
      <c r="QG96" s="819"/>
      <c r="QH96" s="819"/>
      <c r="QI96" s="819"/>
      <c r="QJ96" s="819"/>
      <c r="QK96" s="819"/>
      <c r="QL96" s="819"/>
      <c r="QM96" s="819"/>
      <c r="QN96" s="819"/>
    </row>
    <row r="97" spans="1:456" s="132" customFormat="1" ht="27.75" customHeight="1">
      <c r="A97" s="435" t="s">
        <v>387</v>
      </c>
      <c r="B97" s="421" t="s">
        <v>388</v>
      </c>
      <c r="C97" s="849">
        <f t="shared" si="95"/>
        <v>3.3333333333333335</v>
      </c>
      <c r="D97" s="511" t="s">
        <v>35</v>
      </c>
      <c r="E97" s="276">
        <f t="shared" si="85"/>
        <v>3.3333333333333335</v>
      </c>
      <c r="F97" s="276"/>
      <c r="G97" s="267" t="s">
        <v>1895</v>
      </c>
      <c r="H97" s="796"/>
      <c r="I97" s="276">
        <f t="shared" si="96"/>
        <v>3.3333333333333335</v>
      </c>
      <c r="J97" s="267" t="s">
        <v>38</v>
      </c>
      <c r="K97" s="276">
        <f t="shared" si="86"/>
        <v>0</v>
      </c>
      <c r="L97" s="276"/>
      <c r="M97" s="276"/>
      <c r="N97" s="796"/>
      <c r="O97" s="276">
        <f t="shared" si="97"/>
        <v>3.3333333333333335</v>
      </c>
      <c r="P97" s="267" t="s">
        <v>38</v>
      </c>
      <c r="Q97" s="276">
        <f t="shared" si="87"/>
        <v>0</v>
      </c>
      <c r="R97" s="276"/>
      <c r="S97" s="276"/>
      <c r="T97" s="796"/>
      <c r="U97" s="276">
        <f t="shared" si="98"/>
        <v>3.3333333333333335</v>
      </c>
      <c r="V97" s="267" t="s">
        <v>38</v>
      </c>
      <c r="W97" s="276">
        <f t="shared" si="88"/>
        <v>0</v>
      </c>
      <c r="X97" s="276"/>
      <c r="Y97" s="276"/>
      <c r="Z97" s="796"/>
      <c r="AA97" s="276">
        <f t="shared" si="99"/>
        <v>3.3333333333333335</v>
      </c>
      <c r="AB97" s="267" t="s">
        <v>38</v>
      </c>
      <c r="AC97" s="276">
        <f t="shared" si="89"/>
        <v>0</v>
      </c>
      <c r="AD97" s="276"/>
      <c r="AE97" s="276"/>
      <c r="AF97" s="796"/>
      <c r="AG97" s="276">
        <f t="shared" si="100"/>
        <v>3.3333333333333335</v>
      </c>
      <c r="AH97" s="267" t="s">
        <v>38</v>
      </c>
      <c r="AI97" s="276">
        <f t="shared" si="90"/>
        <v>0</v>
      </c>
      <c r="AJ97" s="276"/>
      <c r="AK97" s="276"/>
      <c r="AL97" s="796"/>
      <c r="AM97" s="276">
        <f t="shared" si="101"/>
        <v>3.3333333333333335</v>
      </c>
      <c r="AN97" s="267" t="s">
        <v>38</v>
      </c>
      <c r="AO97" s="276">
        <f t="shared" si="91"/>
        <v>0</v>
      </c>
      <c r="AP97" s="276"/>
      <c r="AQ97" s="276"/>
      <c r="AR97" s="796"/>
      <c r="AS97" s="276">
        <f t="shared" si="102"/>
        <v>3.3333333333333335</v>
      </c>
      <c r="AT97" s="267" t="s">
        <v>38</v>
      </c>
      <c r="AU97" s="276">
        <f t="shared" si="92"/>
        <v>0</v>
      </c>
      <c r="AV97" s="276"/>
      <c r="AW97" s="276"/>
      <c r="AX97" s="796"/>
      <c r="AY97" s="276">
        <f t="shared" si="103"/>
        <v>3.3333333333333335</v>
      </c>
      <c r="AZ97" s="267" t="s">
        <v>38</v>
      </c>
      <c r="BA97" s="276">
        <f t="shared" si="93"/>
        <v>0</v>
      </c>
      <c r="BB97" s="276"/>
      <c r="BC97" s="269"/>
      <c r="BD97" s="796"/>
      <c r="BE97" s="276">
        <f t="shared" si="104"/>
        <v>3.3333333333333335</v>
      </c>
      <c r="BF97" s="267" t="s">
        <v>38</v>
      </c>
      <c r="BG97" s="276">
        <f t="shared" si="94"/>
        <v>0</v>
      </c>
      <c r="BH97" s="276"/>
      <c r="BI97" s="442"/>
      <c r="BJ97" s="818"/>
      <c r="BK97" s="819"/>
      <c r="BL97" s="819"/>
      <c r="BM97" s="819"/>
      <c r="BN97" s="819"/>
      <c r="BO97" s="819"/>
      <c r="BP97" s="819"/>
      <c r="BQ97" s="819"/>
      <c r="BR97" s="819"/>
      <c r="BS97" s="819"/>
      <c r="BT97" s="819"/>
      <c r="BU97" s="819"/>
      <c r="BV97" s="819"/>
      <c r="BW97" s="819"/>
      <c r="BX97" s="819"/>
      <c r="BY97" s="819"/>
      <c r="BZ97" s="819"/>
      <c r="CA97" s="819"/>
      <c r="CB97" s="819"/>
      <c r="CC97" s="819"/>
      <c r="CD97" s="819"/>
      <c r="CE97" s="819"/>
      <c r="CF97" s="819"/>
      <c r="CG97" s="819"/>
      <c r="CH97" s="819"/>
      <c r="CI97" s="819"/>
      <c r="CJ97" s="819"/>
      <c r="CK97" s="819"/>
      <c r="CL97" s="819"/>
      <c r="CM97" s="819"/>
      <c r="CN97" s="819"/>
      <c r="CO97" s="819"/>
      <c r="CP97" s="819"/>
      <c r="CQ97" s="819"/>
      <c r="CR97" s="819"/>
      <c r="CS97" s="819"/>
      <c r="CT97" s="819"/>
      <c r="CU97" s="819"/>
      <c r="CV97" s="819"/>
      <c r="CW97" s="819"/>
      <c r="CX97" s="819"/>
      <c r="CY97" s="819"/>
      <c r="CZ97" s="819"/>
      <c r="DA97" s="819"/>
      <c r="DB97" s="819"/>
      <c r="DC97" s="819"/>
      <c r="DD97" s="819"/>
      <c r="DE97" s="819"/>
      <c r="DF97" s="819"/>
      <c r="DG97" s="819"/>
      <c r="DH97" s="819"/>
      <c r="DI97" s="819"/>
      <c r="DJ97" s="819"/>
      <c r="DK97" s="819"/>
      <c r="DL97" s="819"/>
      <c r="DM97" s="819"/>
      <c r="DN97" s="819"/>
      <c r="DO97" s="819"/>
      <c r="DP97" s="819"/>
      <c r="DQ97" s="819"/>
      <c r="DR97" s="819"/>
      <c r="DS97" s="819"/>
      <c r="DT97" s="819"/>
      <c r="DU97" s="819"/>
      <c r="DV97" s="819"/>
      <c r="DW97" s="819"/>
      <c r="DX97" s="819"/>
      <c r="DY97" s="819"/>
      <c r="DZ97" s="819"/>
      <c r="EA97" s="819"/>
      <c r="EB97" s="819"/>
      <c r="EC97" s="819"/>
      <c r="ED97" s="819"/>
      <c r="EE97" s="819"/>
      <c r="EF97" s="819"/>
      <c r="EG97" s="819"/>
      <c r="EH97" s="819"/>
      <c r="EI97" s="819"/>
      <c r="EJ97" s="819"/>
      <c r="EK97" s="819"/>
      <c r="EL97" s="819"/>
      <c r="EM97" s="819"/>
      <c r="EN97" s="819"/>
      <c r="EO97" s="819"/>
      <c r="EP97" s="819"/>
      <c r="EQ97" s="819"/>
      <c r="ER97" s="819"/>
      <c r="ES97" s="819"/>
      <c r="ET97" s="819"/>
      <c r="EU97" s="819"/>
      <c r="EV97" s="819"/>
      <c r="EW97" s="819"/>
      <c r="EX97" s="819"/>
      <c r="EY97" s="819"/>
      <c r="EZ97" s="819"/>
      <c r="FA97" s="819"/>
      <c r="FB97" s="819"/>
      <c r="FC97" s="819"/>
      <c r="FD97" s="819"/>
      <c r="FE97" s="819"/>
      <c r="FF97" s="819"/>
      <c r="FG97" s="819"/>
      <c r="FH97" s="819"/>
      <c r="FI97" s="819"/>
      <c r="FJ97" s="819"/>
      <c r="FK97" s="819"/>
      <c r="FL97" s="819"/>
      <c r="FM97" s="819"/>
      <c r="FN97" s="819"/>
      <c r="FO97" s="819"/>
      <c r="FP97" s="819"/>
      <c r="FQ97" s="819"/>
      <c r="FR97" s="819"/>
      <c r="FS97" s="819"/>
      <c r="FT97" s="819"/>
      <c r="FU97" s="819"/>
      <c r="FV97" s="819"/>
      <c r="FW97" s="819"/>
      <c r="FX97" s="819"/>
      <c r="FY97" s="819"/>
      <c r="FZ97" s="819"/>
      <c r="GA97" s="819"/>
      <c r="GB97" s="819"/>
      <c r="GC97" s="819"/>
      <c r="GD97" s="819"/>
      <c r="GE97" s="819"/>
      <c r="GF97" s="819"/>
      <c r="GG97" s="819"/>
      <c r="GH97" s="819"/>
      <c r="GI97" s="819"/>
      <c r="GJ97" s="819"/>
      <c r="GK97" s="819"/>
      <c r="GL97" s="819"/>
      <c r="GM97" s="819"/>
      <c r="GN97" s="819"/>
      <c r="GO97" s="819"/>
      <c r="GP97" s="819"/>
      <c r="GQ97" s="819"/>
      <c r="GR97" s="819"/>
      <c r="GS97" s="819"/>
      <c r="GT97" s="819"/>
      <c r="GU97" s="819"/>
      <c r="GV97" s="819"/>
      <c r="GW97" s="819"/>
      <c r="GX97" s="819"/>
      <c r="GY97" s="819"/>
      <c r="GZ97" s="819"/>
      <c r="HA97" s="819"/>
      <c r="HB97" s="819"/>
      <c r="HC97" s="819"/>
      <c r="HD97" s="819"/>
      <c r="HE97" s="819"/>
      <c r="HF97" s="819"/>
      <c r="HG97" s="819"/>
      <c r="HH97" s="819"/>
      <c r="HI97" s="819"/>
      <c r="HJ97" s="819"/>
      <c r="HK97" s="819"/>
      <c r="HL97" s="819"/>
      <c r="HM97" s="819"/>
      <c r="HN97" s="819"/>
      <c r="HO97" s="819"/>
      <c r="HP97" s="819"/>
      <c r="HQ97" s="819"/>
      <c r="HR97" s="819"/>
      <c r="HS97" s="819"/>
      <c r="HT97" s="819"/>
      <c r="HU97" s="819"/>
      <c r="HV97" s="819"/>
      <c r="HW97" s="819"/>
      <c r="HX97" s="819"/>
      <c r="HY97" s="819"/>
      <c r="HZ97" s="819"/>
      <c r="IA97" s="819"/>
      <c r="IB97" s="819"/>
      <c r="IC97" s="819"/>
      <c r="ID97" s="819"/>
      <c r="IE97" s="819"/>
      <c r="IF97" s="819"/>
      <c r="IG97" s="819"/>
      <c r="IH97" s="819"/>
      <c r="II97" s="819"/>
      <c r="IJ97" s="819"/>
      <c r="IK97" s="819"/>
      <c r="IL97" s="819"/>
      <c r="IM97" s="819"/>
      <c r="IN97" s="819"/>
      <c r="IO97" s="819"/>
      <c r="IP97" s="819"/>
      <c r="IQ97" s="819"/>
      <c r="IR97" s="819"/>
      <c r="IS97" s="819"/>
      <c r="IT97" s="819"/>
      <c r="IU97" s="819"/>
      <c r="IV97" s="819"/>
      <c r="IW97" s="819"/>
      <c r="IX97" s="819"/>
      <c r="IY97" s="819"/>
      <c r="IZ97" s="819"/>
      <c r="JA97" s="819"/>
      <c r="JB97" s="819"/>
      <c r="JC97" s="819"/>
      <c r="JD97" s="819"/>
      <c r="JE97" s="819"/>
      <c r="JF97" s="819"/>
      <c r="JG97" s="819"/>
      <c r="JH97" s="819"/>
      <c r="JI97" s="819"/>
      <c r="JJ97" s="819"/>
      <c r="JK97" s="819"/>
      <c r="JL97" s="819"/>
      <c r="JM97" s="819"/>
      <c r="JN97" s="819"/>
      <c r="JO97" s="819"/>
      <c r="JP97" s="819"/>
      <c r="JQ97" s="819"/>
      <c r="JR97" s="819"/>
      <c r="JS97" s="819"/>
      <c r="JT97" s="819"/>
      <c r="JU97" s="819"/>
      <c r="JV97" s="819"/>
      <c r="JW97" s="819"/>
      <c r="JX97" s="819"/>
      <c r="JY97" s="819"/>
      <c r="JZ97" s="819"/>
      <c r="KA97" s="819"/>
      <c r="KB97" s="819"/>
      <c r="KC97" s="819"/>
      <c r="KD97" s="819"/>
      <c r="KE97" s="819"/>
      <c r="KF97" s="819"/>
      <c r="KG97" s="819"/>
      <c r="KH97" s="819"/>
      <c r="KI97" s="819"/>
      <c r="KJ97" s="819"/>
      <c r="KK97" s="819"/>
      <c r="KL97" s="819"/>
      <c r="KM97" s="819"/>
      <c r="KN97" s="819"/>
      <c r="KO97" s="819"/>
      <c r="KP97" s="819"/>
      <c r="KQ97" s="819"/>
      <c r="KR97" s="819"/>
      <c r="KS97" s="819"/>
      <c r="KT97" s="819"/>
      <c r="KU97" s="819"/>
      <c r="KV97" s="819"/>
      <c r="KW97" s="819"/>
      <c r="KX97" s="819"/>
      <c r="KY97" s="819"/>
      <c r="KZ97" s="819"/>
      <c r="LA97" s="819"/>
      <c r="LB97" s="819"/>
      <c r="LC97" s="819"/>
      <c r="LD97" s="819"/>
      <c r="LE97" s="819"/>
      <c r="LF97" s="819"/>
      <c r="LG97" s="819"/>
      <c r="LH97" s="819"/>
      <c r="LI97" s="819"/>
      <c r="LJ97" s="819"/>
      <c r="LK97" s="819"/>
      <c r="LL97" s="819"/>
      <c r="LM97" s="819"/>
      <c r="LN97" s="819"/>
      <c r="LO97" s="819"/>
      <c r="LP97" s="819"/>
      <c r="LQ97" s="819"/>
      <c r="LR97" s="819"/>
      <c r="LS97" s="819"/>
      <c r="LT97" s="819"/>
      <c r="LU97" s="819"/>
      <c r="LV97" s="819"/>
      <c r="LW97" s="819"/>
      <c r="LX97" s="819"/>
      <c r="LY97" s="819"/>
      <c r="LZ97" s="819"/>
      <c r="MA97" s="819"/>
      <c r="MB97" s="819"/>
      <c r="MC97" s="819"/>
      <c r="MD97" s="819"/>
      <c r="ME97" s="819"/>
      <c r="MF97" s="819"/>
      <c r="MG97" s="819"/>
      <c r="MH97" s="819"/>
      <c r="MI97" s="819"/>
      <c r="MJ97" s="819"/>
      <c r="MK97" s="819"/>
      <c r="ML97" s="819"/>
      <c r="MM97" s="819"/>
      <c r="MN97" s="819"/>
      <c r="MO97" s="819"/>
      <c r="MP97" s="819"/>
      <c r="MQ97" s="819"/>
      <c r="MR97" s="819"/>
      <c r="MS97" s="819"/>
      <c r="MT97" s="819"/>
      <c r="MU97" s="819"/>
      <c r="MV97" s="819"/>
      <c r="MW97" s="819"/>
      <c r="MX97" s="819"/>
      <c r="MY97" s="819"/>
      <c r="MZ97" s="819"/>
      <c r="NA97" s="819"/>
      <c r="NB97" s="819"/>
      <c r="NC97" s="819"/>
      <c r="ND97" s="819"/>
      <c r="NE97" s="819"/>
      <c r="NF97" s="819"/>
      <c r="NG97" s="819"/>
      <c r="NH97" s="819"/>
      <c r="NI97" s="819"/>
      <c r="NJ97" s="819"/>
      <c r="NK97" s="819"/>
      <c r="NL97" s="819"/>
      <c r="NM97" s="819"/>
      <c r="NN97" s="819"/>
      <c r="NO97" s="819"/>
      <c r="NP97" s="819"/>
      <c r="NQ97" s="819"/>
      <c r="NR97" s="819"/>
      <c r="NS97" s="819"/>
      <c r="NT97" s="819"/>
      <c r="NU97" s="819"/>
      <c r="NV97" s="819"/>
      <c r="NW97" s="819"/>
      <c r="NX97" s="819"/>
      <c r="NY97" s="819"/>
      <c r="NZ97" s="819"/>
      <c r="OA97" s="819"/>
      <c r="OB97" s="819"/>
      <c r="OC97" s="819"/>
      <c r="OD97" s="819"/>
      <c r="OE97" s="819"/>
      <c r="OF97" s="819"/>
      <c r="OG97" s="819"/>
      <c r="OH97" s="819"/>
      <c r="OI97" s="819"/>
      <c r="OJ97" s="819"/>
      <c r="OK97" s="819"/>
      <c r="OL97" s="819"/>
      <c r="OM97" s="819"/>
      <c r="ON97" s="819"/>
      <c r="OO97" s="819"/>
      <c r="OP97" s="819"/>
      <c r="OQ97" s="819"/>
      <c r="OR97" s="819"/>
      <c r="OS97" s="819"/>
      <c r="OT97" s="819"/>
      <c r="OU97" s="819"/>
      <c r="OV97" s="819"/>
      <c r="OW97" s="819"/>
      <c r="OX97" s="819"/>
      <c r="OY97" s="819"/>
      <c r="OZ97" s="819"/>
      <c r="PA97" s="819"/>
      <c r="PB97" s="819"/>
      <c r="PC97" s="819"/>
      <c r="PD97" s="819"/>
      <c r="PE97" s="819"/>
      <c r="PF97" s="819"/>
      <c r="PG97" s="819"/>
      <c r="PH97" s="819"/>
      <c r="PI97" s="819"/>
      <c r="PJ97" s="819"/>
      <c r="PK97" s="819"/>
      <c r="PL97" s="819"/>
      <c r="PM97" s="819"/>
      <c r="PN97" s="819"/>
      <c r="PO97" s="819"/>
      <c r="PP97" s="819"/>
      <c r="PQ97" s="819"/>
      <c r="PR97" s="819"/>
      <c r="PS97" s="819"/>
      <c r="PT97" s="819"/>
      <c r="PU97" s="819"/>
      <c r="PV97" s="819"/>
      <c r="PW97" s="819"/>
      <c r="PX97" s="819"/>
      <c r="PY97" s="819"/>
      <c r="PZ97" s="819"/>
      <c r="QA97" s="819"/>
      <c r="QB97" s="819"/>
      <c r="QC97" s="819"/>
      <c r="QD97" s="819"/>
      <c r="QE97" s="819"/>
      <c r="QF97" s="819"/>
      <c r="QG97" s="819"/>
      <c r="QH97" s="819"/>
      <c r="QI97" s="819"/>
      <c r="QJ97" s="819"/>
      <c r="QK97" s="819"/>
      <c r="QL97" s="819"/>
      <c r="QM97" s="819"/>
      <c r="QN97" s="819"/>
    </row>
    <row r="98" spans="1:456" s="132" customFormat="1" ht="29.25" customHeight="1">
      <c r="A98" s="435" t="s">
        <v>443</v>
      </c>
      <c r="B98" s="421" t="s">
        <v>738</v>
      </c>
      <c r="C98" s="849">
        <f t="shared" si="95"/>
        <v>3.3333333333333335</v>
      </c>
      <c r="D98" s="511" t="s">
        <v>35</v>
      </c>
      <c r="E98" s="276">
        <f t="shared" si="85"/>
        <v>3.3333333333333335</v>
      </c>
      <c r="F98" s="276"/>
      <c r="G98" s="267" t="s">
        <v>1895</v>
      </c>
      <c r="H98" s="796"/>
      <c r="I98" s="276">
        <f t="shared" si="96"/>
        <v>3.3333333333333335</v>
      </c>
      <c r="J98" s="267" t="s">
        <v>35</v>
      </c>
      <c r="K98" s="276">
        <f t="shared" si="86"/>
        <v>3.3333333333333335</v>
      </c>
      <c r="L98" s="276"/>
      <c r="M98" s="267" t="s">
        <v>425</v>
      </c>
      <c r="N98" s="796"/>
      <c r="O98" s="276">
        <f t="shared" si="97"/>
        <v>3.3333333333333335</v>
      </c>
      <c r="P98" s="267" t="s">
        <v>35</v>
      </c>
      <c r="Q98" s="276">
        <f t="shared" si="87"/>
        <v>3.3333333333333335</v>
      </c>
      <c r="R98" s="276"/>
      <c r="S98" s="267" t="s">
        <v>902</v>
      </c>
      <c r="T98" s="796"/>
      <c r="U98" s="276">
        <f t="shared" si="98"/>
        <v>3.3333333333333335</v>
      </c>
      <c r="V98" s="267" t="s">
        <v>35</v>
      </c>
      <c r="W98" s="276">
        <f t="shared" si="88"/>
        <v>3.3333333333333335</v>
      </c>
      <c r="X98" s="276"/>
      <c r="Y98" s="267" t="s">
        <v>1896</v>
      </c>
      <c r="Z98" s="796"/>
      <c r="AA98" s="276">
        <f t="shared" si="99"/>
        <v>3.3333333333333335</v>
      </c>
      <c r="AB98" s="267" t="s">
        <v>35</v>
      </c>
      <c r="AC98" s="276">
        <f t="shared" si="89"/>
        <v>3.3333333333333335</v>
      </c>
      <c r="AD98" s="276"/>
      <c r="AE98" s="267" t="s">
        <v>326</v>
      </c>
      <c r="AF98" s="796"/>
      <c r="AG98" s="276">
        <f t="shared" si="100"/>
        <v>3.3333333333333335</v>
      </c>
      <c r="AH98" s="267" t="s">
        <v>35</v>
      </c>
      <c r="AI98" s="276">
        <f t="shared" si="90"/>
        <v>3.3333333333333335</v>
      </c>
      <c r="AJ98" s="276"/>
      <c r="AK98" s="267" t="s">
        <v>2153</v>
      </c>
      <c r="AL98" s="796"/>
      <c r="AM98" s="276">
        <f t="shared" si="101"/>
        <v>3.3333333333333335</v>
      </c>
      <c r="AN98" s="267" t="s">
        <v>35</v>
      </c>
      <c r="AO98" s="276">
        <f t="shared" si="91"/>
        <v>3.3333333333333335</v>
      </c>
      <c r="AP98" s="276"/>
      <c r="AQ98" s="267" t="s">
        <v>1090</v>
      </c>
      <c r="AR98" s="796"/>
      <c r="AS98" s="276">
        <f t="shared" si="102"/>
        <v>3.3333333333333335</v>
      </c>
      <c r="AT98" s="267" t="s">
        <v>35</v>
      </c>
      <c r="AU98" s="276">
        <f t="shared" si="92"/>
        <v>3.3333333333333335</v>
      </c>
      <c r="AV98" s="276"/>
      <c r="AW98" s="267" t="s">
        <v>1111</v>
      </c>
      <c r="AX98" s="796"/>
      <c r="AY98" s="276">
        <f t="shared" si="103"/>
        <v>3.3333333333333335</v>
      </c>
      <c r="AZ98" s="267" t="s">
        <v>35</v>
      </c>
      <c r="BA98" s="276">
        <f t="shared" si="93"/>
        <v>3.3333333333333335</v>
      </c>
      <c r="BB98" s="276"/>
      <c r="BC98" s="267" t="s">
        <v>80</v>
      </c>
      <c r="BD98" s="796"/>
      <c r="BE98" s="276">
        <f t="shared" si="104"/>
        <v>3.3333333333333335</v>
      </c>
      <c r="BF98" s="267" t="s">
        <v>35</v>
      </c>
      <c r="BG98" s="276">
        <f t="shared" si="94"/>
        <v>3.3333333333333335</v>
      </c>
      <c r="BH98" s="276"/>
      <c r="BI98" s="267" t="s">
        <v>442</v>
      </c>
      <c r="BJ98" s="818"/>
      <c r="BK98" s="819"/>
      <c r="BL98" s="819"/>
      <c r="BM98" s="819"/>
      <c r="BN98" s="819"/>
      <c r="BO98" s="819"/>
      <c r="BP98" s="819"/>
      <c r="BQ98" s="819"/>
      <c r="BR98" s="819"/>
      <c r="BS98" s="819"/>
      <c r="BT98" s="819"/>
      <c r="BU98" s="819"/>
      <c r="BV98" s="819"/>
      <c r="BW98" s="819"/>
      <c r="BX98" s="819"/>
      <c r="BY98" s="819"/>
      <c r="BZ98" s="819"/>
      <c r="CA98" s="819"/>
      <c r="CB98" s="819"/>
      <c r="CC98" s="819"/>
      <c r="CD98" s="819"/>
      <c r="CE98" s="819"/>
      <c r="CF98" s="819"/>
      <c r="CG98" s="819"/>
      <c r="CH98" s="819"/>
      <c r="CI98" s="819"/>
      <c r="CJ98" s="819"/>
      <c r="CK98" s="819"/>
      <c r="CL98" s="819"/>
      <c r="CM98" s="819"/>
      <c r="CN98" s="819"/>
      <c r="CO98" s="819"/>
      <c r="CP98" s="819"/>
      <c r="CQ98" s="819"/>
      <c r="CR98" s="819"/>
      <c r="CS98" s="819"/>
      <c r="CT98" s="819"/>
      <c r="CU98" s="819"/>
      <c r="CV98" s="819"/>
      <c r="CW98" s="819"/>
      <c r="CX98" s="819"/>
      <c r="CY98" s="819"/>
      <c r="CZ98" s="819"/>
      <c r="DA98" s="819"/>
      <c r="DB98" s="819"/>
      <c r="DC98" s="819"/>
      <c r="DD98" s="819"/>
      <c r="DE98" s="819"/>
      <c r="DF98" s="819"/>
      <c r="DG98" s="819"/>
      <c r="DH98" s="819"/>
      <c r="DI98" s="819"/>
      <c r="DJ98" s="819"/>
      <c r="DK98" s="819"/>
      <c r="DL98" s="819"/>
      <c r="DM98" s="819"/>
      <c r="DN98" s="819"/>
      <c r="DO98" s="819"/>
      <c r="DP98" s="819"/>
      <c r="DQ98" s="819"/>
      <c r="DR98" s="819"/>
      <c r="DS98" s="819"/>
      <c r="DT98" s="819"/>
      <c r="DU98" s="819"/>
      <c r="DV98" s="819"/>
      <c r="DW98" s="819"/>
      <c r="DX98" s="819"/>
      <c r="DY98" s="819"/>
      <c r="DZ98" s="819"/>
      <c r="EA98" s="819"/>
      <c r="EB98" s="819"/>
      <c r="EC98" s="819"/>
      <c r="ED98" s="819"/>
      <c r="EE98" s="819"/>
      <c r="EF98" s="819"/>
      <c r="EG98" s="819"/>
      <c r="EH98" s="819"/>
      <c r="EI98" s="819"/>
      <c r="EJ98" s="819"/>
      <c r="EK98" s="819"/>
      <c r="EL98" s="819"/>
      <c r="EM98" s="819"/>
      <c r="EN98" s="819"/>
      <c r="EO98" s="819"/>
      <c r="EP98" s="819"/>
      <c r="EQ98" s="819"/>
      <c r="ER98" s="819"/>
      <c r="ES98" s="819"/>
      <c r="ET98" s="819"/>
      <c r="EU98" s="819"/>
      <c r="EV98" s="819"/>
      <c r="EW98" s="819"/>
      <c r="EX98" s="819"/>
      <c r="EY98" s="819"/>
      <c r="EZ98" s="819"/>
      <c r="FA98" s="819"/>
      <c r="FB98" s="819"/>
      <c r="FC98" s="819"/>
      <c r="FD98" s="819"/>
      <c r="FE98" s="819"/>
      <c r="FF98" s="819"/>
      <c r="FG98" s="819"/>
      <c r="FH98" s="819"/>
      <c r="FI98" s="819"/>
      <c r="FJ98" s="819"/>
      <c r="FK98" s="819"/>
      <c r="FL98" s="819"/>
      <c r="FM98" s="819"/>
      <c r="FN98" s="819"/>
      <c r="FO98" s="819"/>
      <c r="FP98" s="819"/>
      <c r="FQ98" s="819"/>
      <c r="FR98" s="819"/>
      <c r="FS98" s="819"/>
      <c r="FT98" s="819"/>
      <c r="FU98" s="819"/>
      <c r="FV98" s="819"/>
      <c r="FW98" s="819"/>
      <c r="FX98" s="819"/>
      <c r="FY98" s="819"/>
      <c r="FZ98" s="819"/>
      <c r="GA98" s="819"/>
      <c r="GB98" s="819"/>
      <c r="GC98" s="819"/>
      <c r="GD98" s="819"/>
      <c r="GE98" s="819"/>
      <c r="GF98" s="819"/>
      <c r="GG98" s="819"/>
      <c r="GH98" s="819"/>
      <c r="GI98" s="819"/>
      <c r="GJ98" s="819"/>
      <c r="GK98" s="819"/>
      <c r="GL98" s="819"/>
      <c r="GM98" s="819"/>
      <c r="GN98" s="819"/>
      <c r="GO98" s="819"/>
      <c r="GP98" s="819"/>
      <c r="GQ98" s="819"/>
      <c r="GR98" s="819"/>
      <c r="GS98" s="819"/>
      <c r="GT98" s="819"/>
      <c r="GU98" s="819"/>
      <c r="GV98" s="819"/>
      <c r="GW98" s="819"/>
      <c r="GX98" s="819"/>
      <c r="GY98" s="819"/>
      <c r="GZ98" s="819"/>
      <c r="HA98" s="819"/>
      <c r="HB98" s="819"/>
      <c r="HC98" s="819"/>
      <c r="HD98" s="819"/>
      <c r="HE98" s="819"/>
      <c r="HF98" s="819"/>
      <c r="HG98" s="819"/>
      <c r="HH98" s="819"/>
      <c r="HI98" s="819"/>
      <c r="HJ98" s="819"/>
      <c r="HK98" s="819"/>
      <c r="HL98" s="819"/>
      <c r="HM98" s="819"/>
      <c r="HN98" s="819"/>
      <c r="HO98" s="819"/>
      <c r="HP98" s="819"/>
      <c r="HQ98" s="819"/>
      <c r="HR98" s="819"/>
      <c r="HS98" s="819"/>
      <c r="HT98" s="819"/>
      <c r="HU98" s="819"/>
      <c r="HV98" s="819"/>
      <c r="HW98" s="819"/>
      <c r="HX98" s="819"/>
      <c r="HY98" s="819"/>
      <c r="HZ98" s="819"/>
      <c r="IA98" s="819"/>
      <c r="IB98" s="819"/>
      <c r="IC98" s="819"/>
      <c r="ID98" s="819"/>
      <c r="IE98" s="819"/>
      <c r="IF98" s="819"/>
      <c r="IG98" s="819"/>
      <c r="IH98" s="819"/>
      <c r="II98" s="819"/>
      <c r="IJ98" s="819"/>
      <c r="IK98" s="819"/>
      <c r="IL98" s="819"/>
      <c r="IM98" s="819"/>
      <c r="IN98" s="819"/>
      <c r="IO98" s="819"/>
      <c r="IP98" s="819"/>
      <c r="IQ98" s="819"/>
      <c r="IR98" s="819"/>
      <c r="IS98" s="819"/>
      <c r="IT98" s="819"/>
      <c r="IU98" s="819"/>
      <c r="IV98" s="819"/>
      <c r="IW98" s="819"/>
      <c r="IX98" s="819"/>
      <c r="IY98" s="819"/>
      <c r="IZ98" s="819"/>
      <c r="JA98" s="819"/>
      <c r="JB98" s="819"/>
      <c r="JC98" s="819"/>
      <c r="JD98" s="819"/>
      <c r="JE98" s="819"/>
      <c r="JF98" s="819"/>
      <c r="JG98" s="819"/>
      <c r="JH98" s="819"/>
      <c r="JI98" s="819"/>
      <c r="JJ98" s="819"/>
      <c r="JK98" s="819"/>
      <c r="JL98" s="819"/>
      <c r="JM98" s="819"/>
      <c r="JN98" s="819"/>
      <c r="JO98" s="819"/>
      <c r="JP98" s="819"/>
      <c r="JQ98" s="819"/>
      <c r="JR98" s="819"/>
      <c r="JS98" s="819"/>
      <c r="JT98" s="819"/>
      <c r="JU98" s="819"/>
      <c r="JV98" s="819"/>
      <c r="JW98" s="819"/>
      <c r="JX98" s="819"/>
      <c r="JY98" s="819"/>
      <c r="JZ98" s="819"/>
      <c r="KA98" s="819"/>
      <c r="KB98" s="819"/>
      <c r="KC98" s="819"/>
      <c r="KD98" s="819"/>
      <c r="KE98" s="819"/>
      <c r="KF98" s="819"/>
      <c r="KG98" s="819"/>
      <c r="KH98" s="819"/>
      <c r="KI98" s="819"/>
      <c r="KJ98" s="819"/>
      <c r="KK98" s="819"/>
      <c r="KL98" s="819"/>
      <c r="KM98" s="819"/>
      <c r="KN98" s="819"/>
      <c r="KO98" s="819"/>
      <c r="KP98" s="819"/>
      <c r="KQ98" s="819"/>
      <c r="KR98" s="819"/>
      <c r="KS98" s="819"/>
      <c r="KT98" s="819"/>
      <c r="KU98" s="819"/>
      <c r="KV98" s="819"/>
      <c r="KW98" s="819"/>
      <c r="KX98" s="819"/>
      <c r="KY98" s="819"/>
      <c r="KZ98" s="819"/>
      <c r="LA98" s="819"/>
      <c r="LB98" s="819"/>
      <c r="LC98" s="819"/>
      <c r="LD98" s="819"/>
      <c r="LE98" s="819"/>
      <c r="LF98" s="819"/>
      <c r="LG98" s="819"/>
      <c r="LH98" s="819"/>
      <c r="LI98" s="819"/>
      <c r="LJ98" s="819"/>
      <c r="LK98" s="819"/>
      <c r="LL98" s="819"/>
      <c r="LM98" s="819"/>
      <c r="LN98" s="819"/>
      <c r="LO98" s="819"/>
      <c r="LP98" s="819"/>
      <c r="LQ98" s="819"/>
      <c r="LR98" s="819"/>
      <c r="LS98" s="819"/>
      <c r="LT98" s="819"/>
      <c r="LU98" s="819"/>
      <c r="LV98" s="819"/>
      <c r="LW98" s="819"/>
      <c r="LX98" s="819"/>
      <c r="LY98" s="819"/>
      <c r="LZ98" s="819"/>
      <c r="MA98" s="819"/>
      <c r="MB98" s="819"/>
      <c r="MC98" s="819"/>
      <c r="MD98" s="819"/>
      <c r="ME98" s="819"/>
      <c r="MF98" s="819"/>
      <c r="MG98" s="819"/>
      <c r="MH98" s="819"/>
      <c r="MI98" s="819"/>
      <c r="MJ98" s="819"/>
      <c r="MK98" s="819"/>
      <c r="ML98" s="819"/>
      <c r="MM98" s="819"/>
      <c r="MN98" s="819"/>
      <c r="MO98" s="819"/>
      <c r="MP98" s="819"/>
      <c r="MQ98" s="819"/>
      <c r="MR98" s="819"/>
      <c r="MS98" s="819"/>
      <c r="MT98" s="819"/>
      <c r="MU98" s="819"/>
      <c r="MV98" s="819"/>
      <c r="MW98" s="819"/>
      <c r="MX98" s="819"/>
      <c r="MY98" s="819"/>
      <c r="MZ98" s="819"/>
      <c r="NA98" s="819"/>
      <c r="NB98" s="819"/>
      <c r="NC98" s="819"/>
      <c r="ND98" s="819"/>
      <c r="NE98" s="819"/>
      <c r="NF98" s="819"/>
      <c r="NG98" s="819"/>
      <c r="NH98" s="819"/>
      <c r="NI98" s="819"/>
      <c r="NJ98" s="819"/>
      <c r="NK98" s="819"/>
      <c r="NL98" s="819"/>
      <c r="NM98" s="819"/>
      <c r="NN98" s="819"/>
      <c r="NO98" s="819"/>
      <c r="NP98" s="819"/>
      <c r="NQ98" s="819"/>
      <c r="NR98" s="819"/>
      <c r="NS98" s="819"/>
      <c r="NT98" s="819"/>
      <c r="NU98" s="819"/>
      <c r="NV98" s="819"/>
      <c r="NW98" s="819"/>
      <c r="NX98" s="819"/>
      <c r="NY98" s="819"/>
      <c r="NZ98" s="819"/>
      <c r="OA98" s="819"/>
      <c r="OB98" s="819"/>
      <c r="OC98" s="819"/>
      <c r="OD98" s="819"/>
      <c r="OE98" s="819"/>
      <c r="OF98" s="819"/>
      <c r="OG98" s="819"/>
      <c r="OH98" s="819"/>
      <c r="OI98" s="819"/>
      <c r="OJ98" s="819"/>
      <c r="OK98" s="819"/>
      <c r="OL98" s="819"/>
      <c r="OM98" s="819"/>
      <c r="ON98" s="819"/>
      <c r="OO98" s="819"/>
      <c r="OP98" s="819"/>
      <c r="OQ98" s="819"/>
      <c r="OR98" s="819"/>
      <c r="OS98" s="819"/>
      <c r="OT98" s="819"/>
      <c r="OU98" s="819"/>
      <c r="OV98" s="819"/>
      <c r="OW98" s="819"/>
      <c r="OX98" s="819"/>
      <c r="OY98" s="819"/>
      <c r="OZ98" s="819"/>
      <c r="PA98" s="819"/>
      <c r="PB98" s="819"/>
      <c r="PC98" s="819"/>
      <c r="PD98" s="819"/>
      <c r="PE98" s="819"/>
      <c r="PF98" s="819"/>
      <c r="PG98" s="819"/>
      <c r="PH98" s="819"/>
      <c r="PI98" s="819"/>
      <c r="PJ98" s="819"/>
      <c r="PK98" s="819"/>
      <c r="PL98" s="819"/>
      <c r="PM98" s="819"/>
      <c r="PN98" s="819"/>
      <c r="PO98" s="819"/>
      <c r="PP98" s="819"/>
      <c r="PQ98" s="819"/>
      <c r="PR98" s="819"/>
      <c r="PS98" s="819"/>
      <c r="PT98" s="819"/>
      <c r="PU98" s="819"/>
      <c r="PV98" s="819"/>
      <c r="PW98" s="819"/>
      <c r="PX98" s="819"/>
      <c r="PY98" s="819"/>
      <c r="PZ98" s="819"/>
      <c r="QA98" s="819"/>
      <c r="QB98" s="819"/>
      <c r="QC98" s="819"/>
      <c r="QD98" s="819"/>
      <c r="QE98" s="819"/>
      <c r="QF98" s="819"/>
      <c r="QG98" s="819"/>
      <c r="QH98" s="819"/>
      <c r="QI98" s="819"/>
      <c r="QJ98" s="819"/>
      <c r="QK98" s="819"/>
      <c r="QL98" s="819"/>
      <c r="QM98" s="819"/>
      <c r="QN98" s="819"/>
    </row>
    <row r="99" spans="1:456" s="132" customFormat="1" ht="52.5" customHeight="1">
      <c r="A99" s="435" t="s">
        <v>444</v>
      </c>
      <c r="B99" s="421" t="s">
        <v>445</v>
      </c>
      <c r="C99" s="849">
        <f t="shared" si="95"/>
        <v>3.3333333333333335</v>
      </c>
      <c r="D99" s="511" t="s">
        <v>35</v>
      </c>
      <c r="E99" s="276">
        <f t="shared" si="85"/>
        <v>3.3333333333333335</v>
      </c>
      <c r="F99" s="276"/>
      <c r="G99" s="267" t="s">
        <v>1895</v>
      </c>
      <c r="H99" s="796"/>
      <c r="I99" s="276">
        <f t="shared" si="96"/>
        <v>3.3333333333333335</v>
      </c>
      <c r="J99" s="267" t="s">
        <v>35</v>
      </c>
      <c r="K99" s="276">
        <f t="shared" si="86"/>
        <v>3.3333333333333335</v>
      </c>
      <c r="L99" s="276"/>
      <c r="M99" s="267" t="s">
        <v>425</v>
      </c>
      <c r="N99" s="796"/>
      <c r="O99" s="276">
        <f t="shared" si="97"/>
        <v>3.3333333333333335</v>
      </c>
      <c r="P99" s="267" t="s">
        <v>35</v>
      </c>
      <c r="Q99" s="276">
        <f t="shared" si="87"/>
        <v>3.3333333333333335</v>
      </c>
      <c r="R99" s="276"/>
      <c r="S99" s="267" t="s">
        <v>902</v>
      </c>
      <c r="T99" s="796"/>
      <c r="U99" s="276">
        <f t="shared" si="98"/>
        <v>3.3333333333333335</v>
      </c>
      <c r="V99" s="267" t="s">
        <v>38</v>
      </c>
      <c r="W99" s="276">
        <f t="shared" si="88"/>
        <v>0</v>
      </c>
      <c r="X99" s="276"/>
      <c r="Y99" s="276"/>
      <c r="Z99" s="796"/>
      <c r="AA99" s="276">
        <f t="shared" si="99"/>
        <v>3.3333333333333335</v>
      </c>
      <c r="AB99" s="267" t="s">
        <v>38</v>
      </c>
      <c r="AC99" s="276">
        <f t="shared" si="89"/>
        <v>0</v>
      </c>
      <c r="AD99" s="276"/>
      <c r="AE99" s="276"/>
      <c r="AF99" s="796"/>
      <c r="AG99" s="276">
        <f t="shared" si="100"/>
        <v>3.3333333333333335</v>
      </c>
      <c r="AH99" s="267" t="s">
        <v>38</v>
      </c>
      <c r="AI99" s="276">
        <f t="shared" si="90"/>
        <v>0</v>
      </c>
      <c r="AJ99" s="276"/>
      <c r="AK99" s="276"/>
      <c r="AL99" s="796"/>
      <c r="AM99" s="276">
        <f t="shared" si="101"/>
        <v>3.3333333333333335</v>
      </c>
      <c r="AN99" s="267" t="s">
        <v>38</v>
      </c>
      <c r="AO99" s="276">
        <f t="shared" si="91"/>
        <v>0</v>
      </c>
      <c r="AP99" s="276"/>
      <c r="AQ99" s="276"/>
      <c r="AR99" s="796"/>
      <c r="AS99" s="276">
        <f t="shared" si="102"/>
        <v>3.3333333333333335</v>
      </c>
      <c r="AT99" s="267" t="s">
        <v>38</v>
      </c>
      <c r="AU99" s="276">
        <f t="shared" si="92"/>
        <v>0</v>
      </c>
      <c r="AV99" s="276"/>
      <c r="AW99" s="276"/>
      <c r="AX99" s="796"/>
      <c r="AY99" s="276">
        <f t="shared" si="103"/>
        <v>3.3333333333333335</v>
      </c>
      <c r="AZ99" s="267" t="s">
        <v>38</v>
      </c>
      <c r="BA99" s="276">
        <f t="shared" si="93"/>
        <v>0</v>
      </c>
      <c r="BB99" s="276"/>
      <c r="BC99" s="269"/>
      <c r="BD99" s="796"/>
      <c r="BE99" s="276">
        <f t="shared" si="104"/>
        <v>3.3333333333333335</v>
      </c>
      <c r="BF99" s="267" t="s">
        <v>35</v>
      </c>
      <c r="BG99" s="276">
        <f t="shared" si="94"/>
        <v>3.3333333333333335</v>
      </c>
      <c r="BH99" s="276"/>
      <c r="BI99" s="267" t="s">
        <v>907</v>
      </c>
      <c r="BJ99" s="818"/>
      <c r="BK99" s="819"/>
      <c r="BL99" s="819"/>
      <c r="BM99" s="819"/>
      <c r="BN99" s="819"/>
      <c r="BO99" s="819"/>
      <c r="BP99" s="819"/>
      <c r="BQ99" s="819"/>
      <c r="BR99" s="819"/>
      <c r="BS99" s="819"/>
      <c r="BT99" s="819"/>
      <c r="BU99" s="819"/>
      <c r="BV99" s="819"/>
      <c r="BW99" s="819"/>
      <c r="BX99" s="819"/>
      <c r="BY99" s="819"/>
      <c r="BZ99" s="819"/>
      <c r="CA99" s="819"/>
      <c r="CB99" s="819"/>
      <c r="CC99" s="819"/>
      <c r="CD99" s="819"/>
      <c r="CE99" s="819"/>
      <c r="CF99" s="819"/>
      <c r="CG99" s="819"/>
      <c r="CH99" s="819"/>
      <c r="CI99" s="819"/>
      <c r="CJ99" s="819"/>
      <c r="CK99" s="819"/>
      <c r="CL99" s="819"/>
      <c r="CM99" s="819"/>
      <c r="CN99" s="819"/>
      <c r="CO99" s="819"/>
      <c r="CP99" s="819"/>
      <c r="CQ99" s="819"/>
      <c r="CR99" s="819"/>
      <c r="CS99" s="819"/>
      <c r="CT99" s="819"/>
      <c r="CU99" s="819"/>
      <c r="CV99" s="819"/>
      <c r="CW99" s="819"/>
      <c r="CX99" s="819"/>
      <c r="CY99" s="819"/>
      <c r="CZ99" s="819"/>
      <c r="DA99" s="819"/>
      <c r="DB99" s="819"/>
      <c r="DC99" s="819"/>
      <c r="DD99" s="819"/>
      <c r="DE99" s="819"/>
      <c r="DF99" s="819"/>
      <c r="DG99" s="819"/>
      <c r="DH99" s="819"/>
      <c r="DI99" s="819"/>
      <c r="DJ99" s="819"/>
      <c r="DK99" s="819"/>
      <c r="DL99" s="819"/>
      <c r="DM99" s="819"/>
      <c r="DN99" s="819"/>
      <c r="DO99" s="819"/>
      <c r="DP99" s="819"/>
      <c r="DQ99" s="819"/>
      <c r="DR99" s="819"/>
      <c r="DS99" s="819"/>
      <c r="DT99" s="819"/>
      <c r="DU99" s="819"/>
      <c r="DV99" s="819"/>
      <c r="DW99" s="819"/>
      <c r="DX99" s="819"/>
      <c r="DY99" s="819"/>
      <c r="DZ99" s="819"/>
      <c r="EA99" s="819"/>
      <c r="EB99" s="819"/>
      <c r="EC99" s="819"/>
      <c r="ED99" s="819"/>
      <c r="EE99" s="819"/>
      <c r="EF99" s="819"/>
      <c r="EG99" s="819"/>
      <c r="EH99" s="819"/>
      <c r="EI99" s="819"/>
      <c r="EJ99" s="819"/>
      <c r="EK99" s="819"/>
      <c r="EL99" s="819"/>
      <c r="EM99" s="819"/>
      <c r="EN99" s="819"/>
      <c r="EO99" s="819"/>
      <c r="EP99" s="819"/>
      <c r="EQ99" s="819"/>
      <c r="ER99" s="819"/>
      <c r="ES99" s="819"/>
      <c r="ET99" s="819"/>
      <c r="EU99" s="819"/>
      <c r="EV99" s="819"/>
      <c r="EW99" s="819"/>
      <c r="EX99" s="819"/>
      <c r="EY99" s="819"/>
      <c r="EZ99" s="819"/>
      <c r="FA99" s="819"/>
      <c r="FB99" s="819"/>
      <c r="FC99" s="819"/>
      <c r="FD99" s="819"/>
      <c r="FE99" s="819"/>
      <c r="FF99" s="819"/>
      <c r="FG99" s="819"/>
      <c r="FH99" s="819"/>
      <c r="FI99" s="819"/>
      <c r="FJ99" s="819"/>
      <c r="FK99" s="819"/>
      <c r="FL99" s="819"/>
      <c r="FM99" s="819"/>
      <c r="FN99" s="819"/>
      <c r="FO99" s="819"/>
      <c r="FP99" s="819"/>
      <c r="FQ99" s="819"/>
      <c r="FR99" s="819"/>
      <c r="FS99" s="819"/>
      <c r="FT99" s="819"/>
      <c r="FU99" s="819"/>
      <c r="FV99" s="819"/>
      <c r="FW99" s="819"/>
      <c r="FX99" s="819"/>
      <c r="FY99" s="819"/>
      <c r="FZ99" s="819"/>
      <c r="GA99" s="819"/>
      <c r="GB99" s="819"/>
      <c r="GC99" s="819"/>
      <c r="GD99" s="819"/>
      <c r="GE99" s="819"/>
      <c r="GF99" s="819"/>
      <c r="GG99" s="819"/>
      <c r="GH99" s="819"/>
      <c r="GI99" s="819"/>
      <c r="GJ99" s="819"/>
      <c r="GK99" s="819"/>
      <c r="GL99" s="819"/>
      <c r="GM99" s="819"/>
      <c r="GN99" s="819"/>
      <c r="GO99" s="819"/>
      <c r="GP99" s="819"/>
      <c r="GQ99" s="819"/>
      <c r="GR99" s="819"/>
      <c r="GS99" s="819"/>
      <c r="GT99" s="819"/>
      <c r="GU99" s="819"/>
      <c r="GV99" s="819"/>
      <c r="GW99" s="819"/>
      <c r="GX99" s="819"/>
      <c r="GY99" s="819"/>
      <c r="GZ99" s="819"/>
      <c r="HA99" s="819"/>
      <c r="HB99" s="819"/>
      <c r="HC99" s="819"/>
      <c r="HD99" s="819"/>
      <c r="HE99" s="819"/>
      <c r="HF99" s="819"/>
      <c r="HG99" s="819"/>
      <c r="HH99" s="819"/>
      <c r="HI99" s="819"/>
      <c r="HJ99" s="819"/>
      <c r="HK99" s="819"/>
      <c r="HL99" s="819"/>
      <c r="HM99" s="819"/>
      <c r="HN99" s="819"/>
      <c r="HO99" s="819"/>
      <c r="HP99" s="819"/>
      <c r="HQ99" s="819"/>
      <c r="HR99" s="819"/>
      <c r="HS99" s="819"/>
      <c r="HT99" s="819"/>
      <c r="HU99" s="819"/>
      <c r="HV99" s="819"/>
      <c r="HW99" s="819"/>
      <c r="HX99" s="819"/>
      <c r="HY99" s="819"/>
      <c r="HZ99" s="819"/>
      <c r="IA99" s="819"/>
      <c r="IB99" s="819"/>
      <c r="IC99" s="819"/>
      <c r="ID99" s="819"/>
      <c r="IE99" s="819"/>
      <c r="IF99" s="819"/>
      <c r="IG99" s="819"/>
      <c r="IH99" s="819"/>
      <c r="II99" s="819"/>
      <c r="IJ99" s="819"/>
      <c r="IK99" s="819"/>
      <c r="IL99" s="819"/>
      <c r="IM99" s="819"/>
      <c r="IN99" s="819"/>
      <c r="IO99" s="819"/>
      <c r="IP99" s="819"/>
      <c r="IQ99" s="819"/>
      <c r="IR99" s="819"/>
      <c r="IS99" s="819"/>
      <c r="IT99" s="819"/>
      <c r="IU99" s="819"/>
      <c r="IV99" s="819"/>
      <c r="IW99" s="819"/>
      <c r="IX99" s="819"/>
      <c r="IY99" s="819"/>
      <c r="IZ99" s="819"/>
      <c r="JA99" s="819"/>
      <c r="JB99" s="819"/>
      <c r="JC99" s="819"/>
      <c r="JD99" s="819"/>
      <c r="JE99" s="819"/>
      <c r="JF99" s="819"/>
      <c r="JG99" s="819"/>
      <c r="JH99" s="819"/>
      <c r="JI99" s="819"/>
      <c r="JJ99" s="819"/>
      <c r="JK99" s="819"/>
      <c r="JL99" s="819"/>
      <c r="JM99" s="819"/>
      <c r="JN99" s="819"/>
      <c r="JO99" s="819"/>
      <c r="JP99" s="819"/>
      <c r="JQ99" s="819"/>
      <c r="JR99" s="819"/>
      <c r="JS99" s="819"/>
      <c r="JT99" s="819"/>
      <c r="JU99" s="819"/>
      <c r="JV99" s="819"/>
      <c r="JW99" s="819"/>
      <c r="JX99" s="819"/>
      <c r="JY99" s="819"/>
      <c r="JZ99" s="819"/>
      <c r="KA99" s="819"/>
      <c r="KB99" s="819"/>
      <c r="KC99" s="819"/>
      <c r="KD99" s="819"/>
      <c r="KE99" s="819"/>
      <c r="KF99" s="819"/>
      <c r="KG99" s="819"/>
      <c r="KH99" s="819"/>
      <c r="KI99" s="819"/>
      <c r="KJ99" s="819"/>
      <c r="KK99" s="819"/>
      <c r="KL99" s="819"/>
      <c r="KM99" s="819"/>
      <c r="KN99" s="819"/>
      <c r="KO99" s="819"/>
      <c r="KP99" s="819"/>
      <c r="KQ99" s="819"/>
      <c r="KR99" s="819"/>
      <c r="KS99" s="819"/>
      <c r="KT99" s="819"/>
      <c r="KU99" s="819"/>
      <c r="KV99" s="819"/>
      <c r="KW99" s="819"/>
      <c r="KX99" s="819"/>
      <c r="KY99" s="819"/>
      <c r="KZ99" s="819"/>
      <c r="LA99" s="819"/>
      <c r="LB99" s="819"/>
      <c r="LC99" s="819"/>
      <c r="LD99" s="819"/>
      <c r="LE99" s="819"/>
      <c r="LF99" s="819"/>
      <c r="LG99" s="819"/>
      <c r="LH99" s="819"/>
      <c r="LI99" s="819"/>
      <c r="LJ99" s="819"/>
      <c r="LK99" s="819"/>
      <c r="LL99" s="819"/>
      <c r="LM99" s="819"/>
      <c r="LN99" s="819"/>
      <c r="LO99" s="819"/>
      <c r="LP99" s="819"/>
      <c r="LQ99" s="819"/>
      <c r="LR99" s="819"/>
      <c r="LS99" s="819"/>
      <c r="LT99" s="819"/>
      <c r="LU99" s="819"/>
      <c r="LV99" s="819"/>
      <c r="LW99" s="819"/>
      <c r="LX99" s="819"/>
      <c r="LY99" s="819"/>
      <c r="LZ99" s="819"/>
      <c r="MA99" s="819"/>
      <c r="MB99" s="819"/>
      <c r="MC99" s="819"/>
      <c r="MD99" s="819"/>
      <c r="ME99" s="819"/>
      <c r="MF99" s="819"/>
      <c r="MG99" s="819"/>
      <c r="MH99" s="819"/>
      <c r="MI99" s="819"/>
      <c r="MJ99" s="819"/>
      <c r="MK99" s="819"/>
      <c r="ML99" s="819"/>
      <c r="MM99" s="819"/>
      <c r="MN99" s="819"/>
      <c r="MO99" s="819"/>
      <c r="MP99" s="819"/>
      <c r="MQ99" s="819"/>
      <c r="MR99" s="819"/>
      <c r="MS99" s="819"/>
      <c r="MT99" s="819"/>
      <c r="MU99" s="819"/>
      <c r="MV99" s="819"/>
      <c r="MW99" s="819"/>
      <c r="MX99" s="819"/>
      <c r="MY99" s="819"/>
      <c r="MZ99" s="819"/>
      <c r="NA99" s="819"/>
      <c r="NB99" s="819"/>
      <c r="NC99" s="819"/>
      <c r="ND99" s="819"/>
      <c r="NE99" s="819"/>
      <c r="NF99" s="819"/>
      <c r="NG99" s="819"/>
      <c r="NH99" s="819"/>
      <c r="NI99" s="819"/>
      <c r="NJ99" s="819"/>
      <c r="NK99" s="819"/>
      <c r="NL99" s="819"/>
      <c r="NM99" s="819"/>
      <c r="NN99" s="819"/>
      <c r="NO99" s="819"/>
      <c r="NP99" s="819"/>
      <c r="NQ99" s="819"/>
      <c r="NR99" s="819"/>
      <c r="NS99" s="819"/>
      <c r="NT99" s="819"/>
      <c r="NU99" s="819"/>
      <c r="NV99" s="819"/>
      <c r="NW99" s="819"/>
      <c r="NX99" s="819"/>
      <c r="NY99" s="819"/>
      <c r="NZ99" s="819"/>
      <c r="OA99" s="819"/>
      <c r="OB99" s="819"/>
      <c r="OC99" s="819"/>
      <c r="OD99" s="819"/>
      <c r="OE99" s="819"/>
      <c r="OF99" s="819"/>
      <c r="OG99" s="819"/>
      <c r="OH99" s="819"/>
      <c r="OI99" s="819"/>
      <c r="OJ99" s="819"/>
      <c r="OK99" s="819"/>
      <c r="OL99" s="819"/>
      <c r="OM99" s="819"/>
      <c r="ON99" s="819"/>
      <c r="OO99" s="819"/>
      <c r="OP99" s="819"/>
      <c r="OQ99" s="819"/>
      <c r="OR99" s="819"/>
      <c r="OS99" s="819"/>
      <c r="OT99" s="819"/>
      <c r="OU99" s="819"/>
      <c r="OV99" s="819"/>
      <c r="OW99" s="819"/>
      <c r="OX99" s="819"/>
      <c r="OY99" s="819"/>
      <c r="OZ99" s="819"/>
      <c r="PA99" s="819"/>
      <c r="PB99" s="819"/>
      <c r="PC99" s="819"/>
      <c r="PD99" s="819"/>
      <c r="PE99" s="819"/>
      <c r="PF99" s="819"/>
      <c r="PG99" s="819"/>
      <c r="PH99" s="819"/>
      <c r="PI99" s="819"/>
      <c r="PJ99" s="819"/>
      <c r="PK99" s="819"/>
      <c r="PL99" s="819"/>
      <c r="PM99" s="819"/>
      <c r="PN99" s="819"/>
      <c r="PO99" s="819"/>
      <c r="PP99" s="819"/>
      <c r="PQ99" s="819"/>
      <c r="PR99" s="819"/>
      <c r="PS99" s="819"/>
      <c r="PT99" s="819"/>
      <c r="PU99" s="819"/>
      <c r="PV99" s="819"/>
      <c r="PW99" s="819"/>
      <c r="PX99" s="819"/>
      <c r="PY99" s="819"/>
      <c r="PZ99" s="819"/>
      <c r="QA99" s="819"/>
      <c r="QB99" s="819"/>
      <c r="QC99" s="819"/>
      <c r="QD99" s="819"/>
      <c r="QE99" s="819"/>
      <c r="QF99" s="819"/>
      <c r="QG99" s="819"/>
      <c r="QH99" s="819"/>
      <c r="QI99" s="819"/>
      <c r="QJ99" s="819"/>
      <c r="QK99" s="819"/>
      <c r="QL99" s="819"/>
      <c r="QM99" s="819"/>
      <c r="QN99" s="819"/>
    </row>
    <row r="100" spans="1:456" s="132" customFormat="1" ht="39" customHeight="1">
      <c r="A100" s="441" t="s">
        <v>446</v>
      </c>
      <c r="B100" s="506" t="s">
        <v>876</v>
      </c>
      <c r="C100" s="849">
        <f t="shared" si="95"/>
        <v>3.3333333333333335</v>
      </c>
      <c r="D100" s="511"/>
      <c r="E100" s="276"/>
      <c r="F100" s="276"/>
      <c r="G100" s="436"/>
      <c r="H100" s="796"/>
      <c r="I100" s="276">
        <f t="shared" si="96"/>
        <v>3.3333333333333335</v>
      </c>
      <c r="J100" s="276"/>
      <c r="K100" s="276"/>
      <c r="L100" s="276"/>
      <c r="M100" s="443"/>
      <c r="N100" s="796"/>
      <c r="O100" s="276">
        <f t="shared" si="97"/>
        <v>3.3333333333333335</v>
      </c>
      <c r="P100" s="276"/>
      <c r="Q100" s="276"/>
      <c r="R100" s="276"/>
      <c r="S100" s="443"/>
      <c r="T100" s="796"/>
      <c r="U100" s="276">
        <f t="shared" si="98"/>
        <v>3.3333333333333335</v>
      </c>
      <c r="V100" s="276"/>
      <c r="W100" s="276"/>
      <c r="X100" s="276"/>
      <c r="Y100" s="276"/>
      <c r="Z100" s="796"/>
      <c r="AA100" s="276">
        <f t="shared" si="99"/>
        <v>3.3333333333333335</v>
      </c>
      <c r="AB100" s="267"/>
      <c r="AC100" s="276"/>
      <c r="AD100" s="276"/>
      <c r="AE100" s="276"/>
      <c r="AF100" s="796"/>
      <c r="AG100" s="276">
        <f t="shared" si="100"/>
        <v>3.3333333333333335</v>
      </c>
      <c r="AH100" s="267"/>
      <c r="AI100" s="276"/>
      <c r="AJ100" s="276"/>
      <c r="AK100" s="443"/>
      <c r="AL100" s="796"/>
      <c r="AM100" s="276">
        <f t="shared" si="101"/>
        <v>3.3333333333333335</v>
      </c>
      <c r="AN100" s="276"/>
      <c r="AO100" s="276"/>
      <c r="AP100" s="276"/>
      <c r="AQ100" s="276"/>
      <c r="AR100" s="796"/>
      <c r="AS100" s="276">
        <f t="shared" si="102"/>
        <v>3.3333333333333335</v>
      </c>
      <c r="AT100" s="276"/>
      <c r="AU100" s="276"/>
      <c r="AV100" s="276"/>
      <c r="AW100" s="276"/>
      <c r="AX100" s="796"/>
      <c r="AY100" s="276">
        <f t="shared" si="103"/>
        <v>3.3333333333333335</v>
      </c>
      <c r="AZ100" s="267"/>
      <c r="BA100" s="276"/>
      <c r="BB100" s="276"/>
      <c r="BC100" s="443"/>
      <c r="BD100" s="796"/>
      <c r="BE100" s="276">
        <f t="shared" si="104"/>
        <v>3.3333333333333335</v>
      </c>
      <c r="BF100" s="267" t="s">
        <v>13</v>
      </c>
      <c r="BG100" s="276"/>
      <c r="BH100" s="276"/>
      <c r="BI100" s="444"/>
      <c r="BJ100" s="818"/>
      <c r="BK100" s="819"/>
      <c r="BL100" s="819"/>
      <c r="BM100" s="819"/>
      <c r="BN100" s="819"/>
      <c r="BO100" s="819"/>
      <c r="BP100" s="819"/>
      <c r="BQ100" s="819"/>
      <c r="BR100" s="819"/>
      <c r="BS100" s="819"/>
      <c r="BT100" s="819"/>
      <c r="BU100" s="819"/>
      <c r="BV100" s="819"/>
      <c r="BW100" s="819"/>
      <c r="BX100" s="819"/>
      <c r="BY100" s="819"/>
      <c r="BZ100" s="819"/>
      <c r="CA100" s="819"/>
      <c r="CB100" s="819"/>
      <c r="CC100" s="819"/>
      <c r="CD100" s="819"/>
      <c r="CE100" s="819"/>
      <c r="CF100" s="819"/>
      <c r="CG100" s="819"/>
      <c r="CH100" s="819"/>
      <c r="CI100" s="819"/>
      <c r="CJ100" s="819"/>
      <c r="CK100" s="819"/>
      <c r="CL100" s="819"/>
      <c r="CM100" s="819"/>
      <c r="CN100" s="819"/>
      <c r="CO100" s="819"/>
      <c r="CP100" s="819"/>
      <c r="CQ100" s="819"/>
      <c r="CR100" s="819"/>
      <c r="CS100" s="819"/>
      <c r="CT100" s="819"/>
      <c r="CU100" s="819"/>
      <c r="CV100" s="819"/>
      <c r="CW100" s="819"/>
      <c r="CX100" s="819"/>
      <c r="CY100" s="819"/>
      <c r="CZ100" s="819"/>
      <c r="DA100" s="819"/>
      <c r="DB100" s="819"/>
      <c r="DC100" s="819"/>
      <c r="DD100" s="819"/>
      <c r="DE100" s="819"/>
      <c r="DF100" s="819"/>
      <c r="DG100" s="819"/>
      <c r="DH100" s="819"/>
      <c r="DI100" s="819"/>
      <c r="DJ100" s="819"/>
      <c r="DK100" s="819"/>
      <c r="DL100" s="819"/>
      <c r="DM100" s="819"/>
      <c r="DN100" s="819"/>
      <c r="DO100" s="819"/>
      <c r="DP100" s="819"/>
      <c r="DQ100" s="819"/>
      <c r="DR100" s="819"/>
      <c r="DS100" s="819"/>
      <c r="DT100" s="819"/>
      <c r="DU100" s="819"/>
      <c r="DV100" s="819"/>
      <c r="DW100" s="819"/>
      <c r="DX100" s="819"/>
      <c r="DY100" s="819"/>
      <c r="DZ100" s="819"/>
      <c r="EA100" s="819"/>
      <c r="EB100" s="819"/>
      <c r="EC100" s="819"/>
      <c r="ED100" s="819"/>
      <c r="EE100" s="819"/>
      <c r="EF100" s="819"/>
      <c r="EG100" s="819"/>
      <c r="EH100" s="819"/>
      <c r="EI100" s="819"/>
      <c r="EJ100" s="819"/>
      <c r="EK100" s="819"/>
      <c r="EL100" s="819"/>
      <c r="EM100" s="819"/>
      <c r="EN100" s="819"/>
      <c r="EO100" s="819"/>
      <c r="EP100" s="819"/>
      <c r="EQ100" s="819"/>
      <c r="ER100" s="819"/>
      <c r="ES100" s="819"/>
      <c r="ET100" s="819"/>
      <c r="EU100" s="819"/>
      <c r="EV100" s="819"/>
      <c r="EW100" s="819"/>
      <c r="EX100" s="819"/>
      <c r="EY100" s="819"/>
      <c r="EZ100" s="819"/>
      <c r="FA100" s="819"/>
      <c r="FB100" s="819"/>
      <c r="FC100" s="819"/>
      <c r="FD100" s="819"/>
      <c r="FE100" s="819"/>
      <c r="FF100" s="819"/>
      <c r="FG100" s="819"/>
      <c r="FH100" s="819"/>
      <c r="FI100" s="819"/>
      <c r="FJ100" s="819"/>
      <c r="FK100" s="819"/>
      <c r="FL100" s="819"/>
      <c r="FM100" s="819"/>
      <c r="FN100" s="819"/>
      <c r="FO100" s="819"/>
      <c r="FP100" s="819"/>
      <c r="FQ100" s="819"/>
      <c r="FR100" s="819"/>
      <c r="FS100" s="819"/>
      <c r="FT100" s="819"/>
      <c r="FU100" s="819"/>
      <c r="FV100" s="819"/>
      <c r="FW100" s="819"/>
      <c r="FX100" s="819"/>
      <c r="FY100" s="819"/>
      <c r="FZ100" s="819"/>
      <c r="GA100" s="819"/>
      <c r="GB100" s="819"/>
      <c r="GC100" s="819"/>
      <c r="GD100" s="819"/>
      <c r="GE100" s="819"/>
      <c r="GF100" s="819"/>
      <c r="GG100" s="819"/>
      <c r="GH100" s="819"/>
      <c r="GI100" s="819"/>
      <c r="GJ100" s="819"/>
      <c r="GK100" s="819"/>
      <c r="GL100" s="819"/>
      <c r="GM100" s="819"/>
      <c r="GN100" s="819"/>
      <c r="GO100" s="819"/>
      <c r="GP100" s="819"/>
      <c r="GQ100" s="819"/>
      <c r="GR100" s="819"/>
      <c r="GS100" s="819"/>
      <c r="GT100" s="819"/>
      <c r="GU100" s="819"/>
      <c r="GV100" s="819"/>
      <c r="GW100" s="819"/>
      <c r="GX100" s="819"/>
      <c r="GY100" s="819"/>
      <c r="GZ100" s="819"/>
      <c r="HA100" s="819"/>
      <c r="HB100" s="819"/>
      <c r="HC100" s="819"/>
      <c r="HD100" s="819"/>
      <c r="HE100" s="819"/>
      <c r="HF100" s="819"/>
      <c r="HG100" s="819"/>
      <c r="HH100" s="819"/>
      <c r="HI100" s="819"/>
      <c r="HJ100" s="819"/>
      <c r="HK100" s="819"/>
      <c r="HL100" s="819"/>
      <c r="HM100" s="819"/>
      <c r="HN100" s="819"/>
      <c r="HO100" s="819"/>
      <c r="HP100" s="819"/>
      <c r="HQ100" s="819"/>
      <c r="HR100" s="819"/>
      <c r="HS100" s="819"/>
      <c r="HT100" s="819"/>
      <c r="HU100" s="819"/>
      <c r="HV100" s="819"/>
      <c r="HW100" s="819"/>
      <c r="HX100" s="819"/>
      <c r="HY100" s="819"/>
      <c r="HZ100" s="819"/>
      <c r="IA100" s="819"/>
      <c r="IB100" s="819"/>
      <c r="IC100" s="819"/>
      <c r="ID100" s="819"/>
      <c r="IE100" s="819"/>
      <c r="IF100" s="819"/>
      <c r="IG100" s="819"/>
      <c r="IH100" s="819"/>
      <c r="II100" s="819"/>
      <c r="IJ100" s="819"/>
      <c r="IK100" s="819"/>
      <c r="IL100" s="819"/>
      <c r="IM100" s="819"/>
      <c r="IN100" s="819"/>
      <c r="IO100" s="819"/>
      <c r="IP100" s="819"/>
      <c r="IQ100" s="819"/>
      <c r="IR100" s="819"/>
      <c r="IS100" s="819"/>
      <c r="IT100" s="819"/>
      <c r="IU100" s="819"/>
      <c r="IV100" s="819"/>
      <c r="IW100" s="819"/>
      <c r="IX100" s="819"/>
      <c r="IY100" s="819"/>
      <c r="IZ100" s="819"/>
      <c r="JA100" s="819"/>
      <c r="JB100" s="819"/>
      <c r="JC100" s="819"/>
      <c r="JD100" s="819"/>
      <c r="JE100" s="819"/>
      <c r="JF100" s="819"/>
      <c r="JG100" s="819"/>
      <c r="JH100" s="819"/>
      <c r="JI100" s="819"/>
      <c r="JJ100" s="819"/>
      <c r="JK100" s="819"/>
      <c r="JL100" s="819"/>
      <c r="JM100" s="819"/>
      <c r="JN100" s="819"/>
      <c r="JO100" s="819"/>
      <c r="JP100" s="819"/>
      <c r="JQ100" s="819"/>
      <c r="JR100" s="819"/>
      <c r="JS100" s="819"/>
      <c r="JT100" s="819"/>
      <c r="JU100" s="819"/>
      <c r="JV100" s="819"/>
      <c r="JW100" s="819"/>
      <c r="JX100" s="819"/>
      <c r="JY100" s="819"/>
      <c r="JZ100" s="819"/>
      <c r="KA100" s="819"/>
      <c r="KB100" s="819"/>
      <c r="KC100" s="819"/>
      <c r="KD100" s="819"/>
      <c r="KE100" s="819"/>
      <c r="KF100" s="819"/>
      <c r="KG100" s="819"/>
      <c r="KH100" s="819"/>
      <c r="KI100" s="819"/>
      <c r="KJ100" s="819"/>
      <c r="KK100" s="819"/>
      <c r="KL100" s="819"/>
      <c r="KM100" s="819"/>
      <c r="KN100" s="819"/>
      <c r="KO100" s="819"/>
      <c r="KP100" s="819"/>
      <c r="KQ100" s="819"/>
      <c r="KR100" s="819"/>
      <c r="KS100" s="819"/>
      <c r="KT100" s="819"/>
      <c r="KU100" s="819"/>
      <c r="KV100" s="819"/>
      <c r="KW100" s="819"/>
      <c r="KX100" s="819"/>
      <c r="KY100" s="819"/>
      <c r="KZ100" s="819"/>
      <c r="LA100" s="819"/>
      <c r="LB100" s="819"/>
      <c r="LC100" s="819"/>
      <c r="LD100" s="819"/>
      <c r="LE100" s="819"/>
      <c r="LF100" s="819"/>
      <c r="LG100" s="819"/>
      <c r="LH100" s="819"/>
      <c r="LI100" s="819"/>
      <c r="LJ100" s="819"/>
      <c r="LK100" s="819"/>
      <c r="LL100" s="819"/>
      <c r="LM100" s="819"/>
      <c r="LN100" s="819"/>
      <c r="LO100" s="819"/>
      <c r="LP100" s="819"/>
      <c r="LQ100" s="819"/>
      <c r="LR100" s="819"/>
      <c r="LS100" s="819"/>
      <c r="LT100" s="819"/>
      <c r="LU100" s="819"/>
      <c r="LV100" s="819"/>
      <c r="LW100" s="819"/>
      <c r="LX100" s="819"/>
      <c r="LY100" s="819"/>
      <c r="LZ100" s="819"/>
      <c r="MA100" s="819"/>
      <c r="MB100" s="819"/>
      <c r="MC100" s="819"/>
      <c r="MD100" s="819"/>
      <c r="ME100" s="819"/>
      <c r="MF100" s="819"/>
      <c r="MG100" s="819"/>
      <c r="MH100" s="819"/>
      <c r="MI100" s="819"/>
      <c r="MJ100" s="819"/>
      <c r="MK100" s="819"/>
      <c r="ML100" s="819"/>
      <c r="MM100" s="819"/>
      <c r="MN100" s="819"/>
      <c r="MO100" s="819"/>
      <c r="MP100" s="819"/>
      <c r="MQ100" s="819"/>
      <c r="MR100" s="819"/>
      <c r="MS100" s="819"/>
      <c r="MT100" s="819"/>
      <c r="MU100" s="819"/>
      <c r="MV100" s="819"/>
      <c r="MW100" s="819"/>
      <c r="MX100" s="819"/>
      <c r="MY100" s="819"/>
      <c r="MZ100" s="819"/>
      <c r="NA100" s="819"/>
      <c r="NB100" s="819"/>
      <c r="NC100" s="819"/>
      <c r="ND100" s="819"/>
      <c r="NE100" s="819"/>
      <c r="NF100" s="819"/>
      <c r="NG100" s="819"/>
      <c r="NH100" s="819"/>
      <c r="NI100" s="819"/>
      <c r="NJ100" s="819"/>
      <c r="NK100" s="819"/>
      <c r="NL100" s="819"/>
      <c r="NM100" s="819"/>
      <c r="NN100" s="819"/>
      <c r="NO100" s="819"/>
      <c r="NP100" s="819"/>
      <c r="NQ100" s="819"/>
      <c r="NR100" s="819"/>
      <c r="NS100" s="819"/>
      <c r="NT100" s="819"/>
      <c r="NU100" s="819"/>
      <c r="NV100" s="819"/>
      <c r="NW100" s="819"/>
      <c r="NX100" s="819"/>
      <c r="NY100" s="819"/>
      <c r="NZ100" s="819"/>
      <c r="OA100" s="819"/>
      <c r="OB100" s="819"/>
      <c r="OC100" s="819"/>
      <c r="OD100" s="819"/>
      <c r="OE100" s="819"/>
      <c r="OF100" s="819"/>
      <c r="OG100" s="819"/>
      <c r="OH100" s="819"/>
      <c r="OI100" s="819"/>
      <c r="OJ100" s="819"/>
      <c r="OK100" s="819"/>
      <c r="OL100" s="819"/>
      <c r="OM100" s="819"/>
      <c r="ON100" s="819"/>
      <c r="OO100" s="819"/>
      <c r="OP100" s="819"/>
      <c r="OQ100" s="819"/>
      <c r="OR100" s="819"/>
      <c r="OS100" s="819"/>
      <c r="OT100" s="819"/>
      <c r="OU100" s="819"/>
      <c r="OV100" s="819"/>
      <c r="OW100" s="819"/>
      <c r="OX100" s="819"/>
      <c r="OY100" s="819"/>
      <c r="OZ100" s="819"/>
      <c r="PA100" s="819"/>
      <c r="PB100" s="819"/>
      <c r="PC100" s="819"/>
      <c r="PD100" s="819"/>
      <c r="PE100" s="819"/>
      <c r="PF100" s="819"/>
      <c r="PG100" s="819"/>
      <c r="PH100" s="819"/>
      <c r="PI100" s="819"/>
      <c r="PJ100" s="819"/>
      <c r="PK100" s="819"/>
      <c r="PL100" s="819"/>
      <c r="PM100" s="819"/>
      <c r="PN100" s="819"/>
      <c r="PO100" s="819"/>
      <c r="PP100" s="819"/>
      <c r="PQ100" s="819"/>
      <c r="PR100" s="819"/>
      <c r="PS100" s="819"/>
      <c r="PT100" s="819"/>
      <c r="PU100" s="819"/>
      <c r="PV100" s="819"/>
      <c r="PW100" s="819"/>
      <c r="PX100" s="819"/>
      <c r="PY100" s="819"/>
      <c r="PZ100" s="819"/>
      <c r="QA100" s="819"/>
      <c r="QB100" s="819"/>
      <c r="QC100" s="819"/>
      <c r="QD100" s="819"/>
      <c r="QE100" s="819"/>
      <c r="QF100" s="819"/>
      <c r="QG100" s="819"/>
      <c r="QH100" s="819"/>
      <c r="QI100" s="819"/>
      <c r="QJ100" s="819"/>
      <c r="QK100" s="819"/>
      <c r="QL100" s="819"/>
      <c r="QM100" s="819"/>
      <c r="QN100" s="819"/>
    </row>
    <row r="101" spans="1:456" s="132" customFormat="1" ht="30.75" customHeight="1">
      <c r="A101" s="435" t="s">
        <v>746</v>
      </c>
      <c r="B101" s="421" t="s">
        <v>877</v>
      </c>
      <c r="C101" s="849">
        <f>C$100/2</f>
        <v>1.6666666666666667</v>
      </c>
      <c r="D101" s="511" t="s">
        <v>35</v>
      </c>
      <c r="E101" s="276">
        <f>IF(D101="Yes",C101,IF(D101="partial",C101*0.25,0))</f>
        <v>1.6666666666666667</v>
      </c>
      <c r="F101" s="276"/>
      <c r="G101" s="267" t="s">
        <v>1897</v>
      </c>
      <c r="H101" s="793"/>
      <c r="I101" s="276">
        <f>I$100/2</f>
        <v>1.6666666666666667</v>
      </c>
      <c r="J101" s="267" t="s">
        <v>35</v>
      </c>
      <c r="K101" s="276">
        <f>IF(J101="Yes",I101,IF(J101="partial",I101*0.25,0))</f>
        <v>1.6666666666666667</v>
      </c>
      <c r="L101" s="276"/>
      <c r="M101" s="267" t="s">
        <v>757</v>
      </c>
      <c r="N101" s="793"/>
      <c r="O101" s="276">
        <f>O$100/2</f>
        <v>1.6666666666666667</v>
      </c>
      <c r="P101" s="267" t="s">
        <v>35</v>
      </c>
      <c r="Q101" s="276">
        <f>IF(P101="Yes",O101,IF(P101="partial",O101*0.25,0))</f>
        <v>1.6666666666666667</v>
      </c>
      <c r="R101" s="276"/>
      <c r="S101" s="267" t="s">
        <v>902</v>
      </c>
      <c r="T101" s="793"/>
      <c r="U101" s="276">
        <f>U$100/2</f>
        <v>1.6666666666666667</v>
      </c>
      <c r="V101" s="267" t="s">
        <v>35</v>
      </c>
      <c r="W101" s="276">
        <f>IF(V101="Yes",U101,IF(V101="partial",U101*0.25,0))</f>
        <v>1.6666666666666667</v>
      </c>
      <c r="X101" s="276"/>
      <c r="Y101" s="267" t="s">
        <v>426</v>
      </c>
      <c r="Z101" s="793"/>
      <c r="AA101" s="276">
        <f>AA$100/2</f>
        <v>1.6666666666666667</v>
      </c>
      <c r="AB101" s="267" t="s">
        <v>35</v>
      </c>
      <c r="AC101" s="276">
        <f>IF(AB101="Yes",AA101,IF(AB101="partial",AA101*0.25,0))</f>
        <v>1.6666666666666667</v>
      </c>
      <c r="AD101" s="276"/>
      <c r="AE101" s="267" t="s">
        <v>326</v>
      </c>
      <c r="AF101" s="793"/>
      <c r="AG101" s="276">
        <f>AG$100/2</f>
        <v>1.6666666666666667</v>
      </c>
      <c r="AH101" s="267" t="s">
        <v>35</v>
      </c>
      <c r="AI101" s="276">
        <f>IF(AH101="Yes",AG101,IF(AH101="partial",AG101*0.25,0))</f>
        <v>1.6666666666666667</v>
      </c>
      <c r="AJ101" s="276"/>
      <c r="AK101" s="267" t="s">
        <v>419</v>
      </c>
      <c r="AL101" s="793"/>
      <c r="AM101" s="276">
        <f>AM$100/2</f>
        <v>1.6666666666666667</v>
      </c>
      <c r="AN101" s="267" t="s">
        <v>35</v>
      </c>
      <c r="AO101" s="276">
        <f>IF(AN101="Yes",AM101,IF(AN101="partial",AM101*0.25,0))</f>
        <v>1.6666666666666667</v>
      </c>
      <c r="AP101" s="276"/>
      <c r="AQ101" s="447" t="s">
        <v>1898</v>
      </c>
      <c r="AR101" s="793"/>
      <c r="AS101" s="276">
        <f>AS$100/2</f>
        <v>1.6666666666666667</v>
      </c>
      <c r="AT101" s="267" t="s">
        <v>35</v>
      </c>
      <c r="AU101" s="276">
        <f>IF(AT101="Yes",AS101,IF(AT101="partial",AS101*0.25,0))</f>
        <v>1.6666666666666667</v>
      </c>
      <c r="AV101" s="276"/>
      <c r="AW101" s="267" t="s">
        <v>1112</v>
      </c>
      <c r="AX101" s="793"/>
      <c r="AY101" s="276">
        <f>AY$100/2</f>
        <v>1.6666666666666667</v>
      </c>
      <c r="AZ101" s="267" t="s">
        <v>35</v>
      </c>
      <c r="BA101" s="276">
        <f>IF(AZ101="Yes",AY101,IF(AZ101="partial",AY101*0.25,0))</f>
        <v>1.6666666666666667</v>
      </c>
      <c r="BB101" s="276"/>
      <c r="BC101" s="267" t="s">
        <v>80</v>
      </c>
      <c r="BD101" s="793"/>
      <c r="BE101" s="276">
        <f>BE$100/2</f>
        <v>1.6666666666666667</v>
      </c>
      <c r="BF101" s="267" t="s">
        <v>35</v>
      </c>
      <c r="BG101" s="276">
        <f>IF(BF101="Yes",BE101,IF(BF101="partial",BE101*0.25,0))</f>
        <v>1.6666666666666667</v>
      </c>
      <c r="BH101" s="276"/>
      <c r="BI101" s="267" t="s">
        <v>442</v>
      </c>
      <c r="BJ101" s="820"/>
      <c r="BK101" s="819"/>
      <c r="BL101" s="819"/>
      <c r="BM101" s="819"/>
      <c r="BN101" s="819"/>
      <c r="BO101" s="819"/>
      <c r="BP101" s="819"/>
      <c r="BQ101" s="819"/>
      <c r="BR101" s="819"/>
      <c r="BS101" s="819"/>
      <c r="BT101" s="819"/>
      <c r="BU101" s="819"/>
      <c r="BV101" s="819"/>
      <c r="BW101" s="819"/>
      <c r="BX101" s="819"/>
      <c r="BY101" s="819"/>
      <c r="BZ101" s="819"/>
      <c r="CA101" s="819"/>
      <c r="CB101" s="819"/>
      <c r="CC101" s="819"/>
      <c r="CD101" s="819"/>
      <c r="CE101" s="819"/>
      <c r="CF101" s="819"/>
      <c r="CG101" s="819"/>
      <c r="CH101" s="819"/>
      <c r="CI101" s="819"/>
      <c r="CJ101" s="819"/>
      <c r="CK101" s="819"/>
      <c r="CL101" s="819"/>
      <c r="CM101" s="819"/>
      <c r="CN101" s="819"/>
      <c r="CO101" s="819"/>
      <c r="CP101" s="819"/>
      <c r="CQ101" s="819"/>
      <c r="CR101" s="819"/>
      <c r="CS101" s="819"/>
      <c r="CT101" s="819"/>
      <c r="CU101" s="819"/>
      <c r="CV101" s="819"/>
      <c r="CW101" s="819"/>
      <c r="CX101" s="819"/>
      <c r="CY101" s="819"/>
      <c r="CZ101" s="819"/>
      <c r="DA101" s="819"/>
      <c r="DB101" s="819"/>
      <c r="DC101" s="819"/>
      <c r="DD101" s="819"/>
      <c r="DE101" s="819"/>
      <c r="DF101" s="819"/>
      <c r="DG101" s="819"/>
      <c r="DH101" s="819"/>
      <c r="DI101" s="819"/>
      <c r="DJ101" s="819"/>
      <c r="DK101" s="819"/>
      <c r="DL101" s="819"/>
      <c r="DM101" s="819"/>
      <c r="DN101" s="819"/>
      <c r="DO101" s="819"/>
      <c r="DP101" s="819"/>
      <c r="DQ101" s="819"/>
      <c r="DR101" s="819"/>
      <c r="DS101" s="819"/>
      <c r="DT101" s="819"/>
      <c r="DU101" s="819"/>
      <c r="DV101" s="819"/>
      <c r="DW101" s="819"/>
      <c r="DX101" s="819"/>
      <c r="DY101" s="819"/>
      <c r="DZ101" s="819"/>
      <c r="EA101" s="819"/>
      <c r="EB101" s="819"/>
      <c r="EC101" s="819"/>
      <c r="ED101" s="819"/>
      <c r="EE101" s="819"/>
      <c r="EF101" s="819"/>
      <c r="EG101" s="819"/>
      <c r="EH101" s="819"/>
      <c r="EI101" s="819"/>
      <c r="EJ101" s="819"/>
      <c r="EK101" s="819"/>
      <c r="EL101" s="819"/>
      <c r="EM101" s="819"/>
      <c r="EN101" s="819"/>
      <c r="EO101" s="819"/>
      <c r="EP101" s="819"/>
      <c r="EQ101" s="819"/>
      <c r="ER101" s="819"/>
      <c r="ES101" s="819"/>
      <c r="ET101" s="819"/>
      <c r="EU101" s="819"/>
      <c r="EV101" s="819"/>
      <c r="EW101" s="819"/>
      <c r="EX101" s="819"/>
      <c r="EY101" s="819"/>
      <c r="EZ101" s="819"/>
      <c r="FA101" s="819"/>
      <c r="FB101" s="819"/>
      <c r="FC101" s="819"/>
      <c r="FD101" s="819"/>
      <c r="FE101" s="819"/>
      <c r="FF101" s="819"/>
      <c r="FG101" s="819"/>
      <c r="FH101" s="819"/>
      <c r="FI101" s="819"/>
      <c r="FJ101" s="819"/>
      <c r="FK101" s="819"/>
      <c r="FL101" s="819"/>
      <c r="FM101" s="819"/>
      <c r="FN101" s="819"/>
      <c r="FO101" s="819"/>
      <c r="FP101" s="819"/>
      <c r="FQ101" s="819"/>
      <c r="FR101" s="819"/>
      <c r="FS101" s="819"/>
      <c r="FT101" s="819"/>
      <c r="FU101" s="819"/>
      <c r="FV101" s="819"/>
      <c r="FW101" s="819"/>
      <c r="FX101" s="819"/>
      <c r="FY101" s="819"/>
      <c r="FZ101" s="819"/>
      <c r="GA101" s="819"/>
      <c r="GB101" s="819"/>
      <c r="GC101" s="819"/>
      <c r="GD101" s="819"/>
      <c r="GE101" s="819"/>
      <c r="GF101" s="819"/>
      <c r="GG101" s="819"/>
      <c r="GH101" s="819"/>
      <c r="GI101" s="819"/>
      <c r="GJ101" s="819"/>
      <c r="GK101" s="819"/>
      <c r="GL101" s="819"/>
      <c r="GM101" s="819"/>
      <c r="GN101" s="819"/>
      <c r="GO101" s="819"/>
      <c r="GP101" s="819"/>
      <c r="GQ101" s="819"/>
      <c r="GR101" s="819"/>
      <c r="GS101" s="819"/>
      <c r="GT101" s="819"/>
      <c r="GU101" s="819"/>
      <c r="GV101" s="819"/>
      <c r="GW101" s="819"/>
      <c r="GX101" s="819"/>
      <c r="GY101" s="819"/>
      <c r="GZ101" s="819"/>
      <c r="HA101" s="819"/>
      <c r="HB101" s="819"/>
      <c r="HC101" s="819"/>
      <c r="HD101" s="819"/>
      <c r="HE101" s="819"/>
      <c r="HF101" s="819"/>
      <c r="HG101" s="819"/>
      <c r="HH101" s="819"/>
      <c r="HI101" s="819"/>
      <c r="HJ101" s="819"/>
      <c r="HK101" s="819"/>
      <c r="HL101" s="819"/>
      <c r="HM101" s="819"/>
      <c r="HN101" s="819"/>
      <c r="HO101" s="819"/>
      <c r="HP101" s="819"/>
      <c r="HQ101" s="819"/>
      <c r="HR101" s="819"/>
      <c r="HS101" s="819"/>
      <c r="HT101" s="819"/>
      <c r="HU101" s="819"/>
      <c r="HV101" s="819"/>
      <c r="HW101" s="819"/>
      <c r="HX101" s="819"/>
      <c r="HY101" s="819"/>
      <c r="HZ101" s="819"/>
      <c r="IA101" s="819"/>
      <c r="IB101" s="819"/>
      <c r="IC101" s="819"/>
      <c r="ID101" s="819"/>
      <c r="IE101" s="819"/>
      <c r="IF101" s="819"/>
      <c r="IG101" s="819"/>
      <c r="IH101" s="819"/>
      <c r="II101" s="819"/>
      <c r="IJ101" s="819"/>
      <c r="IK101" s="819"/>
      <c r="IL101" s="819"/>
      <c r="IM101" s="819"/>
      <c r="IN101" s="819"/>
      <c r="IO101" s="819"/>
      <c r="IP101" s="819"/>
      <c r="IQ101" s="819"/>
      <c r="IR101" s="819"/>
      <c r="IS101" s="819"/>
      <c r="IT101" s="819"/>
      <c r="IU101" s="819"/>
      <c r="IV101" s="819"/>
      <c r="IW101" s="819"/>
      <c r="IX101" s="819"/>
      <c r="IY101" s="819"/>
      <c r="IZ101" s="819"/>
      <c r="JA101" s="819"/>
      <c r="JB101" s="819"/>
      <c r="JC101" s="819"/>
      <c r="JD101" s="819"/>
      <c r="JE101" s="819"/>
      <c r="JF101" s="819"/>
      <c r="JG101" s="819"/>
      <c r="JH101" s="819"/>
      <c r="JI101" s="819"/>
      <c r="JJ101" s="819"/>
      <c r="JK101" s="819"/>
      <c r="JL101" s="819"/>
      <c r="JM101" s="819"/>
      <c r="JN101" s="819"/>
      <c r="JO101" s="819"/>
      <c r="JP101" s="819"/>
      <c r="JQ101" s="819"/>
      <c r="JR101" s="819"/>
      <c r="JS101" s="819"/>
      <c r="JT101" s="819"/>
      <c r="JU101" s="819"/>
      <c r="JV101" s="819"/>
      <c r="JW101" s="819"/>
      <c r="JX101" s="819"/>
      <c r="JY101" s="819"/>
      <c r="JZ101" s="819"/>
      <c r="KA101" s="819"/>
      <c r="KB101" s="819"/>
      <c r="KC101" s="819"/>
      <c r="KD101" s="819"/>
      <c r="KE101" s="819"/>
      <c r="KF101" s="819"/>
      <c r="KG101" s="819"/>
      <c r="KH101" s="819"/>
      <c r="KI101" s="819"/>
      <c r="KJ101" s="819"/>
      <c r="KK101" s="819"/>
      <c r="KL101" s="819"/>
      <c r="KM101" s="819"/>
      <c r="KN101" s="819"/>
      <c r="KO101" s="819"/>
      <c r="KP101" s="819"/>
      <c r="KQ101" s="819"/>
      <c r="KR101" s="819"/>
      <c r="KS101" s="819"/>
      <c r="KT101" s="819"/>
      <c r="KU101" s="819"/>
      <c r="KV101" s="819"/>
      <c r="KW101" s="819"/>
      <c r="KX101" s="819"/>
      <c r="KY101" s="819"/>
      <c r="KZ101" s="819"/>
      <c r="LA101" s="819"/>
      <c r="LB101" s="819"/>
      <c r="LC101" s="819"/>
      <c r="LD101" s="819"/>
      <c r="LE101" s="819"/>
      <c r="LF101" s="819"/>
      <c r="LG101" s="819"/>
      <c r="LH101" s="819"/>
      <c r="LI101" s="819"/>
      <c r="LJ101" s="819"/>
      <c r="LK101" s="819"/>
      <c r="LL101" s="819"/>
      <c r="LM101" s="819"/>
      <c r="LN101" s="819"/>
      <c r="LO101" s="819"/>
      <c r="LP101" s="819"/>
      <c r="LQ101" s="819"/>
      <c r="LR101" s="819"/>
      <c r="LS101" s="819"/>
      <c r="LT101" s="819"/>
      <c r="LU101" s="819"/>
      <c r="LV101" s="819"/>
      <c r="LW101" s="819"/>
      <c r="LX101" s="819"/>
      <c r="LY101" s="819"/>
      <c r="LZ101" s="819"/>
      <c r="MA101" s="819"/>
      <c r="MB101" s="819"/>
      <c r="MC101" s="819"/>
      <c r="MD101" s="819"/>
      <c r="ME101" s="819"/>
      <c r="MF101" s="819"/>
      <c r="MG101" s="819"/>
      <c r="MH101" s="819"/>
      <c r="MI101" s="819"/>
      <c r="MJ101" s="819"/>
      <c r="MK101" s="819"/>
      <c r="ML101" s="819"/>
      <c r="MM101" s="819"/>
      <c r="MN101" s="819"/>
      <c r="MO101" s="819"/>
      <c r="MP101" s="819"/>
      <c r="MQ101" s="819"/>
      <c r="MR101" s="819"/>
      <c r="MS101" s="819"/>
      <c r="MT101" s="819"/>
      <c r="MU101" s="819"/>
      <c r="MV101" s="819"/>
      <c r="MW101" s="819"/>
      <c r="MX101" s="819"/>
      <c r="MY101" s="819"/>
      <c r="MZ101" s="819"/>
      <c r="NA101" s="819"/>
      <c r="NB101" s="819"/>
      <c r="NC101" s="819"/>
      <c r="ND101" s="819"/>
      <c r="NE101" s="819"/>
      <c r="NF101" s="819"/>
      <c r="NG101" s="819"/>
      <c r="NH101" s="819"/>
      <c r="NI101" s="819"/>
      <c r="NJ101" s="819"/>
      <c r="NK101" s="819"/>
      <c r="NL101" s="819"/>
      <c r="NM101" s="819"/>
      <c r="NN101" s="819"/>
      <c r="NO101" s="819"/>
      <c r="NP101" s="819"/>
      <c r="NQ101" s="819"/>
      <c r="NR101" s="819"/>
      <c r="NS101" s="819"/>
      <c r="NT101" s="819"/>
      <c r="NU101" s="819"/>
      <c r="NV101" s="819"/>
      <c r="NW101" s="819"/>
      <c r="NX101" s="819"/>
      <c r="NY101" s="819"/>
      <c r="NZ101" s="819"/>
      <c r="OA101" s="819"/>
      <c r="OB101" s="819"/>
      <c r="OC101" s="819"/>
      <c r="OD101" s="819"/>
      <c r="OE101" s="819"/>
      <c r="OF101" s="819"/>
      <c r="OG101" s="819"/>
      <c r="OH101" s="819"/>
      <c r="OI101" s="819"/>
      <c r="OJ101" s="819"/>
      <c r="OK101" s="819"/>
      <c r="OL101" s="819"/>
      <c r="OM101" s="819"/>
      <c r="ON101" s="819"/>
      <c r="OO101" s="819"/>
      <c r="OP101" s="819"/>
      <c r="OQ101" s="819"/>
      <c r="OR101" s="819"/>
      <c r="OS101" s="819"/>
      <c r="OT101" s="819"/>
      <c r="OU101" s="819"/>
      <c r="OV101" s="819"/>
      <c r="OW101" s="819"/>
      <c r="OX101" s="819"/>
      <c r="OY101" s="819"/>
      <c r="OZ101" s="819"/>
      <c r="PA101" s="819"/>
      <c r="PB101" s="819"/>
      <c r="PC101" s="819"/>
      <c r="PD101" s="819"/>
      <c r="PE101" s="819"/>
      <c r="PF101" s="819"/>
      <c r="PG101" s="819"/>
      <c r="PH101" s="819"/>
      <c r="PI101" s="819"/>
      <c r="PJ101" s="819"/>
      <c r="PK101" s="819"/>
      <c r="PL101" s="819"/>
      <c r="PM101" s="819"/>
      <c r="PN101" s="819"/>
      <c r="PO101" s="819"/>
      <c r="PP101" s="819"/>
      <c r="PQ101" s="819"/>
      <c r="PR101" s="819"/>
      <c r="PS101" s="819"/>
      <c r="PT101" s="819"/>
      <c r="PU101" s="819"/>
      <c r="PV101" s="819"/>
      <c r="PW101" s="819"/>
      <c r="PX101" s="819"/>
      <c r="PY101" s="819"/>
      <c r="PZ101" s="819"/>
      <c r="QA101" s="819"/>
      <c r="QB101" s="819"/>
      <c r="QC101" s="819"/>
      <c r="QD101" s="819"/>
      <c r="QE101" s="819"/>
      <c r="QF101" s="819"/>
      <c r="QG101" s="819"/>
      <c r="QH101" s="819"/>
      <c r="QI101" s="819"/>
      <c r="QJ101" s="819"/>
      <c r="QK101" s="819"/>
      <c r="QL101" s="819"/>
      <c r="QM101" s="819"/>
      <c r="QN101" s="819"/>
    </row>
    <row r="102" spans="1:456" s="132" customFormat="1" ht="25.5">
      <c r="A102" s="435" t="s">
        <v>747</v>
      </c>
      <c r="B102" s="421" t="s">
        <v>878</v>
      </c>
      <c r="C102" s="849">
        <f>C$100/2</f>
        <v>1.6666666666666667</v>
      </c>
      <c r="D102" s="511" t="s">
        <v>35</v>
      </c>
      <c r="E102" s="276">
        <f>IF(D102="Yes",C102,IF(D102="partial",C102*0.25,0))</f>
        <v>1.6666666666666667</v>
      </c>
      <c r="F102" s="276"/>
      <c r="G102" s="267" t="s">
        <v>1226</v>
      </c>
      <c r="H102" s="793"/>
      <c r="I102" s="276">
        <f>I$100/2</f>
        <v>1.6666666666666667</v>
      </c>
      <c r="J102" s="267" t="s">
        <v>35</v>
      </c>
      <c r="K102" s="276">
        <f>IF(J102="Yes",I102,IF(J102="partial",I102*0.25,0))</f>
        <v>1.6666666666666667</v>
      </c>
      <c r="L102" s="276"/>
      <c r="M102" s="267" t="s">
        <v>317</v>
      </c>
      <c r="N102" s="793"/>
      <c r="O102" s="276">
        <f>O$100/2</f>
        <v>1.6666666666666667</v>
      </c>
      <c r="P102" s="267" t="s">
        <v>35</v>
      </c>
      <c r="Q102" s="276">
        <f>IF(P102="Yes",O102,IF(P102="partial",O102*0.25,0))</f>
        <v>1.6666666666666667</v>
      </c>
      <c r="R102" s="276"/>
      <c r="S102" s="267" t="s">
        <v>902</v>
      </c>
      <c r="T102" s="793"/>
      <c r="U102" s="276">
        <f>U$100/2</f>
        <v>1.6666666666666667</v>
      </c>
      <c r="V102" s="267" t="s">
        <v>38</v>
      </c>
      <c r="W102" s="276">
        <f>IF(V102="Yes",U102,IF(V102="partial",U102*0.25,0))</f>
        <v>0</v>
      </c>
      <c r="X102" s="276"/>
      <c r="Y102" s="276"/>
      <c r="Z102" s="793"/>
      <c r="AA102" s="276">
        <f>AA$100/2</f>
        <v>1.6666666666666667</v>
      </c>
      <c r="AB102" s="267" t="s">
        <v>35</v>
      </c>
      <c r="AC102" s="276">
        <f>IF(AB102="Yes",AA102,IF(AB102="partial",AA102*0.25,0))</f>
        <v>1.6666666666666667</v>
      </c>
      <c r="AD102" s="276"/>
      <c r="AE102" s="267" t="s">
        <v>726</v>
      </c>
      <c r="AF102" s="793"/>
      <c r="AG102" s="276">
        <f>AG$100/2</f>
        <v>1.6666666666666667</v>
      </c>
      <c r="AH102" s="267" t="s">
        <v>35</v>
      </c>
      <c r="AI102" s="276">
        <f>IF(AH102="Yes",AG102,IF(AH102="partial",AG102*0.25,0))</f>
        <v>1.6666666666666667</v>
      </c>
      <c r="AJ102" s="276"/>
      <c r="AK102" s="450" t="s">
        <v>1899</v>
      </c>
      <c r="AL102" s="793"/>
      <c r="AM102" s="276">
        <f>AM$100/2</f>
        <v>1.6666666666666667</v>
      </c>
      <c r="AN102" s="267" t="s">
        <v>38</v>
      </c>
      <c r="AO102" s="276">
        <f>IF(AN102="Yes",AM102,IF(AN102="partial",AM102*0.25,0))</f>
        <v>0</v>
      </c>
      <c r="AP102" s="276"/>
      <c r="AQ102" s="276"/>
      <c r="AR102" s="793"/>
      <c r="AS102" s="276">
        <f>AS$100/2</f>
        <v>1.6666666666666667</v>
      </c>
      <c r="AT102" s="267" t="s">
        <v>35</v>
      </c>
      <c r="AU102" s="276">
        <f>IF(AT102="Yes",AS102,IF(AT102="partial",AS102*0.25,0))</f>
        <v>1.6666666666666667</v>
      </c>
      <c r="AV102" s="276"/>
      <c r="AW102" s="267" t="s">
        <v>730</v>
      </c>
      <c r="AX102" s="793"/>
      <c r="AY102" s="276">
        <f>AY$100/2</f>
        <v>1.6666666666666667</v>
      </c>
      <c r="AZ102" s="267" t="s">
        <v>38</v>
      </c>
      <c r="BA102" s="276">
        <f>IF(AZ102="Yes",AY102,IF(AZ102="partial",AY102*0.25,0))</f>
        <v>0</v>
      </c>
      <c r="BB102" s="276"/>
      <c r="BC102" s="269"/>
      <c r="BD102" s="793"/>
      <c r="BE102" s="276">
        <f>BE$100/2</f>
        <v>1.6666666666666667</v>
      </c>
      <c r="BF102" s="267" t="s">
        <v>35</v>
      </c>
      <c r="BG102" s="276">
        <f>IF(BF102="Yes",BE102,IF(BF102="partial",BE102*0.25,0))</f>
        <v>1.6666666666666667</v>
      </c>
      <c r="BH102" s="276"/>
      <c r="BI102" s="267" t="s">
        <v>686</v>
      </c>
      <c r="BJ102" s="820"/>
      <c r="BK102" s="819"/>
      <c r="BL102" s="819"/>
      <c r="BM102" s="819"/>
      <c r="BN102" s="819"/>
      <c r="BO102" s="819"/>
      <c r="BP102" s="819"/>
      <c r="BQ102" s="819"/>
      <c r="BR102" s="819"/>
      <c r="BS102" s="819"/>
      <c r="BT102" s="819"/>
      <c r="BU102" s="819"/>
      <c r="BV102" s="819"/>
      <c r="BW102" s="819"/>
      <c r="BX102" s="819"/>
      <c r="BY102" s="819"/>
      <c r="BZ102" s="819"/>
      <c r="CA102" s="819"/>
      <c r="CB102" s="819"/>
      <c r="CC102" s="819"/>
      <c r="CD102" s="819"/>
      <c r="CE102" s="819"/>
      <c r="CF102" s="819"/>
      <c r="CG102" s="819"/>
      <c r="CH102" s="819"/>
      <c r="CI102" s="819"/>
      <c r="CJ102" s="819"/>
      <c r="CK102" s="819"/>
      <c r="CL102" s="819"/>
      <c r="CM102" s="819"/>
      <c r="CN102" s="819"/>
      <c r="CO102" s="819"/>
      <c r="CP102" s="819"/>
      <c r="CQ102" s="819"/>
      <c r="CR102" s="819"/>
      <c r="CS102" s="819"/>
      <c r="CT102" s="819"/>
      <c r="CU102" s="819"/>
      <c r="CV102" s="819"/>
      <c r="CW102" s="819"/>
      <c r="CX102" s="819"/>
      <c r="CY102" s="819"/>
      <c r="CZ102" s="819"/>
      <c r="DA102" s="819"/>
      <c r="DB102" s="819"/>
      <c r="DC102" s="819"/>
      <c r="DD102" s="819"/>
      <c r="DE102" s="819"/>
      <c r="DF102" s="819"/>
      <c r="DG102" s="819"/>
      <c r="DH102" s="819"/>
      <c r="DI102" s="819"/>
      <c r="DJ102" s="819"/>
      <c r="DK102" s="819"/>
      <c r="DL102" s="819"/>
      <c r="DM102" s="819"/>
      <c r="DN102" s="819"/>
      <c r="DO102" s="819"/>
      <c r="DP102" s="819"/>
      <c r="DQ102" s="819"/>
      <c r="DR102" s="819"/>
      <c r="DS102" s="819"/>
      <c r="DT102" s="819"/>
      <c r="DU102" s="819"/>
      <c r="DV102" s="819"/>
      <c r="DW102" s="819"/>
      <c r="DX102" s="819"/>
      <c r="DY102" s="819"/>
      <c r="DZ102" s="819"/>
      <c r="EA102" s="819"/>
      <c r="EB102" s="819"/>
      <c r="EC102" s="819"/>
      <c r="ED102" s="819"/>
      <c r="EE102" s="819"/>
      <c r="EF102" s="819"/>
      <c r="EG102" s="819"/>
      <c r="EH102" s="819"/>
      <c r="EI102" s="819"/>
      <c r="EJ102" s="819"/>
      <c r="EK102" s="819"/>
      <c r="EL102" s="819"/>
      <c r="EM102" s="819"/>
      <c r="EN102" s="819"/>
      <c r="EO102" s="819"/>
      <c r="EP102" s="819"/>
      <c r="EQ102" s="819"/>
      <c r="ER102" s="819"/>
      <c r="ES102" s="819"/>
      <c r="ET102" s="819"/>
      <c r="EU102" s="819"/>
      <c r="EV102" s="819"/>
      <c r="EW102" s="819"/>
      <c r="EX102" s="819"/>
      <c r="EY102" s="819"/>
      <c r="EZ102" s="819"/>
      <c r="FA102" s="819"/>
      <c r="FB102" s="819"/>
      <c r="FC102" s="819"/>
      <c r="FD102" s="819"/>
      <c r="FE102" s="819"/>
      <c r="FF102" s="819"/>
      <c r="FG102" s="819"/>
      <c r="FH102" s="819"/>
      <c r="FI102" s="819"/>
      <c r="FJ102" s="819"/>
      <c r="FK102" s="819"/>
      <c r="FL102" s="819"/>
      <c r="FM102" s="819"/>
      <c r="FN102" s="819"/>
      <c r="FO102" s="819"/>
      <c r="FP102" s="819"/>
      <c r="FQ102" s="819"/>
      <c r="FR102" s="819"/>
      <c r="FS102" s="819"/>
      <c r="FT102" s="819"/>
      <c r="FU102" s="819"/>
      <c r="FV102" s="819"/>
      <c r="FW102" s="819"/>
      <c r="FX102" s="819"/>
      <c r="FY102" s="819"/>
      <c r="FZ102" s="819"/>
      <c r="GA102" s="819"/>
      <c r="GB102" s="819"/>
      <c r="GC102" s="819"/>
      <c r="GD102" s="819"/>
      <c r="GE102" s="819"/>
      <c r="GF102" s="819"/>
      <c r="GG102" s="819"/>
      <c r="GH102" s="819"/>
      <c r="GI102" s="819"/>
      <c r="GJ102" s="819"/>
      <c r="GK102" s="819"/>
      <c r="GL102" s="819"/>
      <c r="GM102" s="819"/>
      <c r="GN102" s="819"/>
      <c r="GO102" s="819"/>
      <c r="GP102" s="819"/>
      <c r="GQ102" s="819"/>
      <c r="GR102" s="819"/>
      <c r="GS102" s="819"/>
      <c r="GT102" s="819"/>
      <c r="GU102" s="819"/>
      <c r="GV102" s="819"/>
      <c r="GW102" s="819"/>
      <c r="GX102" s="819"/>
      <c r="GY102" s="819"/>
      <c r="GZ102" s="819"/>
      <c r="HA102" s="819"/>
      <c r="HB102" s="819"/>
      <c r="HC102" s="819"/>
      <c r="HD102" s="819"/>
      <c r="HE102" s="819"/>
      <c r="HF102" s="819"/>
      <c r="HG102" s="819"/>
      <c r="HH102" s="819"/>
      <c r="HI102" s="819"/>
      <c r="HJ102" s="819"/>
      <c r="HK102" s="819"/>
      <c r="HL102" s="819"/>
      <c r="HM102" s="819"/>
      <c r="HN102" s="819"/>
      <c r="HO102" s="819"/>
      <c r="HP102" s="819"/>
      <c r="HQ102" s="819"/>
      <c r="HR102" s="819"/>
      <c r="HS102" s="819"/>
      <c r="HT102" s="819"/>
      <c r="HU102" s="819"/>
      <c r="HV102" s="819"/>
      <c r="HW102" s="819"/>
      <c r="HX102" s="819"/>
      <c r="HY102" s="819"/>
      <c r="HZ102" s="819"/>
      <c r="IA102" s="819"/>
      <c r="IB102" s="819"/>
      <c r="IC102" s="819"/>
      <c r="ID102" s="819"/>
      <c r="IE102" s="819"/>
      <c r="IF102" s="819"/>
      <c r="IG102" s="819"/>
      <c r="IH102" s="819"/>
      <c r="II102" s="819"/>
      <c r="IJ102" s="819"/>
      <c r="IK102" s="819"/>
      <c r="IL102" s="819"/>
      <c r="IM102" s="819"/>
      <c r="IN102" s="819"/>
      <c r="IO102" s="819"/>
      <c r="IP102" s="819"/>
      <c r="IQ102" s="819"/>
      <c r="IR102" s="819"/>
      <c r="IS102" s="819"/>
      <c r="IT102" s="819"/>
      <c r="IU102" s="819"/>
      <c r="IV102" s="819"/>
      <c r="IW102" s="819"/>
      <c r="IX102" s="819"/>
      <c r="IY102" s="819"/>
      <c r="IZ102" s="819"/>
      <c r="JA102" s="819"/>
      <c r="JB102" s="819"/>
      <c r="JC102" s="819"/>
      <c r="JD102" s="819"/>
      <c r="JE102" s="819"/>
      <c r="JF102" s="819"/>
      <c r="JG102" s="819"/>
      <c r="JH102" s="819"/>
      <c r="JI102" s="819"/>
      <c r="JJ102" s="819"/>
      <c r="JK102" s="819"/>
      <c r="JL102" s="819"/>
      <c r="JM102" s="819"/>
      <c r="JN102" s="819"/>
      <c r="JO102" s="819"/>
      <c r="JP102" s="819"/>
      <c r="JQ102" s="819"/>
      <c r="JR102" s="819"/>
      <c r="JS102" s="819"/>
      <c r="JT102" s="819"/>
      <c r="JU102" s="819"/>
      <c r="JV102" s="819"/>
      <c r="JW102" s="819"/>
      <c r="JX102" s="819"/>
      <c r="JY102" s="819"/>
      <c r="JZ102" s="819"/>
      <c r="KA102" s="819"/>
      <c r="KB102" s="819"/>
      <c r="KC102" s="819"/>
      <c r="KD102" s="819"/>
      <c r="KE102" s="819"/>
      <c r="KF102" s="819"/>
      <c r="KG102" s="819"/>
      <c r="KH102" s="819"/>
      <c r="KI102" s="819"/>
      <c r="KJ102" s="819"/>
      <c r="KK102" s="819"/>
      <c r="KL102" s="819"/>
      <c r="KM102" s="819"/>
      <c r="KN102" s="819"/>
      <c r="KO102" s="819"/>
      <c r="KP102" s="819"/>
      <c r="KQ102" s="819"/>
      <c r="KR102" s="819"/>
      <c r="KS102" s="819"/>
      <c r="KT102" s="819"/>
      <c r="KU102" s="819"/>
      <c r="KV102" s="819"/>
      <c r="KW102" s="819"/>
      <c r="KX102" s="819"/>
      <c r="KY102" s="819"/>
      <c r="KZ102" s="819"/>
      <c r="LA102" s="819"/>
      <c r="LB102" s="819"/>
      <c r="LC102" s="819"/>
      <c r="LD102" s="819"/>
      <c r="LE102" s="819"/>
      <c r="LF102" s="819"/>
      <c r="LG102" s="819"/>
      <c r="LH102" s="819"/>
      <c r="LI102" s="819"/>
      <c r="LJ102" s="819"/>
      <c r="LK102" s="819"/>
      <c r="LL102" s="819"/>
      <c r="LM102" s="819"/>
      <c r="LN102" s="819"/>
      <c r="LO102" s="819"/>
      <c r="LP102" s="819"/>
      <c r="LQ102" s="819"/>
      <c r="LR102" s="819"/>
      <c r="LS102" s="819"/>
      <c r="LT102" s="819"/>
      <c r="LU102" s="819"/>
      <c r="LV102" s="819"/>
      <c r="LW102" s="819"/>
      <c r="LX102" s="819"/>
      <c r="LY102" s="819"/>
      <c r="LZ102" s="819"/>
      <c r="MA102" s="819"/>
      <c r="MB102" s="819"/>
      <c r="MC102" s="819"/>
      <c r="MD102" s="819"/>
      <c r="ME102" s="819"/>
      <c r="MF102" s="819"/>
      <c r="MG102" s="819"/>
      <c r="MH102" s="819"/>
      <c r="MI102" s="819"/>
      <c r="MJ102" s="819"/>
      <c r="MK102" s="819"/>
      <c r="ML102" s="819"/>
      <c r="MM102" s="819"/>
      <c r="MN102" s="819"/>
      <c r="MO102" s="819"/>
      <c r="MP102" s="819"/>
      <c r="MQ102" s="819"/>
      <c r="MR102" s="819"/>
      <c r="MS102" s="819"/>
      <c r="MT102" s="819"/>
      <c r="MU102" s="819"/>
      <c r="MV102" s="819"/>
      <c r="MW102" s="819"/>
      <c r="MX102" s="819"/>
      <c r="MY102" s="819"/>
      <c r="MZ102" s="819"/>
      <c r="NA102" s="819"/>
      <c r="NB102" s="819"/>
      <c r="NC102" s="819"/>
      <c r="ND102" s="819"/>
      <c r="NE102" s="819"/>
      <c r="NF102" s="819"/>
      <c r="NG102" s="819"/>
      <c r="NH102" s="819"/>
      <c r="NI102" s="819"/>
      <c r="NJ102" s="819"/>
      <c r="NK102" s="819"/>
      <c r="NL102" s="819"/>
      <c r="NM102" s="819"/>
      <c r="NN102" s="819"/>
      <c r="NO102" s="819"/>
      <c r="NP102" s="819"/>
      <c r="NQ102" s="819"/>
      <c r="NR102" s="819"/>
      <c r="NS102" s="819"/>
      <c r="NT102" s="819"/>
      <c r="NU102" s="819"/>
      <c r="NV102" s="819"/>
      <c r="NW102" s="819"/>
      <c r="NX102" s="819"/>
      <c r="NY102" s="819"/>
      <c r="NZ102" s="819"/>
      <c r="OA102" s="819"/>
      <c r="OB102" s="819"/>
      <c r="OC102" s="819"/>
      <c r="OD102" s="819"/>
      <c r="OE102" s="819"/>
      <c r="OF102" s="819"/>
      <c r="OG102" s="819"/>
      <c r="OH102" s="819"/>
      <c r="OI102" s="819"/>
      <c r="OJ102" s="819"/>
      <c r="OK102" s="819"/>
      <c r="OL102" s="819"/>
      <c r="OM102" s="819"/>
      <c r="ON102" s="819"/>
      <c r="OO102" s="819"/>
      <c r="OP102" s="819"/>
      <c r="OQ102" s="819"/>
      <c r="OR102" s="819"/>
      <c r="OS102" s="819"/>
      <c r="OT102" s="819"/>
      <c r="OU102" s="819"/>
      <c r="OV102" s="819"/>
      <c r="OW102" s="819"/>
      <c r="OX102" s="819"/>
      <c r="OY102" s="819"/>
      <c r="OZ102" s="819"/>
      <c r="PA102" s="819"/>
      <c r="PB102" s="819"/>
      <c r="PC102" s="819"/>
      <c r="PD102" s="819"/>
      <c r="PE102" s="819"/>
      <c r="PF102" s="819"/>
      <c r="PG102" s="819"/>
      <c r="PH102" s="819"/>
      <c r="PI102" s="819"/>
      <c r="PJ102" s="819"/>
      <c r="PK102" s="819"/>
      <c r="PL102" s="819"/>
      <c r="PM102" s="819"/>
      <c r="PN102" s="819"/>
      <c r="PO102" s="819"/>
      <c r="PP102" s="819"/>
      <c r="PQ102" s="819"/>
      <c r="PR102" s="819"/>
      <c r="PS102" s="819"/>
      <c r="PT102" s="819"/>
      <c r="PU102" s="819"/>
      <c r="PV102" s="819"/>
      <c r="PW102" s="819"/>
      <c r="PX102" s="819"/>
      <c r="PY102" s="819"/>
      <c r="PZ102" s="819"/>
      <c r="QA102" s="819"/>
      <c r="QB102" s="819"/>
      <c r="QC102" s="819"/>
      <c r="QD102" s="819"/>
      <c r="QE102" s="819"/>
      <c r="QF102" s="819"/>
      <c r="QG102" s="819"/>
      <c r="QH102" s="819"/>
      <c r="QI102" s="819"/>
      <c r="QJ102" s="819"/>
      <c r="QK102" s="819"/>
      <c r="QL102" s="819"/>
      <c r="QM102" s="819"/>
      <c r="QN102" s="819"/>
    </row>
    <row r="103" spans="1:456" s="132" customFormat="1" ht="27.75" customHeight="1">
      <c r="A103" s="440"/>
      <c r="B103" s="836"/>
      <c r="C103" s="849"/>
      <c r="D103" s="340"/>
      <c r="E103" s="276"/>
      <c r="F103" s="276"/>
      <c r="G103" s="276"/>
      <c r="H103" s="793"/>
      <c r="I103" s="276"/>
      <c r="J103" s="276"/>
      <c r="K103" s="276"/>
      <c r="L103" s="276"/>
      <c r="M103" s="276"/>
      <c r="N103" s="793"/>
      <c r="O103" s="276"/>
      <c r="P103" s="276"/>
      <c r="Q103" s="276"/>
      <c r="R103" s="276"/>
      <c r="S103" s="276"/>
      <c r="T103" s="793"/>
      <c r="U103" s="276"/>
      <c r="V103" s="276"/>
      <c r="W103" s="276"/>
      <c r="X103" s="276"/>
      <c r="Y103" s="276"/>
      <c r="Z103" s="793"/>
      <c r="AA103" s="276"/>
      <c r="AB103" s="276"/>
      <c r="AC103" s="276"/>
      <c r="AD103" s="276"/>
      <c r="AE103" s="276"/>
      <c r="AF103" s="793"/>
      <c r="AG103" s="276"/>
      <c r="AH103" s="276"/>
      <c r="AI103" s="276"/>
      <c r="AJ103" s="276"/>
      <c r="AK103" s="276"/>
      <c r="AL103" s="793"/>
      <c r="AM103" s="276"/>
      <c r="AN103" s="276"/>
      <c r="AO103" s="276"/>
      <c r="AP103" s="276"/>
      <c r="AQ103" s="276"/>
      <c r="AR103" s="793"/>
      <c r="AS103" s="276"/>
      <c r="AT103" s="276"/>
      <c r="AU103" s="276"/>
      <c r="AV103" s="276"/>
      <c r="AW103" s="276"/>
      <c r="AX103" s="793"/>
      <c r="AY103" s="276"/>
      <c r="AZ103" s="276"/>
      <c r="BA103" s="276"/>
      <c r="BB103" s="276"/>
      <c r="BC103" s="269"/>
      <c r="BD103" s="793"/>
      <c r="BE103" s="276"/>
      <c r="BF103" s="276"/>
      <c r="BG103" s="276"/>
      <c r="BH103" s="276"/>
      <c r="BI103" s="442"/>
      <c r="BJ103" s="820"/>
      <c r="BK103" s="819"/>
      <c r="BL103" s="819"/>
      <c r="BM103" s="819"/>
      <c r="BN103" s="819"/>
      <c r="BO103" s="819"/>
      <c r="BP103" s="819"/>
      <c r="BQ103" s="819"/>
      <c r="BR103" s="819"/>
      <c r="BS103" s="819"/>
      <c r="BT103" s="819"/>
      <c r="BU103" s="819"/>
      <c r="BV103" s="819"/>
      <c r="BW103" s="819"/>
      <c r="BX103" s="819"/>
      <c r="BY103" s="819"/>
      <c r="BZ103" s="819"/>
      <c r="CA103" s="819"/>
      <c r="CB103" s="819"/>
      <c r="CC103" s="819"/>
      <c r="CD103" s="819"/>
      <c r="CE103" s="819"/>
      <c r="CF103" s="819"/>
      <c r="CG103" s="819"/>
      <c r="CH103" s="819"/>
      <c r="CI103" s="819"/>
      <c r="CJ103" s="819"/>
      <c r="CK103" s="819"/>
      <c r="CL103" s="819"/>
      <c r="CM103" s="819"/>
      <c r="CN103" s="819"/>
      <c r="CO103" s="819"/>
      <c r="CP103" s="819"/>
      <c r="CQ103" s="819"/>
      <c r="CR103" s="819"/>
      <c r="CS103" s="819"/>
      <c r="CT103" s="819"/>
      <c r="CU103" s="819"/>
      <c r="CV103" s="819"/>
      <c r="CW103" s="819"/>
      <c r="CX103" s="819"/>
      <c r="CY103" s="819"/>
      <c r="CZ103" s="819"/>
      <c r="DA103" s="819"/>
      <c r="DB103" s="819"/>
      <c r="DC103" s="819"/>
      <c r="DD103" s="819"/>
      <c r="DE103" s="819"/>
      <c r="DF103" s="819"/>
      <c r="DG103" s="819"/>
      <c r="DH103" s="819"/>
      <c r="DI103" s="819"/>
      <c r="DJ103" s="819"/>
      <c r="DK103" s="819"/>
      <c r="DL103" s="819"/>
      <c r="DM103" s="819"/>
      <c r="DN103" s="819"/>
      <c r="DO103" s="819"/>
      <c r="DP103" s="819"/>
      <c r="DQ103" s="819"/>
      <c r="DR103" s="819"/>
      <c r="DS103" s="819"/>
      <c r="DT103" s="819"/>
      <c r="DU103" s="819"/>
      <c r="DV103" s="819"/>
      <c r="DW103" s="819"/>
      <c r="DX103" s="819"/>
      <c r="DY103" s="819"/>
      <c r="DZ103" s="819"/>
      <c r="EA103" s="819"/>
      <c r="EB103" s="819"/>
      <c r="EC103" s="819"/>
      <c r="ED103" s="819"/>
      <c r="EE103" s="819"/>
      <c r="EF103" s="819"/>
      <c r="EG103" s="819"/>
      <c r="EH103" s="819"/>
      <c r="EI103" s="819"/>
      <c r="EJ103" s="819"/>
      <c r="EK103" s="819"/>
      <c r="EL103" s="819"/>
      <c r="EM103" s="819"/>
      <c r="EN103" s="819"/>
      <c r="EO103" s="819"/>
      <c r="EP103" s="819"/>
      <c r="EQ103" s="819"/>
      <c r="ER103" s="819"/>
      <c r="ES103" s="819"/>
      <c r="ET103" s="819"/>
      <c r="EU103" s="819"/>
      <c r="EV103" s="819"/>
      <c r="EW103" s="819"/>
      <c r="EX103" s="819"/>
      <c r="EY103" s="819"/>
      <c r="EZ103" s="819"/>
      <c r="FA103" s="819"/>
      <c r="FB103" s="819"/>
      <c r="FC103" s="819"/>
      <c r="FD103" s="819"/>
      <c r="FE103" s="819"/>
      <c r="FF103" s="819"/>
      <c r="FG103" s="819"/>
      <c r="FH103" s="819"/>
      <c r="FI103" s="819"/>
      <c r="FJ103" s="819"/>
      <c r="FK103" s="819"/>
      <c r="FL103" s="819"/>
      <c r="FM103" s="819"/>
      <c r="FN103" s="819"/>
      <c r="FO103" s="819"/>
      <c r="FP103" s="819"/>
      <c r="FQ103" s="819"/>
      <c r="FR103" s="819"/>
      <c r="FS103" s="819"/>
      <c r="FT103" s="819"/>
      <c r="FU103" s="819"/>
      <c r="FV103" s="819"/>
      <c r="FW103" s="819"/>
      <c r="FX103" s="819"/>
      <c r="FY103" s="819"/>
      <c r="FZ103" s="819"/>
      <c r="GA103" s="819"/>
      <c r="GB103" s="819"/>
      <c r="GC103" s="819"/>
      <c r="GD103" s="819"/>
      <c r="GE103" s="819"/>
      <c r="GF103" s="819"/>
      <c r="GG103" s="819"/>
      <c r="GH103" s="819"/>
      <c r="GI103" s="819"/>
      <c r="GJ103" s="819"/>
      <c r="GK103" s="819"/>
      <c r="GL103" s="819"/>
      <c r="GM103" s="819"/>
      <c r="GN103" s="819"/>
      <c r="GO103" s="819"/>
      <c r="GP103" s="819"/>
      <c r="GQ103" s="819"/>
      <c r="GR103" s="819"/>
      <c r="GS103" s="819"/>
      <c r="GT103" s="819"/>
      <c r="GU103" s="819"/>
      <c r="GV103" s="819"/>
      <c r="GW103" s="819"/>
      <c r="GX103" s="819"/>
      <c r="GY103" s="819"/>
      <c r="GZ103" s="819"/>
      <c r="HA103" s="819"/>
      <c r="HB103" s="819"/>
      <c r="HC103" s="819"/>
      <c r="HD103" s="819"/>
      <c r="HE103" s="819"/>
      <c r="HF103" s="819"/>
      <c r="HG103" s="819"/>
      <c r="HH103" s="819"/>
      <c r="HI103" s="819"/>
      <c r="HJ103" s="819"/>
      <c r="HK103" s="819"/>
      <c r="HL103" s="819"/>
      <c r="HM103" s="819"/>
      <c r="HN103" s="819"/>
      <c r="HO103" s="819"/>
      <c r="HP103" s="819"/>
      <c r="HQ103" s="819"/>
      <c r="HR103" s="819"/>
      <c r="HS103" s="819"/>
      <c r="HT103" s="819"/>
      <c r="HU103" s="819"/>
      <c r="HV103" s="819"/>
      <c r="HW103" s="819"/>
      <c r="HX103" s="819"/>
      <c r="HY103" s="819"/>
      <c r="HZ103" s="819"/>
      <c r="IA103" s="819"/>
      <c r="IB103" s="819"/>
      <c r="IC103" s="819"/>
      <c r="ID103" s="819"/>
      <c r="IE103" s="819"/>
      <c r="IF103" s="819"/>
      <c r="IG103" s="819"/>
      <c r="IH103" s="819"/>
      <c r="II103" s="819"/>
      <c r="IJ103" s="819"/>
      <c r="IK103" s="819"/>
      <c r="IL103" s="819"/>
      <c r="IM103" s="819"/>
      <c r="IN103" s="819"/>
      <c r="IO103" s="819"/>
      <c r="IP103" s="819"/>
      <c r="IQ103" s="819"/>
      <c r="IR103" s="819"/>
      <c r="IS103" s="819"/>
      <c r="IT103" s="819"/>
      <c r="IU103" s="819"/>
      <c r="IV103" s="819"/>
      <c r="IW103" s="819"/>
      <c r="IX103" s="819"/>
      <c r="IY103" s="819"/>
      <c r="IZ103" s="819"/>
      <c r="JA103" s="819"/>
      <c r="JB103" s="819"/>
      <c r="JC103" s="819"/>
      <c r="JD103" s="819"/>
      <c r="JE103" s="819"/>
      <c r="JF103" s="819"/>
      <c r="JG103" s="819"/>
      <c r="JH103" s="819"/>
      <c r="JI103" s="819"/>
      <c r="JJ103" s="819"/>
      <c r="JK103" s="819"/>
      <c r="JL103" s="819"/>
      <c r="JM103" s="819"/>
      <c r="JN103" s="819"/>
      <c r="JO103" s="819"/>
      <c r="JP103" s="819"/>
      <c r="JQ103" s="819"/>
      <c r="JR103" s="819"/>
      <c r="JS103" s="819"/>
      <c r="JT103" s="819"/>
      <c r="JU103" s="819"/>
      <c r="JV103" s="819"/>
      <c r="JW103" s="819"/>
      <c r="JX103" s="819"/>
      <c r="JY103" s="819"/>
      <c r="JZ103" s="819"/>
      <c r="KA103" s="819"/>
      <c r="KB103" s="819"/>
      <c r="KC103" s="819"/>
      <c r="KD103" s="819"/>
      <c r="KE103" s="819"/>
      <c r="KF103" s="819"/>
      <c r="KG103" s="819"/>
      <c r="KH103" s="819"/>
      <c r="KI103" s="819"/>
      <c r="KJ103" s="819"/>
      <c r="KK103" s="819"/>
      <c r="KL103" s="819"/>
      <c r="KM103" s="819"/>
      <c r="KN103" s="819"/>
      <c r="KO103" s="819"/>
      <c r="KP103" s="819"/>
      <c r="KQ103" s="819"/>
      <c r="KR103" s="819"/>
      <c r="KS103" s="819"/>
      <c r="KT103" s="819"/>
      <c r="KU103" s="819"/>
      <c r="KV103" s="819"/>
      <c r="KW103" s="819"/>
      <c r="KX103" s="819"/>
      <c r="KY103" s="819"/>
      <c r="KZ103" s="819"/>
      <c r="LA103" s="819"/>
      <c r="LB103" s="819"/>
      <c r="LC103" s="819"/>
      <c r="LD103" s="819"/>
      <c r="LE103" s="819"/>
      <c r="LF103" s="819"/>
      <c r="LG103" s="819"/>
      <c r="LH103" s="819"/>
      <c r="LI103" s="819"/>
      <c r="LJ103" s="819"/>
      <c r="LK103" s="819"/>
      <c r="LL103" s="819"/>
      <c r="LM103" s="819"/>
      <c r="LN103" s="819"/>
      <c r="LO103" s="819"/>
      <c r="LP103" s="819"/>
      <c r="LQ103" s="819"/>
      <c r="LR103" s="819"/>
      <c r="LS103" s="819"/>
      <c r="LT103" s="819"/>
      <c r="LU103" s="819"/>
      <c r="LV103" s="819"/>
      <c r="LW103" s="819"/>
      <c r="LX103" s="819"/>
      <c r="LY103" s="819"/>
      <c r="LZ103" s="819"/>
      <c r="MA103" s="819"/>
      <c r="MB103" s="819"/>
      <c r="MC103" s="819"/>
      <c r="MD103" s="819"/>
      <c r="ME103" s="819"/>
      <c r="MF103" s="819"/>
      <c r="MG103" s="819"/>
      <c r="MH103" s="819"/>
      <c r="MI103" s="819"/>
      <c r="MJ103" s="819"/>
      <c r="MK103" s="819"/>
      <c r="ML103" s="819"/>
      <c r="MM103" s="819"/>
      <c r="MN103" s="819"/>
      <c r="MO103" s="819"/>
      <c r="MP103" s="819"/>
      <c r="MQ103" s="819"/>
      <c r="MR103" s="819"/>
      <c r="MS103" s="819"/>
      <c r="MT103" s="819"/>
      <c r="MU103" s="819"/>
      <c r="MV103" s="819"/>
      <c r="MW103" s="819"/>
      <c r="MX103" s="819"/>
      <c r="MY103" s="819"/>
      <c r="MZ103" s="819"/>
      <c r="NA103" s="819"/>
      <c r="NB103" s="819"/>
      <c r="NC103" s="819"/>
      <c r="ND103" s="819"/>
      <c r="NE103" s="819"/>
      <c r="NF103" s="819"/>
      <c r="NG103" s="819"/>
      <c r="NH103" s="819"/>
      <c r="NI103" s="819"/>
      <c r="NJ103" s="819"/>
      <c r="NK103" s="819"/>
      <c r="NL103" s="819"/>
      <c r="NM103" s="819"/>
      <c r="NN103" s="819"/>
      <c r="NO103" s="819"/>
      <c r="NP103" s="819"/>
      <c r="NQ103" s="819"/>
      <c r="NR103" s="819"/>
      <c r="NS103" s="819"/>
      <c r="NT103" s="819"/>
      <c r="NU103" s="819"/>
      <c r="NV103" s="819"/>
      <c r="NW103" s="819"/>
      <c r="NX103" s="819"/>
      <c r="NY103" s="819"/>
      <c r="NZ103" s="819"/>
      <c r="OA103" s="819"/>
      <c r="OB103" s="819"/>
      <c r="OC103" s="819"/>
      <c r="OD103" s="819"/>
      <c r="OE103" s="819"/>
      <c r="OF103" s="819"/>
      <c r="OG103" s="819"/>
      <c r="OH103" s="819"/>
      <c r="OI103" s="819"/>
      <c r="OJ103" s="819"/>
      <c r="OK103" s="819"/>
      <c r="OL103" s="819"/>
      <c r="OM103" s="819"/>
      <c r="ON103" s="819"/>
      <c r="OO103" s="819"/>
      <c r="OP103" s="819"/>
      <c r="OQ103" s="819"/>
      <c r="OR103" s="819"/>
      <c r="OS103" s="819"/>
      <c r="OT103" s="819"/>
      <c r="OU103" s="819"/>
      <c r="OV103" s="819"/>
      <c r="OW103" s="819"/>
      <c r="OX103" s="819"/>
      <c r="OY103" s="819"/>
      <c r="OZ103" s="819"/>
      <c r="PA103" s="819"/>
      <c r="PB103" s="819"/>
      <c r="PC103" s="819"/>
      <c r="PD103" s="819"/>
      <c r="PE103" s="819"/>
      <c r="PF103" s="819"/>
      <c r="PG103" s="819"/>
      <c r="PH103" s="819"/>
      <c r="PI103" s="819"/>
      <c r="PJ103" s="819"/>
      <c r="PK103" s="819"/>
      <c r="PL103" s="819"/>
      <c r="PM103" s="819"/>
      <c r="PN103" s="819"/>
      <c r="PO103" s="819"/>
      <c r="PP103" s="819"/>
      <c r="PQ103" s="819"/>
      <c r="PR103" s="819"/>
      <c r="PS103" s="819"/>
      <c r="PT103" s="819"/>
      <c r="PU103" s="819"/>
      <c r="PV103" s="819"/>
      <c r="PW103" s="819"/>
      <c r="PX103" s="819"/>
      <c r="PY103" s="819"/>
      <c r="PZ103" s="819"/>
      <c r="QA103" s="819"/>
      <c r="QB103" s="819"/>
      <c r="QC103" s="819"/>
      <c r="QD103" s="819"/>
      <c r="QE103" s="819"/>
      <c r="QF103" s="819"/>
      <c r="QG103" s="819"/>
      <c r="QH103" s="819"/>
      <c r="QI103" s="819"/>
      <c r="QJ103" s="819"/>
      <c r="QK103" s="819"/>
      <c r="QL103" s="819"/>
      <c r="QM103" s="819"/>
      <c r="QN103" s="819"/>
    </row>
    <row r="104" spans="1:456" s="132" customFormat="1" ht="12.75">
      <c r="A104" s="440"/>
      <c r="B104" s="506" t="s">
        <v>879</v>
      </c>
      <c r="C104" s="849"/>
      <c r="D104" s="340"/>
      <c r="E104" s="276"/>
      <c r="F104" s="276"/>
      <c r="G104" s="276"/>
      <c r="H104" s="793"/>
      <c r="I104" s="276"/>
      <c r="J104" s="276"/>
      <c r="K104" s="276"/>
      <c r="L104" s="276"/>
      <c r="M104" s="276"/>
      <c r="N104" s="793"/>
      <c r="O104" s="276"/>
      <c r="P104" s="276"/>
      <c r="Q104" s="276"/>
      <c r="R104" s="276"/>
      <c r="S104" s="276"/>
      <c r="T104" s="793"/>
      <c r="U104" s="276"/>
      <c r="V104" s="276"/>
      <c r="W104" s="276"/>
      <c r="X104" s="276"/>
      <c r="Y104" s="276"/>
      <c r="Z104" s="793"/>
      <c r="AA104" s="276"/>
      <c r="AB104" s="276"/>
      <c r="AC104" s="276"/>
      <c r="AD104" s="276"/>
      <c r="AE104" s="276"/>
      <c r="AF104" s="793"/>
      <c r="AG104" s="276"/>
      <c r="AH104" s="276"/>
      <c r="AI104" s="276"/>
      <c r="AJ104" s="276"/>
      <c r="AK104" s="276"/>
      <c r="AL104" s="793"/>
      <c r="AM104" s="276"/>
      <c r="AN104" s="276"/>
      <c r="AO104" s="276"/>
      <c r="AP104" s="276"/>
      <c r="AQ104" s="276"/>
      <c r="AR104" s="793"/>
      <c r="AS104" s="276"/>
      <c r="AT104" s="276"/>
      <c r="AU104" s="276"/>
      <c r="AV104" s="276"/>
      <c r="AW104" s="276"/>
      <c r="AX104" s="793"/>
      <c r="AY104" s="276"/>
      <c r="AZ104" s="276"/>
      <c r="BA104" s="276"/>
      <c r="BB104" s="276"/>
      <c r="BC104" s="269"/>
      <c r="BD104" s="793"/>
      <c r="BE104" s="276"/>
      <c r="BF104" s="276"/>
      <c r="BG104" s="276"/>
      <c r="BH104" s="276"/>
      <c r="BI104" s="442"/>
      <c r="BJ104" s="820"/>
      <c r="BK104" s="819"/>
      <c r="BL104" s="819"/>
      <c r="BM104" s="819"/>
      <c r="BN104" s="819"/>
      <c r="BO104" s="819"/>
      <c r="BP104" s="819"/>
      <c r="BQ104" s="819"/>
      <c r="BR104" s="819"/>
      <c r="BS104" s="819"/>
      <c r="BT104" s="819"/>
      <c r="BU104" s="819"/>
      <c r="BV104" s="819"/>
      <c r="BW104" s="819"/>
      <c r="BX104" s="819"/>
      <c r="BY104" s="819"/>
      <c r="BZ104" s="819"/>
      <c r="CA104" s="819"/>
      <c r="CB104" s="819"/>
      <c r="CC104" s="819"/>
      <c r="CD104" s="819"/>
      <c r="CE104" s="819"/>
      <c r="CF104" s="819"/>
      <c r="CG104" s="819"/>
      <c r="CH104" s="819"/>
      <c r="CI104" s="819"/>
      <c r="CJ104" s="819"/>
      <c r="CK104" s="819"/>
      <c r="CL104" s="819"/>
      <c r="CM104" s="819"/>
      <c r="CN104" s="819"/>
      <c r="CO104" s="819"/>
      <c r="CP104" s="819"/>
      <c r="CQ104" s="819"/>
      <c r="CR104" s="819"/>
      <c r="CS104" s="819"/>
      <c r="CT104" s="819"/>
      <c r="CU104" s="819"/>
      <c r="CV104" s="819"/>
      <c r="CW104" s="819"/>
      <c r="CX104" s="819"/>
      <c r="CY104" s="819"/>
      <c r="CZ104" s="819"/>
      <c r="DA104" s="819"/>
      <c r="DB104" s="819"/>
      <c r="DC104" s="819"/>
      <c r="DD104" s="819"/>
      <c r="DE104" s="819"/>
      <c r="DF104" s="819"/>
      <c r="DG104" s="819"/>
      <c r="DH104" s="819"/>
      <c r="DI104" s="819"/>
      <c r="DJ104" s="819"/>
      <c r="DK104" s="819"/>
      <c r="DL104" s="819"/>
      <c r="DM104" s="819"/>
      <c r="DN104" s="819"/>
      <c r="DO104" s="819"/>
      <c r="DP104" s="819"/>
      <c r="DQ104" s="819"/>
      <c r="DR104" s="819"/>
      <c r="DS104" s="819"/>
      <c r="DT104" s="819"/>
      <c r="DU104" s="819"/>
      <c r="DV104" s="819"/>
      <c r="DW104" s="819"/>
      <c r="DX104" s="819"/>
      <c r="DY104" s="819"/>
      <c r="DZ104" s="819"/>
      <c r="EA104" s="819"/>
      <c r="EB104" s="819"/>
      <c r="EC104" s="819"/>
      <c r="ED104" s="819"/>
      <c r="EE104" s="819"/>
      <c r="EF104" s="819"/>
      <c r="EG104" s="819"/>
      <c r="EH104" s="819"/>
      <c r="EI104" s="819"/>
      <c r="EJ104" s="819"/>
      <c r="EK104" s="819"/>
      <c r="EL104" s="819"/>
      <c r="EM104" s="819"/>
      <c r="EN104" s="819"/>
      <c r="EO104" s="819"/>
      <c r="EP104" s="819"/>
      <c r="EQ104" s="819"/>
      <c r="ER104" s="819"/>
      <c r="ES104" s="819"/>
      <c r="ET104" s="819"/>
      <c r="EU104" s="819"/>
      <c r="EV104" s="819"/>
      <c r="EW104" s="819"/>
      <c r="EX104" s="819"/>
      <c r="EY104" s="819"/>
      <c r="EZ104" s="819"/>
      <c r="FA104" s="819"/>
      <c r="FB104" s="819"/>
      <c r="FC104" s="819"/>
      <c r="FD104" s="819"/>
      <c r="FE104" s="819"/>
      <c r="FF104" s="819"/>
      <c r="FG104" s="819"/>
      <c r="FH104" s="819"/>
      <c r="FI104" s="819"/>
      <c r="FJ104" s="819"/>
      <c r="FK104" s="819"/>
      <c r="FL104" s="819"/>
      <c r="FM104" s="819"/>
      <c r="FN104" s="819"/>
      <c r="FO104" s="819"/>
      <c r="FP104" s="819"/>
      <c r="FQ104" s="819"/>
      <c r="FR104" s="819"/>
      <c r="FS104" s="819"/>
      <c r="FT104" s="819"/>
      <c r="FU104" s="819"/>
      <c r="FV104" s="819"/>
      <c r="FW104" s="819"/>
      <c r="FX104" s="819"/>
      <c r="FY104" s="819"/>
      <c r="FZ104" s="819"/>
      <c r="GA104" s="819"/>
      <c r="GB104" s="819"/>
      <c r="GC104" s="819"/>
      <c r="GD104" s="819"/>
      <c r="GE104" s="819"/>
      <c r="GF104" s="819"/>
      <c r="GG104" s="819"/>
      <c r="GH104" s="819"/>
      <c r="GI104" s="819"/>
      <c r="GJ104" s="819"/>
      <c r="GK104" s="819"/>
      <c r="GL104" s="819"/>
      <c r="GM104" s="819"/>
      <c r="GN104" s="819"/>
      <c r="GO104" s="819"/>
      <c r="GP104" s="819"/>
      <c r="GQ104" s="819"/>
      <c r="GR104" s="819"/>
      <c r="GS104" s="819"/>
      <c r="GT104" s="819"/>
      <c r="GU104" s="819"/>
      <c r="GV104" s="819"/>
      <c r="GW104" s="819"/>
      <c r="GX104" s="819"/>
      <c r="GY104" s="819"/>
      <c r="GZ104" s="819"/>
      <c r="HA104" s="819"/>
      <c r="HB104" s="819"/>
      <c r="HC104" s="819"/>
      <c r="HD104" s="819"/>
      <c r="HE104" s="819"/>
      <c r="HF104" s="819"/>
      <c r="HG104" s="819"/>
      <c r="HH104" s="819"/>
      <c r="HI104" s="819"/>
      <c r="HJ104" s="819"/>
      <c r="HK104" s="819"/>
      <c r="HL104" s="819"/>
      <c r="HM104" s="819"/>
      <c r="HN104" s="819"/>
      <c r="HO104" s="819"/>
      <c r="HP104" s="819"/>
      <c r="HQ104" s="819"/>
      <c r="HR104" s="819"/>
      <c r="HS104" s="819"/>
      <c r="HT104" s="819"/>
      <c r="HU104" s="819"/>
      <c r="HV104" s="819"/>
      <c r="HW104" s="819"/>
      <c r="HX104" s="819"/>
      <c r="HY104" s="819"/>
      <c r="HZ104" s="819"/>
      <c r="IA104" s="819"/>
      <c r="IB104" s="819"/>
      <c r="IC104" s="819"/>
      <c r="ID104" s="819"/>
      <c r="IE104" s="819"/>
      <c r="IF104" s="819"/>
      <c r="IG104" s="819"/>
      <c r="IH104" s="819"/>
      <c r="II104" s="819"/>
      <c r="IJ104" s="819"/>
      <c r="IK104" s="819"/>
      <c r="IL104" s="819"/>
      <c r="IM104" s="819"/>
      <c r="IN104" s="819"/>
      <c r="IO104" s="819"/>
      <c r="IP104" s="819"/>
      <c r="IQ104" s="819"/>
      <c r="IR104" s="819"/>
      <c r="IS104" s="819"/>
      <c r="IT104" s="819"/>
      <c r="IU104" s="819"/>
      <c r="IV104" s="819"/>
      <c r="IW104" s="819"/>
      <c r="IX104" s="819"/>
      <c r="IY104" s="819"/>
      <c r="IZ104" s="819"/>
      <c r="JA104" s="819"/>
      <c r="JB104" s="819"/>
      <c r="JC104" s="819"/>
      <c r="JD104" s="819"/>
      <c r="JE104" s="819"/>
      <c r="JF104" s="819"/>
      <c r="JG104" s="819"/>
      <c r="JH104" s="819"/>
      <c r="JI104" s="819"/>
      <c r="JJ104" s="819"/>
      <c r="JK104" s="819"/>
      <c r="JL104" s="819"/>
      <c r="JM104" s="819"/>
      <c r="JN104" s="819"/>
      <c r="JO104" s="819"/>
      <c r="JP104" s="819"/>
      <c r="JQ104" s="819"/>
      <c r="JR104" s="819"/>
      <c r="JS104" s="819"/>
      <c r="JT104" s="819"/>
      <c r="JU104" s="819"/>
      <c r="JV104" s="819"/>
      <c r="JW104" s="819"/>
      <c r="JX104" s="819"/>
      <c r="JY104" s="819"/>
      <c r="JZ104" s="819"/>
      <c r="KA104" s="819"/>
      <c r="KB104" s="819"/>
      <c r="KC104" s="819"/>
      <c r="KD104" s="819"/>
      <c r="KE104" s="819"/>
      <c r="KF104" s="819"/>
      <c r="KG104" s="819"/>
      <c r="KH104" s="819"/>
      <c r="KI104" s="819"/>
      <c r="KJ104" s="819"/>
      <c r="KK104" s="819"/>
      <c r="KL104" s="819"/>
      <c r="KM104" s="819"/>
      <c r="KN104" s="819"/>
      <c r="KO104" s="819"/>
      <c r="KP104" s="819"/>
      <c r="KQ104" s="819"/>
      <c r="KR104" s="819"/>
      <c r="KS104" s="819"/>
      <c r="KT104" s="819"/>
      <c r="KU104" s="819"/>
      <c r="KV104" s="819"/>
      <c r="KW104" s="819"/>
      <c r="KX104" s="819"/>
      <c r="KY104" s="819"/>
      <c r="KZ104" s="819"/>
      <c r="LA104" s="819"/>
      <c r="LB104" s="819"/>
      <c r="LC104" s="819"/>
      <c r="LD104" s="819"/>
      <c r="LE104" s="819"/>
      <c r="LF104" s="819"/>
      <c r="LG104" s="819"/>
      <c r="LH104" s="819"/>
      <c r="LI104" s="819"/>
      <c r="LJ104" s="819"/>
      <c r="LK104" s="819"/>
      <c r="LL104" s="819"/>
      <c r="LM104" s="819"/>
      <c r="LN104" s="819"/>
      <c r="LO104" s="819"/>
      <c r="LP104" s="819"/>
      <c r="LQ104" s="819"/>
      <c r="LR104" s="819"/>
      <c r="LS104" s="819"/>
      <c r="LT104" s="819"/>
      <c r="LU104" s="819"/>
      <c r="LV104" s="819"/>
      <c r="LW104" s="819"/>
      <c r="LX104" s="819"/>
      <c r="LY104" s="819"/>
      <c r="LZ104" s="819"/>
      <c r="MA104" s="819"/>
      <c r="MB104" s="819"/>
      <c r="MC104" s="819"/>
      <c r="MD104" s="819"/>
      <c r="ME104" s="819"/>
      <c r="MF104" s="819"/>
      <c r="MG104" s="819"/>
      <c r="MH104" s="819"/>
      <c r="MI104" s="819"/>
      <c r="MJ104" s="819"/>
      <c r="MK104" s="819"/>
      <c r="ML104" s="819"/>
      <c r="MM104" s="819"/>
      <c r="MN104" s="819"/>
      <c r="MO104" s="819"/>
      <c r="MP104" s="819"/>
      <c r="MQ104" s="819"/>
      <c r="MR104" s="819"/>
      <c r="MS104" s="819"/>
      <c r="MT104" s="819"/>
      <c r="MU104" s="819"/>
      <c r="MV104" s="819"/>
      <c r="MW104" s="819"/>
      <c r="MX104" s="819"/>
      <c r="MY104" s="819"/>
      <c r="MZ104" s="819"/>
      <c r="NA104" s="819"/>
      <c r="NB104" s="819"/>
      <c r="NC104" s="819"/>
      <c r="ND104" s="819"/>
      <c r="NE104" s="819"/>
      <c r="NF104" s="819"/>
      <c r="NG104" s="819"/>
      <c r="NH104" s="819"/>
      <c r="NI104" s="819"/>
      <c r="NJ104" s="819"/>
      <c r="NK104" s="819"/>
      <c r="NL104" s="819"/>
      <c r="NM104" s="819"/>
      <c r="NN104" s="819"/>
      <c r="NO104" s="819"/>
      <c r="NP104" s="819"/>
      <c r="NQ104" s="819"/>
      <c r="NR104" s="819"/>
      <c r="NS104" s="819"/>
      <c r="NT104" s="819"/>
      <c r="NU104" s="819"/>
      <c r="NV104" s="819"/>
      <c r="NW104" s="819"/>
      <c r="NX104" s="819"/>
      <c r="NY104" s="819"/>
      <c r="NZ104" s="819"/>
      <c r="OA104" s="819"/>
      <c r="OB104" s="819"/>
      <c r="OC104" s="819"/>
      <c r="OD104" s="819"/>
      <c r="OE104" s="819"/>
      <c r="OF104" s="819"/>
      <c r="OG104" s="819"/>
      <c r="OH104" s="819"/>
      <c r="OI104" s="819"/>
      <c r="OJ104" s="819"/>
      <c r="OK104" s="819"/>
      <c r="OL104" s="819"/>
      <c r="OM104" s="819"/>
      <c r="ON104" s="819"/>
      <c r="OO104" s="819"/>
      <c r="OP104" s="819"/>
      <c r="OQ104" s="819"/>
      <c r="OR104" s="819"/>
      <c r="OS104" s="819"/>
      <c r="OT104" s="819"/>
      <c r="OU104" s="819"/>
      <c r="OV104" s="819"/>
      <c r="OW104" s="819"/>
      <c r="OX104" s="819"/>
      <c r="OY104" s="819"/>
      <c r="OZ104" s="819"/>
      <c r="PA104" s="819"/>
      <c r="PB104" s="819"/>
      <c r="PC104" s="819"/>
      <c r="PD104" s="819"/>
      <c r="PE104" s="819"/>
      <c r="PF104" s="819"/>
      <c r="PG104" s="819"/>
      <c r="PH104" s="819"/>
      <c r="PI104" s="819"/>
      <c r="PJ104" s="819"/>
      <c r="PK104" s="819"/>
      <c r="PL104" s="819"/>
      <c r="PM104" s="819"/>
      <c r="PN104" s="819"/>
      <c r="PO104" s="819"/>
      <c r="PP104" s="819"/>
      <c r="PQ104" s="819"/>
      <c r="PR104" s="819"/>
      <c r="PS104" s="819"/>
      <c r="PT104" s="819"/>
      <c r="PU104" s="819"/>
      <c r="PV104" s="819"/>
      <c r="PW104" s="819"/>
      <c r="PX104" s="819"/>
      <c r="PY104" s="819"/>
      <c r="PZ104" s="819"/>
      <c r="QA104" s="819"/>
      <c r="QB104" s="819"/>
      <c r="QC104" s="819"/>
      <c r="QD104" s="819"/>
      <c r="QE104" s="819"/>
      <c r="QF104" s="819"/>
      <c r="QG104" s="819"/>
      <c r="QH104" s="819"/>
      <c r="QI104" s="819"/>
      <c r="QJ104" s="819"/>
      <c r="QK104" s="819"/>
      <c r="QL104" s="819"/>
      <c r="QM104" s="819"/>
      <c r="QN104" s="819"/>
    </row>
    <row r="105" spans="1:456" s="132" customFormat="1" ht="12.75">
      <c r="A105" s="441" t="s">
        <v>447</v>
      </c>
      <c r="B105" s="509" t="s">
        <v>448</v>
      </c>
      <c r="C105" s="848">
        <f>C$88/3</f>
        <v>33.333333333333336</v>
      </c>
      <c r="D105" s="511"/>
      <c r="E105" s="279"/>
      <c r="F105" s="279">
        <f>SUM(E106:E108)</f>
        <v>13.888888888888891</v>
      </c>
      <c r="G105" s="276"/>
      <c r="H105" s="792"/>
      <c r="I105" s="279">
        <f>I$88/3</f>
        <v>33.333333333333336</v>
      </c>
      <c r="J105" s="267"/>
      <c r="K105" s="279"/>
      <c r="L105" s="279">
        <f>SUM(K106:K108)</f>
        <v>11.111111111111112</v>
      </c>
      <c r="M105" s="276"/>
      <c r="N105" s="792"/>
      <c r="O105" s="279">
        <f>O$88/3</f>
        <v>33.333333333333336</v>
      </c>
      <c r="P105" s="267"/>
      <c r="Q105" s="279"/>
      <c r="R105" s="279">
        <f>SUM(Q106:Q108)</f>
        <v>11.111111111111112</v>
      </c>
      <c r="S105" s="276"/>
      <c r="T105" s="792"/>
      <c r="U105" s="279">
        <f>U$88/3</f>
        <v>33.333333333333336</v>
      </c>
      <c r="V105" s="267"/>
      <c r="W105" s="279"/>
      <c r="X105" s="279">
        <f>SUM(W106:W108)</f>
        <v>11.111111111111112</v>
      </c>
      <c r="Y105" s="276"/>
      <c r="Z105" s="792"/>
      <c r="AA105" s="279">
        <f>AA$88/3</f>
        <v>33.333333333333336</v>
      </c>
      <c r="AB105" s="267"/>
      <c r="AC105" s="279"/>
      <c r="AD105" s="279">
        <f>SUM(AC106:AC108)</f>
        <v>0</v>
      </c>
      <c r="AE105" s="276"/>
      <c r="AF105" s="792"/>
      <c r="AG105" s="279">
        <f>AG$88/3</f>
        <v>33.333333333333336</v>
      </c>
      <c r="AH105" s="267"/>
      <c r="AI105" s="279"/>
      <c r="AJ105" s="279">
        <f>SUM(AI106:AI108)</f>
        <v>11.111111111111112</v>
      </c>
      <c r="AK105" s="276"/>
      <c r="AL105" s="792"/>
      <c r="AM105" s="279">
        <f>AM$88/3</f>
        <v>33.333333333333336</v>
      </c>
      <c r="AN105" s="267" t="s">
        <v>13</v>
      </c>
      <c r="AO105" s="279"/>
      <c r="AP105" s="279">
        <f>SUM(AO106:AO108)</f>
        <v>0</v>
      </c>
      <c r="AQ105" s="276"/>
      <c r="AR105" s="792"/>
      <c r="AS105" s="279">
        <f>AS$88/3</f>
        <v>33.333333333333336</v>
      </c>
      <c r="AT105" s="276"/>
      <c r="AU105" s="279"/>
      <c r="AV105" s="279">
        <f>SUM(AU106:AU108)</f>
        <v>11.111111111111112</v>
      </c>
      <c r="AW105" s="276"/>
      <c r="AX105" s="792"/>
      <c r="AY105" s="279">
        <f>AY$88/3</f>
        <v>33.333333333333336</v>
      </c>
      <c r="AZ105" s="267"/>
      <c r="BA105" s="279"/>
      <c r="BB105" s="279">
        <f>SUM(BA106:BA108)</f>
        <v>11.111111111111112</v>
      </c>
      <c r="BC105" s="269"/>
      <c r="BD105" s="792"/>
      <c r="BE105" s="279">
        <f>BE$88/3</f>
        <v>33.333333333333336</v>
      </c>
      <c r="BF105" s="267"/>
      <c r="BG105" s="279"/>
      <c r="BH105" s="279">
        <f>SUM(BG106:BG108)</f>
        <v>22.222222222222225</v>
      </c>
      <c r="BI105" s="442"/>
      <c r="BJ105" s="818"/>
      <c r="BK105" s="819"/>
      <c r="BL105" s="819"/>
      <c r="BM105" s="819"/>
      <c r="BN105" s="819"/>
      <c r="BO105" s="819"/>
      <c r="BP105" s="819"/>
      <c r="BQ105" s="819"/>
      <c r="BR105" s="819"/>
      <c r="BS105" s="819"/>
      <c r="BT105" s="819"/>
      <c r="BU105" s="819"/>
      <c r="BV105" s="819"/>
      <c r="BW105" s="819"/>
      <c r="BX105" s="819"/>
      <c r="BY105" s="819"/>
      <c r="BZ105" s="819"/>
      <c r="CA105" s="819"/>
      <c r="CB105" s="819"/>
      <c r="CC105" s="819"/>
      <c r="CD105" s="819"/>
      <c r="CE105" s="819"/>
      <c r="CF105" s="819"/>
      <c r="CG105" s="819"/>
      <c r="CH105" s="819"/>
      <c r="CI105" s="819"/>
      <c r="CJ105" s="819"/>
      <c r="CK105" s="819"/>
      <c r="CL105" s="819"/>
      <c r="CM105" s="819"/>
      <c r="CN105" s="819"/>
      <c r="CO105" s="819"/>
      <c r="CP105" s="819"/>
      <c r="CQ105" s="819"/>
      <c r="CR105" s="819"/>
      <c r="CS105" s="819"/>
      <c r="CT105" s="819"/>
      <c r="CU105" s="819"/>
      <c r="CV105" s="819"/>
      <c r="CW105" s="819"/>
      <c r="CX105" s="819"/>
      <c r="CY105" s="819"/>
      <c r="CZ105" s="819"/>
      <c r="DA105" s="819"/>
      <c r="DB105" s="819"/>
      <c r="DC105" s="819"/>
      <c r="DD105" s="819"/>
      <c r="DE105" s="819"/>
      <c r="DF105" s="819"/>
      <c r="DG105" s="819"/>
      <c r="DH105" s="819"/>
      <c r="DI105" s="819"/>
      <c r="DJ105" s="819"/>
      <c r="DK105" s="819"/>
      <c r="DL105" s="819"/>
      <c r="DM105" s="819"/>
      <c r="DN105" s="819"/>
      <c r="DO105" s="819"/>
      <c r="DP105" s="819"/>
      <c r="DQ105" s="819"/>
      <c r="DR105" s="819"/>
      <c r="DS105" s="819"/>
      <c r="DT105" s="819"/>
      <c r="DU105" s="819"/>
      <c r="DV105" s="819"/>
      <c r="DW105" s="819"/>
      <c r="DX105" s="819"/>
      <c r="DY105" s="819"/>
      <c r="DZ105" s="819"/>
      <c r="EA105" s="819"/>
      <c r="EB105" s="819"/>
      <c r="EC105" s="819"/>
      <c r="ED105" s="819"/>
      <c r="EE105" s="819"/>
      <c r="EF105" s="819"/>
      <c r="EG105" s="819"/>
      <c r="EH105" s="819"/>
      <c r="EI105" s="819"/>
      <c r="EJ105" s="819"/>
      <c r="EK105" s="819"/>
      <c r="EL105" s="819"/>
      <c r="EM105" s="819"/>
      <c r="EN105" s="819"/>
      <c r="EO105" s="819"/>
      <c r="EP105" s="819"/>
      <c r="EQ105" s="819"/>
      <c r="ER105" s="819"/>
      <c r="ES105" s="819"/>
      <c r="ET105" s="819"/>
      <c r="EU105" s="819"/>
      <c r="EV105" s="819"/>
      <c r="EW105" s="819"/>
      <c r="EX105" s="819"/>
      <c r="EY105" s="819"/>
      <c r="EZ105" s="819"/>
      <c r="FA105" s="819"/>
      <c r="FB105" s="819"/>
      <c r="FC105" s="819"/>
      <c r="FD105" s="819"/>
      <c r="FE105" s="819"/>
      <c r="FF105" s="819"/>
      <c r="FG105" s="819"/>
      <c r="FH105" s="819"/>
      <c r="FI105" s="819"/>
      <c r="FJ105" s="819"/>
      <c r="FK105" s="819"/>
      <c r="FL105" s="819"/>
      <c r="FM105" s="819"/>
      <c r="FN105" s="819"/>
      <c r="FO105" s="819"/>
      <c r="FP105" s="819"/>
      <c r="FQ105" s="819"/>
      <c r="FR105" s="819"/>
      <c r="FS105" s="819"/>
      <c r="FT105" s="819"/>
      <c r="FU105" s="819"/>
      <c r="FV105" s="819"/>
      <c r="FW105" s="819"/>
      <c r="FX105" s="819"/>
      <c r="FY105" s="819"/>
      <c r="FZ105" s="819"/>
      <c r="GA105" s="819"/>
      <c r="GB105" s="819"/>
      <c r="GC105" s="819"/>
      <c r="GD105" s="819"/>
      <c r="GE105" s="819"/>
      <c r="GF105" s="819"/>
      <c r="GG105" s="819"/>
      <c r="GH105" s="819"/>
      <c r="GI105" s="819"/>
      <c r="GJ105" s="819"/>
      <c r="GK105" s="819"/>
      <c r="GL105" s="819"/>
      <c r="GM105" s="819"/>
      <c r="GN105" s="819"/>
      <c r="GO105" s="819"/>
      <c r="GP105" s="819"/>
      <c r="GQ105" s="819"/>
      <c r="GR105" s="819"/>
      <c r="GS105" s="819"/>
      <c r="GT105" s="819"/>
      <c r="GU105" s="819"/>
      <c r="GV105" s="819"/>
      <c r="GW105" s="819"/>
      <c r="GX105" s="819"/>
      <c r="GY105" s="819"/>
      <c r="GZ105" s="819"/>
      <c r="HA105" s="819"/>
      <c r="HB105" s="819"/>
      <c r="HC105" s="819"/>
      <c r="HD105" s="819"/>
      <c r="HE105" s="819"/>
      <c r="HF105" s="819"/>
      <c r="HG105" s="819"/>
      <c r="HH105" s="819"/>
      <c r="HI105" s="819"/>
      <c r="HJ105" s="819"/>
      <c r="HK105" s="819"/>
      <c r="HL105" s="819"/>
      <c r="HM105" s="819"/>
      <c r="HN105" s="819"/>
      <c r="HO105" s="819"/>
      <c r="HP105" s="819"/>
      <c r="HQ105" s="819"/>
      <c r="HR105" s="819"/>
      <c r="HS105" s="819"/>
      <c r="HT105" s="819"/>
      <c r="HU105" s="819"/>
      <c r="HV105" s="819"/>
      <c r="HW105" s="819"/>
      <c r="HX105" s="819"/>
      <c r="HY105" s="819"/>
      <c r="HZ105" s="819"/>
      <c r="IA105" s="819"/>
      <c r="IB105" s="819"/>
      <c r="IC105" s="819"/>
      <c r="ID105" s="819"/>
      <c r="IE105" s="819"/>
      <c r="IF105" s="819"/>
      <c r="IG105" s="819"/>
      <c r="IH105" s="819"/>
      <c r="II105" s="819"/>
      <c r="IJ105" s="819"/>
      <c r="IK105" s="819"/>
      <c r="IL105" s="819"/>
      <c r="IM105" s="819"/>
      <c r="IN105" s="819"/>
      <c r="IO105" s="819"/>
      <c r="IP105" s="819"/>
      <c r="IQ105" s="819"/>
      <c r="IR105" s="819"/>
      <c r="IS105" s="819"/>
      <c r="IT105" s="819"/>
      <c r="IU105" s="819"/>
      <c r="IV105" s="819"/>
      <c r="IW105" s="819"/>
      <c r="IX105" s="819"/>
      <c r="IY105" s="819"/>
      <c r="IZ105" s="819"/>
      <c r="JA105" s="819"/>
      <c r="JB105" s="819"/>
      <c r="JC105" s="819"/>
      <c r="JD105" s="819"/>
      <c r="JE105" s="819"/>
      <c r="JF105" s="819"/>
      <c r="JG105" s="819"/>
      <c r="JH105" s="819"/>
      <c r="JI105" s="819"/>
      <c r="JJ105" s="819"/>
      <c r="JK105" s="819"/>
      <c r="JL105" s="819"/>
      <c r="JM105" s="819"/>
      <c r="JN105" s="819"/>
      <c r="JO105" s="819"/>
      <c r="JP105" s="819"/>
      <c r="JQ105" s="819"/>
      <c r="JR105" s="819"/>
      <c r="JS105" s="819"/>
      <c r="JT105" s="819"/>
      <c r="JU105" s="819"/>
      <c r="JV105" s="819"/>
      <c r="JW105" s="819"/>
      <c r="JX105" s="819"/>
      <c r="JY105" s="819"/>
      <c r="JZ105" s="819"/>
      <c r="KA105" s="819"/>
      <c r="KB105" s="819"/>
      <c r="KC105" s="819"/>
      <c r="KD105" s="819"/>
      <c r="KE105" s="819"/>
      <c r="KF105" s="819"/>
      <c r="KG105" s="819"/>
      <c r="KH105" s="819"/>
      <c r="KI105" s="819"/>
      <c r="KJ105" s="819"/>
      <c r="KK105" s="819"/>
      <c r="KL105" s="819"/>
      <c r="KM105" s="819"/>
      <c r="KN105" s="819"/>
      <c r="KO105" s="819"/>
      <c r="KP105" s="819"/>
      <c r="KQ105" s="819"/>
      <c r="KR105" s="819"/>
      <c r="KS105" s="819"/>
      <c r="KT105" s="819"/>
      <c r="KU105" s="819"/>
      <c r="KV105" s="819"/>
      <c r="KW105" s="819"/>
      <c r="KX105" s="819"/>
      <c r="KY105" s="819"/>
      <c r="KZ105" s="819"/>
      <c r="LA105" s="819"/>
      <c r="LB105" s="819"/>
      <c r="LC105" s="819"/>
      <c r="LD105" s="819"/>
      <c r="LE105" s="819"/>
      <c r="LF105" s="819"/>
      <c r="LG105" s="819"/>
      <c r="LH105" s="819"/>
      <c r="LI105" s="819"/>
      <c r="LJ105" s="819"/>
      <c r="LK105" s="819"/>
      <c r="LL105" s="819"/>
      <c r="LM105" s="819"/>
      <c r="LN105" s="819"/>
      <c r="LO105" s="819"/>
      <c r="LP105" s="819"/>
      <c r="LQ105" s="819"/>
      <c r="LR105" s="819"/>
      <c r="LS105" s="819"/>
      <c r="LT105" s="819"/>
      <c r="LU105" s="819"/>
      <c r="LV105" s="819"/>
      <c r="LW105" s="819"/>
      <c r="LX105" s="819"/>
      <c r="LY105" s="819"/>
      <c r="LZ105" s="819"/>
      <c r="MA105" s="819"/>
      <c r="MB105" s="819"/>
      <c r="MC105" s="819"/>
      <c r="MD105" s="819"/>
      <c r="ME105" s="819"/>
      <c r="MF105" s="819"/>
      <c r="MG105" s="819"/>
      <c r="MH105" s="819"/>
      <c r="MI105" s="819"/>
      <c r="MJ105" s="819"/>
      <c r="MK105" s="819"/>
      <c r="ML105" s="819"/>
      <c r="MM105" s="819"/>
      <c r="MN105" s="819"/>
      <c r="MO105" s="819"/>
      <c r="MP105" s="819"/>
      <c r="MQ105" s="819"/>
      <c r="MR105" s="819"/>
      <c r="MS105" s="819"/>
      <c r="MT105" s="819"/>
      <c r="MU105" s="819"/>
      <c r="MV105" s="819"/>
      <c r="MW105" s="819"/>
      <c r="MX105" s="819"/>
      <c r="MY105" s="819"/>
      <c r="MZ105" s="819"/>
      <c r="NA105" s="819"/>
      <c r="NB105" s="819"/>
      <c r="NC105" s="819"/>
      <c r="ND105" s="819"/>
      <c r="NE105" s="819"/>
      <c r="NF105" s="819"/>
      <c r="NG105" s="819"/>
      <c r="NH105" s="819"/>
      <c r="NI105" s="819"/>
      <c r="NJ105" s="819"/>
      <c r="NK105" s="819"/>
      <c r="NL105" s="819"/>
      <c r="NM105" s="819"/>
      <c r="NN105" s="819"/>
      <c r="NO105" s="819"/>
      <c r="NP105" s="819"/>
      <c r="NQ105" s="819"/>
      <c r="NR105" s="819"/>
      <c r="NS105" s="819"/>
      <c r="NT105" s="819"/>
      <c r="NU105" s="819"/>
      <c r="NV105" s="819"/>
      <c r="NW105" s="819"/>
      <c r="NX105" s="819"/>
      <c r="NY105" s="819"/>
      <c r="NZ105" s="819"/>
      <c r="OA105" s="819"/>
      <c r="OB105" s="819"/>
      <c r="OC105" s="819"/>
      <c r="OD105" s="819"/>
      <c r="OE105" s="819"/>
      <c r="OF105" s="819"/>
      <c r="OG105" s="819"/>
      <c r="OH105" s="819"/>
      <c r="OI105" s="819"/>
      <c r="OJ105" s="819"/>
      <c r="OK105" s="819"/>
      <c r="OL105" s="819"/>
      <c r="OM105" s="819"/>
      <c r="ON105" s="819"/>
      <c r="OO105" s="819"/>
      <c r="OP105" s="819"/>
      <c r="OQ105" s="819"/>
      <c r="OR105" s="819"/>
      <c r="OS105" s="819"/>
      <c r="OT105" s="819"/>
      <c r="OU105" s="819"/>
      <c r="OV105" s="819"/>
      <c r="OW105" s="819"/>
      <c r="OX105" s="819"/>
      <c r="OY105" s="819"/>
      <c r="OZ105" s="819"/>
      <c r="PA105" s="819"/>
      <c r="PB105" s="819"/>
      <c r="PC105" s="819"/>
      <c r="PD105" s="819"/>
      <c r="PE105" s="819"/>
      <c r="PF105" s="819"/>
      <c r="PG105" s="819"/>
      <c r="PH105" s="819"/>
      <c r="PI105" s="819"/>
      <c r="PJ105" s="819"/>
      <c r="PK105" s="819"/>
      <c r="PL105" s="819"/>
      <c r="PM105" s="819"/>
      <c r="PN105" s="819"/>
      <c r="PO105" s="819"/>
      <c r="PP105" s="819"/>
      <c r="PQ105" s="819"/>
      <c r="PR105" s="819"/>
      <c r="PS105" s="819"/>
      <c r="PT105" s="819"/>
      <c r="PU105" s="819"/>
      <c r="PV105" s="819"/>
      <c r="PW105" s="819"/>
      <c r="PX105" s="819"/>
      <c r="PY105" s="819"/>
      <c r="PZ105" s="819"/>
      <c r="QA105" s="819"/>
      <c r="QB105" s="819"/>
      <c r="QC105" s="819"/>
      <c r="QD105" s="819"/>
      <c r="QE105" s="819"/>
      <c r="QF105" s="819"/>
      <c r="QG105" s="819"/>
      <c r="QH105" s="819"/>
      <c r="QI105" s="819"/>
      <c r="QJ105" s="819"/>
      <c r="QK105" s="819"/>
      <c r="QL105" s="819"/>
      <c r="QM105" s="819"/>
      <c r="QN105" s="819"/>
    </row>
    <row r="106" spans="1:456" s="132" customFormat="1" ht="64.5" customHeight="1">
      <c r="A106" s="435" t="s">
        <v>449</v>
      </c>
      <c r="B106" s="421" t="s">
        <v>450</v>
      </c>
      <c r="C106" s="849">
        <f>C$105/3</f>
        <v>11.111111111111112</v>
      </c>
      <c r="D106" s="511" t="s">
        <v>35</v>
      </c>
      <c r="E106" s="276">
        <f>IF(D106="Yes",C106,IF(D106="partial",C106*0.25,0))</f>
        <v>11.111111111111112</v>
      </c>
      <c r="F106" s="276"/>
      <c r="G106" s="267" t="s">
        <v>1900</v>
      </c>
      <c r="H106" s="792"/>
      <c r="I106" s="276">
        <f>I$105/3</f>
        <v>11.111111111111112</v>
      </c>
      <c r="J106" s="267" t="s">
        <v>38</v>
      </c>
      <c r="K106" s="276">
        <f>IF(J106="Yes",I106,IF(J106="partial",I106*0.25,0))</f>
        <v>0</v>
      </c>
      <c r="L106" s="276"/>
      <c r="M106" s="276"/>
      <c r="N106" s="792"/>
      <c r="O106" s="276">
        <f>O$105/3</f>
        <v>11.111111111111112</v>
      </c>
      <c r="P106" s="267" t="s">
        <v>38</v>
      </c>
      <c r="Q106" s="276">
        <f>IF(P106="Yes",O106,IF(P106="partial",O106*0.25,0))</f>
        <v>0</v>
      </c>
      <c r="R106" s="276"/>
      <c r="S106" s="276"/>
      <c r="T106" s="792"/>
      <c r="U106" s="276">
        <f>U$105/3</f>
        <v>11.111111111111112</v>
      </c>
      <c r="V106" s="267" t="s">
        <v>38</v>
      </c>
      <c r="W106" s="276">
        <f>IF(V106="Yes",U106,IF(V106="partial",U106*0.25,0))</f>
        <v>0</v>
      </c>
      <c r="X106" s="276"/>
      <c r="Y106" s="276"/>
      <c r="Z106" s="792"/>
      <c r="AA106" s="276">
        <f>AA$105/3</f>
        <v>11.111111111111112</v>
      </c>
      <c r="AB106" s="267" t="s">
        <v>38</v>
      </c>
      <c r="AC106" s="276">
        <f>IF(AB106="Yes",AA106,IF(AB106="partial",AA106*0.25,0))</f>
        <v>0</v>
      </c>
      <c r="AD106" s="276"/>
      <c r="AE106" s="276"/>
      <c r="AF106" s="792"/>
      <c r="AG106" s="276">
        <f>AG$105/3</f>
        <v>11.111111111111112</v>
      </c>
      <c r="AH106" s="267" t="s">
        <v>38</v>
      </c>
      <c r="AI106" s="276">
        <f>IF(AH106="Yes",AG106,IF(AH106="partial",AG106*0.25,0))</f>
        <v>0</v>
      </c>
      <c r="AJ106" s="276"/>
      <c r="AK106" s="276"/>
      <c r="AL106" s="792"/>
      <c r="AM106" s="276">
        <f>AM$105/3</f>
        <v>11.111111111111112</v>
      </c>
      <c r="AN106" s="267" t="s">
        <v>38</v>
      </c>
      <c r="AO106" s="276">
        <f>IF(AN106="Yes",AM106,IF(AN106="partial",AM106*0.25,0))</f>
        <v>0</v>
      </c>
      <c r="AP106" s="276"/>
      <c r="AQ106" s="276"/>
      <c r="AR106" s="792"/>
      <c r="AS106" s="276">
        <f>AS$105/3</f>
        <v>11.111111111111112</v>
      </c>
      <c r="AT106" s="267" t="s">
        <v>38</v>
      </c>
      <c r="AU106" s="276">
        <f>IF(AT106="Yes",AS106,IF(AT106="partial",AS106*0.25,0))</f>
        <v>0</v>
      </c>
      <c r="AV106" s="276"/>
      <c r="AW106" s="276"/>
      <c r="AX106" s="792"/>
      <c r="AY106" s="276">
        <f>AY$105/3</f>
        <v>11.111111111111112</v>
      </c>
      <c r="AZ106" s="267" t="s">
        <v>38</v>
      </c>
      <c r="BA106" s="276">
        <f>IF(AZ106="Yes",AY106,IF(AZ106="partial",AY106*0.25,0))</f>
        <v>0</v>
      </c>
      <c r="BB106" s="276"/>
      <c r="BC106" s="269"/>
      <c r="BD106" s="792"/>
      <c r="BE106" s="276">
        <f>BE$105/3</f>
        <v>11.111111111111112</v>
      </c>
      <c r="BF106" s="267" t="s">
        <v>35</v>
      </c>
      <c r="BG106" s="276">
        <f>IF(BF106="Yes",BE106,IF(BF106="partial",BE106*0.25,0))</f>
        <v>11.111111111111112</v>
      </c>
      <c r="BH106" s="276"/>
      <c r="BI106" s="437" t="s">
        <v>906</v>
      </c>
      <c r="BJ106" s="818"/>
      <c r="BK106" s="819"/>
      <c r="BL106" s="819"/>
      <c r="BM106" s="819"/>
      <c r="BN106" s="819"/>
      <c r="BO106" s="819"/>
      <c r="BP106" s="819"/>
      <c r="BQ106" s="819"/>
      <c r="BR106" s="819"/>
      <c r="BS106" s="819"/>
      <c r="BT106" s="819"/>
      <c r="BU106" s="819"/>
      <c r="BV106" s="819"/>
      <c r="BW106" s="819"/>
      <c r="BX106" s="819"/>
      <c r="BY106" s="819"/>
      <c r="BZ106" s="819"/>
      <c r="CA106" s="819"/>
      <c r="CB106" s="819"/>
      <c r="CC106" s="819"/>
      <c r="CD106" s="819"/>
      <c r="CE106" s="819"/>
      <c r="CF106" s="819"/>
      <c r="CG106" s="819"/>
      <c r="CH106" s="819"/>
      <c r="CI106" s="819"/>
      <c r="CJ106" s="819"/>
      <c r="CK106" s="819"/>
      <c r="CL106" s="819"/>
      <c r="CM106" s="819"/>
      <c r="CN106" s="819"/>
      <c r="CO106" s="819"/>
      <c r="CP106" s="819"/>
      <c r="CQ106" s="819"/>
      <c r="CR106" s="819"/>
      <c r="CS106" s="819"/>
      <c r="CT106" s="819"/>
      <c r="CU106" s="819"/>
      <c r="CV106" s="819"/>
      <c r="CW106" s="819"/>
      <c r="CX106" s="819"/>
      <c r="CY106" s="819"/>
      <c r="CZ106" s="819"/>
      <c r="DA106" s="819"/>
      <c r="DB106" s="819"/>
      <c r="DC106" s="819"/>
      <c r="DD106" s="819"/>
      <c r="DE106" s="819"/>
      <c r="DF106" s="819"/>
      <c r="DG106" s="819"/>
      <c r="DH106" s="819"/>
      <c r="DI106" s="819"/>
      <c r="DJ106" s="819"/>
      <c r="DK106" s="819"/>
      <c r="DL106" s="819"/>
      <c r="DM106" s="819"/>
      <c r="DN106" s="819"/>
      <c r="DO106" s="819"/>
      <c r="DP106" s="819"/>
      <c r="DQ106" s="819"/>
      <c r="DR106" s="819"/>
      <c r="DS106" s="819"/>
      <c r="DT106" s="819"/>
      <c r="DU106" s="819"/>
      <c r="DV106" s="819"/>
      <c r="DW106" s="819"/>
      <c r="DX106" s="819"/>
      <c r="DY106" s="819"/>
      <c r="DZ106" s="819"/>
      <c r="EA106" s="819"/>
      <c r="EB106" s="819"/>
      <c r="EC106" s="819"/>
      <c r="ED106" s="819"/>
      <c r="EE106" s="819"/>
      <c r="EF106" s="819"/>
      <c r="EG106" s="819"/>
      <c r="EH106" s="819"/>
      <c r="EI106" s="819"/>
      <c r="EJ106" s="819"/>
      <c r="EK106" s="819"/>
      <c r="EL106" s="819"/>
      <c r="EM106" s="819"/>
      <c r="EN106" s="819"/>
      <c r="EO106" s="819"/>
      <c r="EP106" s="819"/>
      <c r="EQ106" s="819"/>
      <c r="ER106" s="819"/>
      <c r="ES106" s="819"/>
      <c r="ET106" s="819"/>
      <c r="EU106" s="819"/>
      <c r="EV106" s="819"/>
      <c r="EW106" s="819"/>
      <c r="EX106" s="819"/>
      <c r="EY106" s="819"/>
      <c r="EZ106" s="819"/>
      <c r="FA106" s="819"/>
      <c r="FB106" s="819"/>
      <c r="FC106" s="819"/>
      <c r="FD106" s="819"/>
      <c r="FE106" s="819"/>
      <c r="FF106" s="819"/>
      <c r="FG106" s="819"/>
      <c r="FH106" s="819"/>
      <c r="FI106" s="819"/>
      <c r="FJ106" s="819"/>
      <c r="FK106" s="819"/>
      <c r="FL106" s="819"/>
      <c r="FM106" s="819"/>
      <c r="FN106" s="819"/>
      <c r="FO106" s="819"/>
      <c r="FP106" s="819"/>
      <c r="FQ106" s="819"/>
      <c r="FR106" s="819"/>
      <c r="FS106" s="819"/>
      <c r="FT106" s="819"/>
      <c r="FU106" s="819"/>
      <c r="FV106" s="819"/>
      <c r="FW106" s="819"/>
      <c r="FX106" s="819"/>
      <c r="FY106" s="819"/>
      <c r="FZ106" s="819"/>
      <c r="GA106" s="819"/>
      <c r="GB106" s="819"/>
      <c r="GC106" s="819"/>
      <c r="GD106" s="819"/>
      <c r="GE106" s="819"/>
      <c r="GF106" s="819"/>
      <c r="GG106" s="819"/>
      <c r="GH106" s="819"/>
      <c r="GI106" s="819"/>
      <c r="GJ106" s="819"/>
      <c r="GK106" s="819"/>
      <c r="GL106" s="819"/>
      <c r="GM106" s="819"/>
      <c r="GN106" s="819"/>
      <c r="GO106" s="819"/>
      <c r="GP106" s="819"/>
      <c r="GQ106" s="819"/>
      <c r="GR106" s="819"/>
      <c r="GS106" s="819"/>
      <c r="GT106" s="819"/>
      <c r="GU106" s="819"/>
      <c r="GV106" s="819"/>
      <c r="GW106" s="819"/>
      <c r="GX106" s="819"/>
      <c r="GY106" s="819"/>
      <c r="GZ106" s="819"/>
      <c r="HA106" s="819"/>
      <c r="HB106" s="819"/>
      <c r="HC106" s="819"/>
      <c r="HD106" s="819"/>
      <c r="HE106" s="819"/>
      <c r="HF106" s="819"/>
      <c r="HG106" s="819"/>
      <c r="HH106" s="819"/>
      <c r="HI106" s="819"/>
      <c r="HJ106" s="819"/>
      <c r="HK106" s="819"/>
      <c r="HL106" s="819"/>
      <c r="HM106" s="819"/>
      <c r="HN106" s="819"/>
      <c r="HO106" s="819"/>
      <c r="HP106" s="819"/>
      <c r="HQ106" s="819"/>
      <c r="HR106" s="819"/>
      <c r="HS106" s="819"/>
      <c r="HT106" s="819"/>
      <c r="HU106" s="819"/>
      <c r="HV106" s="819"/>
      <c r="HW106" s="819"/>
      <c r="HX106" s="819"/>
      <c r="HY106" s="819"/>
      <c r="HZ106" s="819"/>
      <c r="IA106" s="819"/>
      <c r="IB106" s="819"/>
      <c r="IC106" s="819"/>
      <c r="ID106" s="819"/>
      <c r="IE106" s="819"/>
      <c r="IF106" s="819"/>
      <c r="IG106" s="819"/>
      <c r="IH106" s="819"/>
      <c r="II106" s="819"/>
      <c r="IJ106" s="819"/>
      <c r="IK106" s="819"/>
      <c r="IL106" s="819"/>
      <c r="IM106" s="819"/>
      <c r="IN106" s="819"/>
      <c r="IO106" s="819"/>
      <c r="IP106" s="819"/>
      <c r="IQ106" s="819"/>
      <c r="IR106" s="819"/>
      <c r="IS106" s="819"/>
      <c r="IT106" s="819"/>
      <c r="IU106" s="819"/>
      <c r="IV106" s="819"/>
      <c r="IW106" s="819"/>
      <c r="IX106" s="819"/>
      <c r="IY106" s="819"/>
      <c r="IZ106" s="819"/>
      <c r="JA106" s="819"/>
      <c r="JB106" s="819"/>
      <c r="JC106" s="819"/>
      <c r="JD106" s="819"/>
      <c r="JE106" s="819"/>
      <c r="JF106" s="819"/>
      <c r="JG106" s="819"/>
      <c r="JH106" s="819"/>
      <c r="JI106" s="819"/>
      <c r="JJ106" s="819"/>
      <c r="JK106" s="819"/>
      <c r="JL106" s="819"/>
      <c r="JM106" s="819"/>
      <c r="JN106" s="819"/>
      <c r="JO106" s="819"/>
      <c r="JP106" s="819"/>
      <c r="JQ106" s="819"/>
      <c r="JR106" s="819"/>
      <c r="JS106" s="819"/>
      <c r="JT106" s="819"/>
      <c r="JU106" s="819"/>
      <c r="JV106" s="819"/>
      <c r="JW106" s="819"/>
      <c r="JX106" s="819"/>
      <c r="JY106" s="819"/>
      <c r="JZ106" s="819"/>
      <c r="KA106" s="819"/>
      <c r="KB106" s="819"/>
      <c r="KC106" s="819"/>
      <c r="KD106" s="819"/>
      <c r="KE106" s="819"/>
      <c r="KF106" s="819"/>
      <c r="KG106" s="819"/>
      <c r="KH106" s="819"/>
      <c r="KI106" s="819"/>
      <c r="KJ106" s="819"/>
      <c r="KK106" s="819"/>
      <c r="KL106" s="819"/>
      <c r="KM106" s="819"/>
      <c r="KN106" s="819"/>
      <c r="KO106" s="819"/>
      <c r="KP106" s="819"/>
      <c r="KQ106" s="819"/>
      <c r="KR106" s="819"/>
      <c r="KS106" s="819"/>
      <c r="KT106" s="819"/>
      <c r="KU106" s="819"/>
      <c r="KV106" s="819"/>
      <c r="KW106" s="819"/>
      <c r="KX106" s="819"/>
      <c r="KY106" s="819"/>
      <c r="KZ106" s="819"/>
      <c r="LA106" s="819"/>
      <c r="LB106" s="819"/>
      <c r="LC106" s="819"/>
      <c r="LD106" s="819"/>
      <c r="LE106" s="819"/>
      <c r="LF106" s="819"/>
      <c r="LG106" s="819"/>
      <c r="LH106" s="819"/>
      <c r="LI106" s="819"/>
      <c r="LJ106" s="819"/>
      <c r="LK106" s="819"/>
      <c r="LL106" s="819"/>
      <c r="LM106" s="819"/>
      <c r="LN106" s="819"/>
      <c r="LO106" s="819"/>
      <c r="LP106" s="819"/>
      <c r="LQ106" s="819"/>
      <c r="LR106" s="819"/>
      <c r="LS106" s="819"/>
      <c r="LT106" s="819"/>
      <c r="LU106" s="819"/>
      <c r="LV106" s="819"/>
      <c r="LW106" s="819"/>
      <c r="LX106" s="819"/>
      <c r="LY106" s="819"/>
      <c r="LZ106" s="819"/>
      <c r="MA106" s="819"/>
      <c r="MB106" s="819"/>
      <c r="MC106" s="819"/>
      <c r="MD106" s="819"/>
      <c r="ME106" s="819"/>
      <c r="MF106" s="819"/>
      <c r="MG106" s="819"/>
      <c r="MH106" s="819"/>
      <c r="MI106" s="819"/>
      <c r="MJ106" s="819"/>
      <c r="MK106" s="819"/>
      <c r="ML106" s="819"/>
      <c r="MM106" s="819"/>
      <c r="MN106" s="819"/>
      <c r="MO106" s="819"/>
      <c r="MP106" s="819"/>
      <c r="MQ106" s="819"/>
      <c r="MR106" s="819"/>
      <c r="MS106" s="819"/>
      <c r="MT106" s="819"/>
      <c r="MU106" s="819"/>
      <c r="MV106" s="819"/>
      <c r="MW106" s="819"/>
      <c r="MX106" s="819"/>
      <c r="MY106" s="819"/>
      <c r="MZ106" s="819"/>
      <c r="NA106" s="819"/>
      <c r="NB106" s="819"/>
      <c r="NC106" s="819"/>
      <c r="ND106" s="819"/>
      <c r="NE106" s="819"/>
      <c r="NF106" s="819"/>
      <c r="NG106" s="819"/>
      <c r="NH106" s="819"/>
      <c r="NI106" s="819"/>
      <c r="NJ106" s="819"/>
      <c r="NK106" s="819"/>
      <c r="NL106" s="819"/>
      <c r="NM106" s="819"/>
      <c r="NN106" s="819"/>
      <c r="NO106" s="819"/>
      <c r="NP106" s="819"/>
      <c r="NQ106" s="819"/>
      <c r="NR106" s="819"/>
      <c r="NS106" s="819"/>
      <c r="NT106" s="819"/>
      <c r="NU106" s="819"/>
      <c r="NV106" s="819"/>
      <c r="NW106" s="819"/>
      <c r="NX106" s="819"/>
      <c r="NY106" s="819"/>
      <c r="NZ106" s="819"/>
      <c r="OA106" s="819"/>
      <c r="OB106" s="819"/>
      <c r="OC106" s="819"/>
      <c r="OD106" s="819"/>
      <c r="OE106" s="819"/>
      <c r="OF106" s="819"/>
      <c r="OG106" s="819"/>
      <c r="OH106" s="819"/>
      <c r="OI106" s="819"/>
      <c r="OJ106" s="819"/>
      <c r="OK106" s="819"/>
      <c r="OL106" s="819"/>
      <c r="OM106" s="819"/>
      <c r="ON106" s="819"/>
      <c r="OO106" s="819"/>
      <c r="OP106" s="819"/>
      <c r="OQ106" s="819"/>
      <c r="OR106" s="819"/>
      <c r="OS106" s="819"/>
      <c r="OT106" s="819"/>
      <c r="OU106" s="819"/>
      <c r="OV106" s="819"/>
      <c r="OW106" s="819"/>
      <c r="OX106" s="819"/>
      <c r="OY106" s="819"/>
      <c r="OZ106" s="819"/>
      <c r="PA106" s="819"/>
      <c r="PB106" s="819"/>
      <c r="PC106" s="819"/>
      <c r="PD106" s="819"/>
      <c r="PE106" s="819"/>
      <c r="PF106" s="819"/>
      <c r="PG106" s="819"/>
      <c r="PH106" s="819"/>
      <c r="PI106" s="819"/>
      <c r="PJ106" s="819"/>
      <c r="PK106" s="819"/>
      <c r="PL106" s="819"/>
      <c r="PM106" s="819"/>
      <c r="PN106" s="819"/>
      <c r="PO106" s="819"/>
      <c r="PP106" s="819"/>
      <c r="PQ106" s="819"/>
      <c r="PR106" s="819"/>
      <c r="PS106" s="819"/>
      <c r="PT106" s="819"/>
      <c r="PU106" s="819"/>
      <c r="PV106" s="819"/>
      <c r="PW106" s="819"/>
      <c r="PX106" s="819"/>
      <c r="PY106" s="819"/>
      <c r="PZ106" s="819"/>
      <c r="QA106" s="819"/>
      <c r="QB106" s="819"/>
      <c r="QC106" s="819"/>
      <c r="QD106" s="819"/>
      <c r="QE106" s="819"/>
      <c r="QF106" s="819"/>
      <c r="QG106" s="819"/>
      <c r="QH106" s="819"/>
      <c r="QI106" s="819"/>
      <c r="QJ106" s="819"/>
      <c r="QK106" s="819"/>
      <c r="QL106" s="819"/>
      <c r="QM106" s="819"/>
      <c r="QN106" s="819"/>
    </row>
    <row r="107" spans="1:456" s="132" customFormat="1" ht="56.25" customHeight="1">
      <c r="A107" s="435" t="s">
        <v>451</v>
      </c>
      <c r="B107" s="421" t="s">
        <v>811</v>
      </c>
      <c r="C107" s="849">
        <f>C$105/3</f>
        <v>11.111111111111112</v>
      </c>
      <c r="D107" s="511" t="s">
        <v>38</v>
      </c>
      <c r="E107" s="276">
        <f>IF(D107="Yes",C107,IF(D107="partial",C107*0.25,0))</f>
        <v>0</v>
      </c>
      <c r="F107" s="276"/>
      <c r="G107" s="276"/>
      <c r="H107" s="792"/>
      <c r="I107" s="276">
        <f>I$105/3</f>
        <v>11.111111111111112</v>
      </c>
      <c r="J107" s="267" t="s">
        <v>38</v>
      </c>
      <c r="K107" s="276">
        <f>IF(J107="Yes",I107,IF(J107="partial",I107*0.25,0))</f>
        <v>0</v>
      </c>
      <c r="L107" s="276"/>
      <c r="M107" s="276"/>
      <c r="N107" s="792"/>
      <c r="O107" s="276">
        <f>O$105/3</f>
        <v>11.111111111111112</v>
      </c>
      <c r="P107" s="267" t="s">
        <v>38</v>
      </c>
      <c r="Q107" s="276">
        <f>IF(P107="Yes",O107,IF(P107="partial",O107*0.25,0))</f>
        <v>0</v>
      </c>
      <c r="R107" s="276"/>
      <c r="S107" s="276"/>
      <c r="T107" s="792"/>
      <c r="U107" s="276">
        <f>U$105/3</f>
        <v>11.111111111111112</v>
      </c>
      <c r="V107" s="267" t="s">
        <v>38</v>
      </c>
      <c r="W107" s="276">
        <f>IF(V107="Yes",U107,IF(V107="partial",U107*0.25,0))</f>
        <v>0</v>
      </c>
      <c r="X107" s="276"/>
      <c r="Y107" s="276"/>
      <c r="Z107" s="792"/>
      <c r="AA107" s="276">
        <f>AA$105/3</f>
        <v>11.111111111111112</v>
      </c>
      <c r="AB107" s="267" t="s">
        <v>38</v>
      </c>
      <c r="AC107" s="276">
        <f>IF(AB107="Yes",AA107,IF(AB107="partial",AA107*0.25,0))</f>
        <v>0</v>
      </c>
      <c r="AD107" s="276"/>
      <c r="AE107" s="276"/>
      <c r="AF107" s="792"/>
      <c r="AG107" s="276">
        <f>AG$105/3</f>
        <v>11.111111111111112</v>
      </c>
      <c r="AH107" s="267" t="s">
        <v>38</v>
      </c>
      <c r="AI107" s="276">
        <f>IF(AH107="Yes",AG107,IF(AH107="partial",AG107*0.25,0))</f>
        <v>0</v>
      </c>
      <c r="AJ107" s="276"/>
      <c r="AK107" s="276"/>
      <c r="AL107" s="792"/>
      <c r="AM107" s="276">
        <f>AM$105/3</f>
        <v>11.111111111111112</v>
      </c>
      <c r="AN107" s="267" t="s">
        <v>38</v>
      </c>
      <c r="AO107" s="276">
        <f>IF(AN107="Yes",AM107,IF(AN107="partial",AM107*0.25,0))</f>
        <v>0</v>
      </c>
      <c r="AP107" s="276"/>
      <c r="AQ107" s="276"/>
      <c r="AR107" s="792"/>
      <c r="AS107" s="276">
        <f>AS$105/3</f>
        <v>11.111111111111112</v>
      </c>
      <c r="AT107" s="267" t="s">
        <v>38</v>
      </c>
      <c r="AU107" s="276">
        <f>IF(AT107="Yes",AS107,IF(AT107="partial",AS107*0.25,0))</f>
        <v>0</v>
      </c>
      <c r="AV107" s="276"/>
      <c r="AW107" s="276"/>
      <c r="AX107" s="792"/>
      <c r="AY107" s="276">
        <f>AY$105/3</f>
        <v>11.111111111111112</v>
      </c>
      <c r="AZ107" s="267" t="s">
        <v>38</v>
      </c>
      <c r="BA107" s="276">
        <f>IF(AZ107="Yes",AY107,IF(AZ107="partial",AY107*0.25,0))</f>
        <v>0</v>
      </c>
      <c r="BB107" s="276"/>
      <c r="BC107" s="269"/>
      <c r="BD107" s="792"/>
      <c r="BE107" s="276">
        <f>BE$105/3</f>
        <v>11.111111111111112</v>
      </c>
      <c r="BF107" s="267" t="s">
        <v>38</v>
      </c>
      <c r="BG107" s="276">
        <f>IF(BF107="Yes",BE107,IF(BF107="partial",BE107*0.25,0))</f>
        <v>0</v>
      </c>
      <c r="BH107" s="276"/>
      <c r="BI107" s="442"/>
      <c r="BJ107" s="818"/>
      <c r="BK107" s="819"/>
      <c r="BL107" s="819"/>
      <c r="BM107" s="819"/>
      <c r="BN107" s="819"/>
      <c r="BO107" s="819"/>
      <c r="BP107" s="819"/>
      <c r="BQ107" s="819"/>
      <c r="BR107" s="819"/>
      <c r="BS107" s="819"/>
      <c r="BT107" s="819"/>
      <c r="BU107" s="819"/>
      <c r="BV107" s="819"/>
      <c r="BW107" s="819"/>
      <c r="BX107" s="819"/>
      <c r="BY107" s="819"/>
      <c r="BZ107" s="819"/>
      <c r="CA107" s="819"/>
      <c r="CB107" s="819"/>
      <c r="CC107" s="819"/>
      <c r="CD107" s="819"/>
      <c r="CE107" s="819"/>
      <c r="CF107" s="819"/>
      <c r="CG107" s="819"/>
      <c r="CH107" s="819"/>
      <c r="CI107" s="819"/>
      <c r="CJ107" s="819"/>
      <c r="CK107" s="819"/>
      <c r="CL107" s="819"/>
      <c r="CM107" s="819"/>
      <c r="CN107" s="819"/>
      <c r="CO107" s="819"/>
      <c r="CP107" s="819"/>
      <c r="CQ107" s="819"/>
      <c r="CR107" s="819"/>
      <c r="CS107" s="819"/>
      <c r="CT107" s="819"/>
      <c r="CU107" s="819"/>
      <c r="CV107" s="819"/>
      <c r="CW107" s="819"/>
      <c r="CX107" s="819"/>
      <c r="CY107" s="819"/>
      <c r="CZ107" s="819"/>
      <c r="DA107" s="819"/>
      <c r="DB107" s="819"/>
      <c r="DC107" s="819"/>
      <c r="DD107" s="819"/>
      <c r="DE107" s="819"/>
      <c r="DF107" s="819"/>
      <c r="DG107" s="819"/>
      <c r="DH107" s="819"/>
      <c r="DI107" s="819"/>
      <c r="DJ107" s="819"/>
      <c r="DK107" s="819"/>
      <c r="DL107" s="819"/>
      <c r="DM107" s="819"/>
      <c r="DN107" s="819"/>
      <c r="DO107" s="819"/>
      <c r="DP107" s="819"/>
      <c r="DQ107" s="819"/>
      <c r="DR107" s="819"/>
      <c r="DS107" s="819"/>
      <c r="DT107" s="819"/>
      <c r="DU107" s="819"/>
      <c r="DV107" s="819"/>
      <c r="DW107" s="819"/>
      <c r="DX107" s="819"/>
      <c r="DY107" s="819"/>
      <c r="DZ107" s="819"/>
      <c r="EA107" s="819"/>
      <c r="EB107" s="819"/>
      <c r="EC107" s="819"/>
      <c r="ED107" s="819"/>
      <c r="EE107" s="819"/>
      <c r="EF107" s="819"/>
      <c r="EG107" s="819"/>
      <c r="EH107" s="819"/>
      <c r="EI107" s="819"/>
      <c r="EJ107" s="819"/>
      <c r="EK107" s="819"/>
      <c r="EL107" s="819"/>
      <c r="EM107" s="819"/>
      <c r="EN107" s="819"/>
      <c r="EO107" s="819"/>
      <c r="EP107" s="819"/>
      <c r="EQ107" s="819"/>
      <c r="ER107" s="819"/>
      <c r="ES107" s="819"/>
      <c r="ET107" s="819"/>
      <c r="EU107" s="819"/>
      <c r="EV107" s="819"/>
      <c r="EW107" s="819"/>
      <c r="EX107" s="819"/>
      <c r="EY107" s="819"/>
      <c r="EZ107" s="819"/>
      <c r="FA107" s="819"/>
      <c r="FB107" s="819"/>
      <c r="FC107" s="819"/>
      <c r="FD107" s="819"/>
      <c r="FE107" s="819"/>
      <c r="FF107" s="819"/>
      <c r="FG107" s="819"/>
      <c r="FH107" s="819"/>
      <c r="FI107" s="819"/>
      <c r="FJ107" s="819"/>
      <c r="FK107" s="819"/>
      <c r="FL107" s="819"/>
      <c r="FM107" s="819"/>
      <c r="FN107" s="819"/>
      <c r="FO107" s="819"/>
      <c r="FP107" s="819"/>
      <c r="FQ107" s="819"/>
      <c r="FR107" s="819"/>
      <c r="FS107" s="819"/>
      <c r="FT107" s="819"/>
      <c r="FU107" s="819"/>
      <c r="FV107" s="819"/>
      <c r="FW107" s="819"/>
      <c r="FX107" s="819"/>
      <c r="FY107" s="819"/>
      <c r="FZ107" s="819"/>
      <c r="GA107" s="819"/>
      <c r="GB107" s="819"/>
      <c r="GC107" s="819"/>
      <c r="GD107" s="819"/>
      <c r="GE107" s="819"/>
      <c r="GF107" s="819"/>
      <c r="GG107" s="819"/>
      <c r="GH107" s="819"/>
      <c r="GI107" s="819"/>
      <c r="GJ107" s="819"/>
      <c r="GK107" s="819"/>
      <c r="GL107" s="819"/>
      <c r="GM107" s="819"/>
      <c r="GN107" s="819"/>
      <c r="GO107" s="819"/>
      <c r="GP107" s="819"/>
      <c r="GQ107" s="819"/>
      <c r="GR107" s="819"/>
      <c r="GS107" s="819"/>
      <c r="GT107" s="819"/>
      <c r="GU107" s="819"/>
      <c r="GV107" s="819"/>
      <c r="GW107" s="819"/>
      <c r="GX107" s="819"/>
      <c r="GY107" s="819"/>
      <c r="GZ107" s="819"/>
      <c r="HA107" s="819"/>
      <c r="HB107" s="819"/>
      <c r="HC107" s="819"/>
      <c r="HD107" s="819"/>
      <c r="HE107" s="819"/>
      <c r="HF107" s="819"/>
      <c r="HG107" s="819"/>
      <c r="HH107" s="819"/>
      <c r="HI107" s="819"/>
      <c r="HJ107" s="819"/>
      <c r="HK107" s="819"/>
      <c r="HL107" s="819"/>
      <c r="HM107" s="819"/>
      <c r="HN107" s="819"/>
      <c r="HO107" s="819"/>
      <c r="HP107" s="819"/>
      <c r="HQ107" s="819"/>
      <c r="HR107" s="819"/>
      <c r="HS107" s="819"/>
      <c r="HT107" s="819"/>
      <c r="HU107" s="819"/>
      <c r="HV107" s="819"/>
      <c r="HW107" s="819"/>
      <c r="HX107" s="819"/>
      <c r="HY107" s="819"/>
      <c r="HZ107" s="819"/>
      <c r="IA107" s="819"/>
      <c r="IB107" s="819"/>
      <c r="IC107" s="819"/>
      <c r="ID107" s="819"/>
      <c r="IE107" s="819"/>
      <c r="IF107" s="819"/>
      <c r="IG107" s="819"/>
      <c r="IH107" s="819"/>
      <c r="II107" s="819"/>
      <c r="IJ107" s="819"/>
      <c r="IK107" s="819"/>
      <c r="IL107" s="819"/>
      <c r="IM107" s="819"/>
      <c r="IN107" s="819"/>
      <c r="IO107" s="819"/>
      <c r="IP107" s="819"/>
      <c r="IQ107" s="819"/>
      <c r="IR107" s="819"/>
      <c r="IS107" s="819"/>
      <c r="IT107" s="819"/>
      <c r="IU107" s="819"/>
      <c r="IV107" s="819"/>
      <c r="IW107" s="819"/>
      <c r="IX107" s="819"/>
      <c r="IY107" s="819"/>
      <c r="IZ107" s="819"/>
      <c r="JA107" s="819"/>
      <c r="JB107" s="819"/>
      <c r="JC107" s="819"/>
      <c r="JD107" s="819"/>
      <c r="JE107" s="819"/>
      <c r="JF107" s="819"/>
      <c r="JG107" s="819"/>
      <c r="JH107" s="819"/>
      <c r="JI107" s="819"/>
      <c r="JJ107" s="819"/>
      <c r="JK107" s="819"/>
      <c r="JL107" s="819"/>
      <c r="JM107" s="819"/>
      <c r="JN107" s="819"/>
      <c r="JO107" s="819"/>
      <c r="JP107" s="819"/>
      <c r="JQ107" s="819"/>
      <c r="JR107" s="819"/>
      <c r="JS107" s="819"/>
      <c r="JT107" s="819"/>
      <c r="JU107" s="819"/>
      <c r="JV107" s="819"/>
      <c r="JW107" s="819"/>
      <c r="JX107" s="819"/>
      <c r="JY107" s="819"/>
      <c r="JZ107" s="819"/>
      <c r="KA107" s="819"/>
      <c r="KB107" s="819"/>
      <c r="KC107" s="819"/>
      <c r="KD107" s="819"/>
      <c r="KE107" s="819"/>
      <c r="KF107" s="819"/>
      <c r="KG107" s="819"/>
      <c r="KH107" s="819"/>
      <c r="KI107" s="819"/>
      <c r="KJ107" s="819"/>
      <c r="KK107" s="819"/>
      <c r="KL107" s="819"/>
      <c r="KM107" s="819"/>
      <c r="KN107" s="819"/>
      <c r="KO107" s="819"/>
      <c r="KP107" s="819"/>
      <c r="KQ107" s="819"/>
      <c r="KR107" s="819"/>
      <c r="KS107" s="819"/>
      <c r="KT107" s="819"/>
      <c r="KU107" s="819"/>
      <c r="KV107" s="819"/>
      <c r="KW107" s="819"/>
      <c r="KX107" s="819"/>
      <c r="KY107" s="819"/>
      <c r="KZ107" s="819"/>
      <c r="LA107" s="819"/>
      <c r="LB107" s="819"/>
      <c r="LC107" s="819"/>
      <c r="LD107" s="819"/>
      <c r="LE107" s="819"/>
      <c r="LF107" s="819"/>
      <c r="LG107" s="819"/>
      <c r="LH107" s="819"/>
      <c r="LI107" s="819"/>
      <c r="LJ107" s="819"/>
      <c r="LK107" s="819"/>
      <c r="LL107" s="819"/>
      <c r="LM107" s="819"/>
      <c r="LN107" s="819"/>
      <c r="LO107" s="819"/>
      <c r="LP107" s="819"/>
      <c r="LQ107" s="819"/>
      <c r="LR107" s="819"/>
      <c r="LS107" s="819"/>
      <c r="LT107" s="819"/>
      <c r="LU107" s="819"/>
      <c r="LV107" s="819"/>
      <c r="LW107" s="819"/>
      <c r="LX107" s="819"/>
      <c r="LY107" s="819"/>
      <c r="LZ107" s="819"/>
      <c r="MA107" s="819"/>
      <c r="MB107" s="819"/>
      <c r="MC107" s="819"/>
      <c r="MD107" s="819"/>
      <c r="ME107" s="819"/>
      <c r="MF107" s="819"/>
      <c r="MG107" s="819"/>
      <c r="MH107" s="819"/>
      <c r="MI107" s="819"/>
      <c r="MJ107" s="819"/>
      <c r="MK107" s="819"/>
      <c r="ML107" s="819"/>
      <c r="MM107" s="819"/>
      <c r="MN107" s="819"/>
      <c r="MO107" s="819"/>
      <c r="MP107" s="819"/>
      <c r="MQ107" s="819"/>
      <c r="MR107" s="819"/>
      <c r="MS107" s="819"/>
      <c r="MT107" s="819"/>
      <c r="MU107" s="819"/>
      <c r="MV107" s="819"/>
      <c r="MW107" s="819"/>
      <c r="MX107" s="819"/>
      <c r="MY107" s="819"/>
      <c r="MZ107" s="819"/>
      <c r="NA107" s="819"/>
      <c r="NB107" s="819"/>
      <c r="NC107" s="819"/>
      <c r="ND107" s="819"/>
      <c r="NE107" s="819"/>
      <c r="NF107" s="819"/>
      <c r="NG107" s="819"/>
      <c r="NH107" s="819"/>
      <c r="NI107" s="819"/>
      <c r="NJ107" s="819"/>
      <c r="NK107" s="819"/>
      <c r="NL107" s="819"/>
      <c r="NM107" s="819"/>
      <c r="NN107" s="819"/>
      <c r="NO107" s="819"/>
      <c r="NP107" s="819"/>
      <c r="NQ107" s="819"/>
      <c r="NR107" s="819"/>
      <c r="NS107" s="819"/>
      <c r="NT107" s="819"/>
      <c r="NU107" s="819"/>
      <c r="NV107" s="819"/>
      <c r="NW107" s="819"/>
      <c r="NX107" s="819"/>
      <c r="NY107" s="819"/>
      <c r="NZ107" s="819"/>
      <c r="OA107" s="819"/>
      <c r="OB107" s="819"/>
      <c r="OC107" s="819"/>
      <c r="OD107" s="819"/>
      <c r="OE107" s="819"/>
      <c r="OF107" s="819"/>
      <c r="OG107" s="819"/>
      <c r="OH107" s="819"/>
      <c r="OI107" s="819"/>
      <c r="OJ107" s="819"/>
      <c r="OK107" s="819"/>
      <c r="OL107" s="819"/>
      <c r="OM107" s="819"/>
      <c r="ON107" s="819"/>
      <c r="OO107" s="819"/>
      <c r="OP107" s="819"/>
      <c r="OQ107" s="819"/>
      <c r="OR107" s="819"/>
      <c r="OS107" s="819"/>
      <c r="OT107" s="819"/>
      <c r="OU107" s="819"/>
      <c r="OV107" s="819"/>
      <c r="OW107" s="819"/>
      <c r="OX107" s="819"/>
      <c r="OY107" s="819"/>
      <c r="OZ107" s="819"/>
      <c r="PA107" s="819"/>
      <c r="PB107" s="819"/>
      <c r="PC107" s="819"/>
      <c r="PD107" s="819"/>
      <c r="PE107" s="819"/>
      <c r="PF107" s="819"/>
      <c r="PG107" s="819"/>
      <c r="PH107" s="819"/>
      <c r="PI107" s="819"/>
      <c r="PJ107" s="819"/>
      <c r="PK107" s="819"/>
      <c r="PL107" s="819"/>
      <c r="PM107" s="819"/>
      <c r="PN107" s="819"/>
      <c r="PO107" s="819"/>
      <c r="PP107" s="819"/>
      <c r="PQ107" s="819"/>
      <c r="PR107" s="819"/>
      <c r="PS107" s="819"/>
      <c r="PT107" s="819"/>
      <c r="PU107" s="819"/>
      <c r="PV107" s="819"/>
      <c r="PW107" s="819"/>
      <c r="PX107" s="819"/>
      <c r="PY107" s="819"/>
      <c r="PZ107" s="819"/>
      <c r="QA107" s="819"/>
      <c r="QB107" s="819"/>
      <c r="QC107" s="819"/>
      <c r="QD107" s="819"/>
      <c r="QE107" s="819"/>
      <c r="QF107" s="819"/>
      <c r="QG107" s="819"/>
      <c r="QH107" s="819"/>
      <c r="QI107" s="819"/>
      <c r="QJ107" s="819"/>
      <c r="QK107" s="819"/>
      <c r="QL107" s="819"/>
      <c r="QM107" s="819"/>
      <c r="QN107" s="819"/>
    </row>
    <row r="108" spans="1:456" s="132" customFormat="1" ht="38.25">
      <c r="A108" s="435" t="s">
        <v>452</v>
      </c>
      <c r="B108" s="421" t="s">
        <v>792</v>
      </c>
      <c r="C108" s="849">
        <f>C$105/3</f>
        <v>11.111111111111112</v>
      </c>
      <c r="D108" s="511" t="s">
        <v>62</v>
      </c>
      <c r="E108" s="276">
        <f>IF(D108="Yes",C108,IF(D108="partial",C108*0.25,0))</f>
        <v>2.7777777777777781</v>
      </c>
      <c r="F108" s="276"/>
      <c r="G108" s="267" t="s">
        <v>1227</v>
      </c>
      <c r="H108" s="792"/>
      <c r="I108" s="276">
        <f>I$105/3</f>
        <v>11.111111111111112</v>
      </c>
      <c r="J108" s="267" t="s">
        <v>35</v>
      </c>
      <c r="K108" s="276">
        <f>IF(J108="Yes",I108,IF(J108="partial",I108*0.25,0))</f>
        <v>11.111111111111112</v>
      </c>
      <c r="L108" s="276"/>
      <c r="M108" s="267" t="s">
        <v>453</v>
      </c>
      <c r="N108" s="792"/>
      <c r="O108" s="276">
        <f>O$105/3</f>
        <v>11.111111111111112</v>
      </c>
      <c r="P108" s="267" t="s">
        <v>35</v>
      </c>
      <c r="Q108" s="276">
        <f>IF(P108="Yes",O108,IF(P108="partial",O108*0.25,0))</f>
        <v>11.111111111111112</v>
      </c>
      <c r="R108" s="276"/>
      <c r="S108" s="267" t="s">
        <v>903</v>
      </c>
      <c r="T108" s="792"/>
      <c r="U108" s="276">
        <f>U$105/3</f>
        <v>11.111111111111112</v>
      </c>
      <c r="V108" s="267" t="s">
        <v>35</v>
      </c>
      <c r="W108" s="276">
        <f>IF(V108="Yes",U108,IF(V108="partial",U108*0.25,0))</f>
        <v>11.111111111111112</v>
      </c>
      <c r="X108" s="276"/>
      <c r="Y108" s="267" t="s">
        <v>2154</v>
      </c>
      <c r="Z108" s="792"/>
      <c r="AA108" s="276">
        <f>AA$105/3</f>
        <v>11.111111111111112</v>
      </c>
      <c r="AB108" s="267" t="s">
        <v>38</v>
      </c>
      <c r="AC108" s="276">
        <f>IF(AB108="Yes",AA108,IF(AB108="partial",AA108*0.25,0))</f>
        <v>0</v>
      </c>
      <c r="AD108" s="276"/>
      <c r="AE108" s="276"/>
      <c r="AF108" s="792"/>
      <c r="AG108" s="276">
        <f>AG$105/3</f>
        <v>11.111111111111112</v>
      </c>
      <c r="AH108" s="267" t="s">
        <v>35</v>
      </c>
      <c r="AI108" s="276">
        <f>IF(AH108="Yes",AG108,IF(AH108="partial",AG108*0.25,0))</f>
        <v>11.111111111111112</v>
      </c>
      <c r="AJ108" s="276"/>
      <c r="AK108" s="267" t="s">
        <v>454</v>
      </c>
      <c r="AL108" s="792"/>
      <c r="AM108" s="276">
        <f>AM$105/3</f>
        <v>11.111111111111112</v>
      </c>
      <c r="AN108" s="267" t="s">
        <v>38</v>
      </c>
      <c r="AO108" s="276">
        <f>IF(AN108="Yes",AM108,IF(AN108="partial",AM108*0.25,0))</f>
        <v>0</v>
      </c>
      <c r="AP108" s="276"/>
      <c r="AQ108" s="436"/>
      <c r="AR108" s="792"/>
      <c r="AS108" s="276">
        <f>AS$105/3</f>
        <v>11.111111111111112</v>
      </c>
      <c r="AT108" s="267" t="s">
        <v>35</v>
      </c>
      <c r="AU108" s="276">
        <f>IF(AT108="Yes",AS108,IF(AT108="partial",AS108*0.25,0))</f>
        <v>11.111111111111112</v>
      </c>
      <c r="AV108" s="276"/>
      <c r="AW108" s="267" t="s">
        <v>455</v>
      </c>
      <c r="AX108" s="792"/>
      <c r="AY108" s="276">
        <f>AY$105/3</f>
        <v>11.111111111111112</v>
      </c>
      <c r="AZ108" s="267" t="s">
        <v>35</v>
      </c>
      <c r="BA108" s="276">
        <f>IF(AZ108="Yes",AY108,IF(AZ108="partial",AY108*0.25,0))</f>
        <v>11.111111111111112</v>
      </c>
      <c r="BB108" s="276"/>
      <c r="BC108" s="267" t="s">
        <v>1901</v>
      </c>
      <c r="BD108" s="792"/>
      <c r="BE108" s="276">
        <f>BE$105/3</f>
        <v>11.111111111111112</v>
      </c>
      <c r="BF108" s="267" t="s">
        <v>35</v>
      </c>
      <c r="BG108" s="276">
        <f>IF(BF108="Yes",BE108,IF(BF108="partial",BE108*0.25,0))</f>
        <v>11.111111111111112</v>
      </c>
      <c r="BH108" s="276"/>
      <c r="BI108" s="267" t="s">
        <v>1236</v>
      </c>
      <c r="BJ108" s="818"/>
      <c r="BK108" s="819"/>
      <c r="BL108" s="819"/>
      <c r="BM108" s="819"/>
      <c r="BN108" s="819"/>
      <c r="BO108" s="819"/>
      <c r="BP108" s="819"/>
      <c r="BQ108" s="819"/>
      <c r="BR108" s="819"/>
      <c r="BS108" s="819"/>
      <c r="BT108" s="819"/>
      <c r="BU108" s="819"/>
      <c r="BV108" s="819"/>
      <c r="BW108" s="819"/>
      <c r="BX108" s="819"/>
      <c r="BY108" s="819"/>
      <c r="BZ108" s="819"/>
      <c r="CA108" s="819"/>
      <c r="CB108" s="819"/>
      <c r="CC108" s="819"/>
      <c r="CD108" s="819"/>
      <c r="CE108" s="819"/>
      <c r="CF108" s="819"/>
      <c r="CG108" s="819"/>
      <c r="CH108" s="819"/>
      <c r="CI108" s="819"/>
      <c r="CJ108" s="819"/>
      <c r="CK108" s="819"/>
      <c r="CL108" s="819"/>
      <c r="CM108" s="819"/>
      <c r="CN108" s="819"/>
      <c r="CO108" s="819"/>
      <c r="CP108" s="819"/>
      <c r="CQ108" s="819"/>
      <c r="CR108" s="819"/>
      <c r="CS108" s="819"/>
      <c r="CT108" s="819"/>
      <c r="CU108" s="819"/>
      <c r="CV108" s="819"/>
      <c r="CW108" s="819"/>
      <c r="CX108" s="819"/>
      <c r="CY108" s="819"/>
      <c r="CZ108" s="819"/>
      <c r="DA108" s="819"/>
      <c r="DB108" s="819"/>
      <c r="DC108" s="819"/>
      <c r="DD108" s="819"/>
      <c r="DE108" s="819"/>
      <c r="DF108" s="819"/>
      <c r="DG108" s="819"/>
      <c r="DH108" s="819"/>
      <c r="DI108" s="819"/>
      <c r="DJ108" s="819"/>
      <c r="DK108" s="819"/>
      <c r="DL108" s="819"/>
      <c r="DM108" s="819"/>
      <c r="DN108" s="819"/>
      <c r="DO108" s="819"/>
      <c r="DP108" s="819"/>
      <c r="DQ108" s="819"/>
      <c r="DR108" s="819"/>
      <c r="DS108" s="819"/>
      <c r="DT108" s="819"/>
      <c r="DU108" s="819"/>
      <c r="DV108" s="819"/>
      <c r="DW108" s="819"/>
      <c r="DX108" s="819"/>
      <c r="DY108" s="819"/>
      <c r="DZ108" s="819"/>
      <c r="EA108" s="819"/>
      <c r="EB108" s="819"/>
      <c r="EC108" s="819"/>
      <c r="ED108" s="819"/>
      <c r="EE108" s="819"/>
      <c r="EF108" s="819"/>
      <c r="EG108" s="819"/>
      <c r="EH108" s="819"/>
      <c r="EI108" s="819"/>
      <c r="EJ108" s="819"/>
      <c r="EK108" s="819"/>
      <c r="EL108" s="819"/>
      <c r="EM108" s="819"/>
      <c r="EN108" s="819"/>
      <c r="EO108" s="819"/>
      <c r="EP108" s="819"/>
      <c r="EQ108" s="819"/>
      <c r="ER108" s="819"/>
      <c r="ES108" s="819"/>
      <c r="ET108" s="819"/>
      <c r="EU108" s="819"/>
      <c r="EV108" s="819"/>
      <c r="EW108" s="819"/>
      <c r="EX108" s="819"/>
      <c r="EY108" s="819"/>
      <c r="EZ108" s="819"/>
      <c r="FA108" s="819"/>
      <c r="FB108" s="819"/>
      <c r="FC108" s="819"/>
      <c r="FD108" s="819"/>
      <c r="FE108" s="819"/>
      <c r="FF108" s="819"/>
      <c r="FG108" s="819"/>
      <c r="FH108" s="819"/>
      <c r="FI108" s="819"/>
      <c r="FJ108" s="819"/>
      <c r="FK108" s="819"/>
      <c r="FL108" s="819"/>
      <c r="FM108" s="819"/>
      <c r="FN108" s="819"/>
      <c r="FO108" s="819"/>
      <c r="FP108" s="819"/>
      <c r="FQ108" s="819"/>
      <c r="FR108" s="819"/>
      <c r="FS108" s="819"/>
      <c r="FT108" s="819"/>
      <c r="FU108" s="819"/>
      <c r="FV108" s="819"/>
      <c r="FW108" s="819"/>
      <c r="FX108" s="819"/>
      <c r="FY108" s="819"/>
      <c r="FZ108" s="819"/>
      <c r="GA108" s="819"/>
      <c r="GB108" s="819"/>
      <c r="GC108" s="819"/>
      <c r="GD108" s="819"/>
      <c r="GE108" s="819"/>
      <c r="GF108" s="819"/>
      <c r="GG108" s="819"/>
      <c r="GH108" s="819"/>
      <c r="GI108" s="819"/>
      <c r="GJ108" s="819"/>
      <c r="GK108" s="819"/>
      <c r="GL108" s="819"/>
      <c r="GM108" s="819"/>
      <c r="GN108" s="819"/>
      <c r="GO108" s="819"/>
      <c r="GP108" s="819"/>
      <c r="GQ108" s="819"/>
      <c r="GR108" s="819"/>
      <c r="GS108" s="819"/>
      <c r="GT108" s="819"/>
      <c r="GU108" s="819"/>
      <c r="GV108" s="819"/>
      <c r="GW108" s="819"/>
      <c r="GX108" s="819"/>
      <c r="GY108" s="819"/>
      <c r="GZ108" s="819"/>
      <c r="HA108" s="819"/>
      <c r="HB108" s="819"/>
      <c r="HC108" s="819"/>
      <c r="HD108" s="819"/>
      <c r="HE108" s="819"/>
      <c r="HF108" s="819"/>
      <c r="HG108" s="819"/>
      <c r="HH108" s="819"/>
      <c r="HI108" s="819"/>
      <c r="HJ108" s="819"/>
      <c r="HK108" s="819"/>
      <c r="HL108" s="819"/>
      <c r="HM108" s="819"/>
      <c r="HN108" s="819"/>
      <c r="HO108" s="819"/>
      <c r="HP108" s="819"/>
      <c r="HQ108" s="819"/>
      <c r="HR108" s="819"/>
      <c r="HS108" s="819"/>
      <c r="HT108" s="819"/>
      <c r="HU108" s="819"/>
      <c r="HV108" s="819"/>
      <c r="HW108" s="819"/>
      <c r="HX108" s="819"/>
      <c r="HY108" s="819"/>
      <c r="HZ108" s="819"/>
      <c r="IA108" s="819"/>
      <c r="IB108" s="819"/>
      <c r="IC108" s="819"/>
      <c r="ID108" s="819"/>
      <c r="IE108" s="819"/>
      <c r="IF108" s="819"/>
      <c r="IG108" s="819"/>
      <c r="IH108" s="819"/>
      <c r="II108" s="819"/>
      <c r="IJ108" s="819"/>
      <c r="IK108" s="819"/>
      <c r="IL108" s="819"/>
      <c r="IM108" s="819"/>
      <c r="IN108" s="819"/>
      <c r="IO108" s="819"/>
      <c r="IP108" s="819"/>
      <c r="IQ108" s="819"/>
      <c r="IR108" s="819"/>
      <c r="IS108" s="819"/>
      <c r="IT108" s="819"/>
      <c r="IU108" s="819"/>
      <c r="IV108" s="819"/>
      <c r="IW108" s="819"/>
      <c r="IX108" s="819"/>
      <c r="IY108" s="819"/>
      <c r="IZ108" s="819"/>
      <c r="JA108" s="819"/>
      <c r="JB108" s="819"/>
      <c r="JC108" s="819"/>
      <c r="JD108" s="819"/>
      <c r="JE108" s="819"/>
      <c r="JF108" s="819"/>
      <c r="JG108" s="819"/>
      <c r="JH108" s="819"/>
      <c r="JI108" s="819"/>
      <c r="JJ108" s="819"/>
      <c r="JK108" s="819"/>
      <c r="JL108" s="819"/>
      <c r="JM108" s="819"/>
      <c r="JN108" s="819"/>
      <c r="JO108" s="819"/>
      <c r="JP108" s="819"/>
      <c r="JQ108" s="819"/>
      <c r="JR108" s="819"/>
      <c r="JS108" s="819"/>
      <c r="JT108" s="819"/>
      <c r="JU108" s="819"/>
      <c r="JV108" s="819"/>
      <c r="JW108" s="819"/>
      <c r="JX108" s="819"/>
      <c r="JY108" s="819"/>
      <c r="JZ108" s="819"/>
      <c r="KA108" s="819"/>
      <c r="KB108" s="819"/>
      <c r="KC108" s="819"/>
      <c r="KD108" s="819"/>
      <c r="KE108" s="819"/>
      <c r="KF108" s="819"/>
      <c r="KG108" s="819"/>
      <c r="KH108" s="819"/>
      <c r="KI108" s="819"/>
      <c r="KJ108" s="819"/>
      <c r="KK108" s="819"/>
      <c r="KL108" s="819"/>
      <c r="KM108" s="819"/>
      <c r="KN108" s="819"/>
      <c r="KO108" s="819"/>
      <c r="KP108" s="819"/>
      <c r="KQ108" s="819"/>
      <c r="KR108" s="819"/>
      <c r="KS108" s="819"/>
      <c r="KT108" s="819"/>
      <c r="KU108" s="819"/>
      <c r="KV108" s="819"/>
      <c r="KW108" s="819"/>
      <c r="KX108" s="819"/>
      <c r="KY108" s="819"/>
      <c r="KZ108" s="819"/>
      <c r="LA108" s="819"/>
      <c r="LB108" s="819"/>
      <c r="LC108" s="819"/>
      <c r="LD108" s="819"/>
      <c r="LE108" s="819"/>
      <c r="LF108" s="819"/>
      <c r="LG108" s="819"/>
      <c r="LH108" s="819"/>
      <c r="LI108" s="819"/>
      <c r="LJ108" s="819"/>
      <c r="LK108" s="819"/>
      <c r="LL108" s="819"/>
      <c r="LM108" s="819"/>
      <c r="LN108" s="819"/>
      <c r="LO108" s="819"/>
      <c r="LP108" s="819"/>
      <c r="LQ108" s="819"/>
      <c r="LR108" s="819"/>
      <c r="LS108" s="819"/>
      <c r="LT108" s="819"/>
      <c r="LU108" s="819"/>
      <c r="LV108" s="819"/>
      <c r="LW108" s="819"/>
      <c r="LX108" s="819"/>
      <c r="LY108" s="819"/>
      <c r="LZ108" s="819"/>
      <c r="MA108" s="819"/>
      <c r="MB108" s="819"/>
      <c r="MC108" s="819"/>
      <c r="MD108" s="819"/>
      <c r="ME108" s="819"/>
      <c r="MF108" s="819"/>
      <c r="MG108" s="819"/>
      <c r="MH108" s="819"/>
      <c r="MI108" s="819"/>
      <c r="MJ108" s="819"/>
      <c r="MK108" s="819"/>
      <c r="ML108" s="819"/>
      <c r="MM108" s="819"/>
      <c r="MN108" s="819"/>
      <c r="MO108" s="819"/>
      <c r="MP108" s="819"/>
      <c r="MQ108" s="819"/>
      <c r="MR108" s="819"/>
      <c r="MS108" s="819"/>
      <c r="MT108" s="819"/>
      <c r="MU108" s="819"/>
      <c r="MV108" s="819"/>
      <c r="MW108" s="819"/>
      <c r="MX108" s="819"/>
      <c r="MY108" s="819"/>
      <c r="MZ108" s="819"/>
      <c r="NA108" s="819"/>
      <c r="NB108" s="819"/>
      <c r="NC108" s="819"/>
      <c r="ND108" s="819"/>
      <c r="NE108" s="819"/>
      <c r="NF108" s="819"/>
      <c r="NG108" s="819"/>
      <c r="NH108" s="819"/>
      <c r="NI108" s="819"/>
      <c r="NJ108" s="819"/>
      <c r="NK108" s="819"/>
      <c r="NL108" s="819"/>
      <c r="NM108" s="819"/>
      <c r="NN108" s="819"/>
      <c r="NO108" s="819"/>
      <c r="NP108" s="819"/>
      <c r="NQ108" s="819"/>
      <c r="NR108" s="819"/>
      <c r="NS108" s="819"/>
      <c r="NT108" s="819"/>
      <c r="NU108" s="819"/>
      <c r="NV108" s="819"/>
      <c r="NW108" s="819"/>
      <c r="NX108" s="819"/>
      <c r="NY108" s="819"/>
      <c r="NZ108" s="819"/>
      <c r="OA108" s="819"/>
      <c r="OB108" s="819"/>
      <c r="OC108" s="819"/>
      <c r="OD108" s="819"/>
      <c r="OE108" s="819"/>
      <c r="OF108" s="819"/>
      <c r="OG108" s="819"/>
      <c r="OH108" s="819"/>
      <c r="OI108" s="819"/>
      <c r="OJ108" s="819"/>
      <c r="OK108" s="819"/>
      <c r="OL108" s="819"/>
      <c r="OM108" s="819"/>
      <c r="ON108" s="819"/>
      <c r="OO108" s="819"/>
      <c r="OP108" s="819"/>
      <c r="OQ108" s="819"/>
      <c r="OR108" s="819"/>
      <c r="OS108" s="819"/>
      <c r="OT108" s="819"/>
      <c r="OU108" s="819"/>
      <c r="OV108" s="819"/>
      <c r="OW108" s="819"/>
      <c r="OX108" s="819"/>
      <c r="OY108" s="819"/>
      <c r="OZ108" s="819"/>
      <c r="PA108" s="819"/>
      <c r="PB108" s="819"/>
      <c r="PC108" s="819"/>
      <c r="PD108" s="819"/>
      <c r="PE108" s="819"/>
      <c r="PF108" s="819"/>
      <c r="PG108" s="819"/>
      <c r="PH108" s="819"/>
      <c r="PI108" s="819"/>
      <c r="PJ108" s="819"/>
      <c r="PK108" s="819"/>
      <c r="PL108" s="819"/>
      <c r="PM108" s="819"/>
      <c r="PN108" s="819"/>
      <c r="PO108" s="819"/>
      <c r="PP108" s="819"/>
      <c r="PQ108" s="819"/>
      <c r="PR108" s="819"/>
      <c r="PS108" s="819"/>
      <c r="PT108" s="819"/>
      <c r="PU108" s="819"/>
      <c r="PV108" s="819"/>
      <c r="PW108" s="819"/>
      <c r="PX108" s="819"/>
      <c r="PY108" s="819"/>
      <c r="PZ108" s="819"/>
      <c r="QA108" s="819"/>
      <c r="QB108" s="819"/>
      <c r="QC108" s="819"/>
      <c r="QD108" s="819"/>
      <c r="QE108" s="819"/>
      <c r="QF108" s="819"/>
      <c r="QG108" s="819"/>
      <c r="QH108" s="819"/>
      <c r="QI108" s="819"/>
      <c r="QJ108" s="819"/>
      <c r="QK108" s="819"/>
      <c r="QL108" s="819"/>
      <c r="QM108" s="819"/>
      <c r="QN108" s="819"/>
    </row>
    <row r="109" spans="1:456" s="132" customFormat="1" ht="12.75">
      <c r="A109" s="440"/>
      <c r="B109" s="836"/>
      <c r="C109" s="849"/>
      <c r="D109" s="340"/>
      <c r="E109" s="276"/>
      <c r="F109" s="276"/>
      <c r="G109" s="436"/>
      <c r="H109" s="760"/>
      <c r="I109" s="276"/>
      <c r="J109" s="276"/>
      <c r="K109" s="276"/>
      <c r="L109" s="276"/>
      <c r="M109" s="276"/>
      <c r="N109" s="760"/>
      <c r="O109" s="276"/>
      <c r="P109" s="276"/>
      <c r="Q109" s="276"/>
      <c r="R109" s="276"/>
      <c r="S109" s="276"/>
      <c r="T109" s="760"/>
      <c r="U109" s="276"/>
      <c r="V109" s="276"/>
      <c r="W109" s="276"/>
      <c r="X109" s="276"/>
      <c r="Y109" s="276"/>
      <c r="Z109" s="760"/>
      <c r="AA109" s="276"/>
      <c r="AB109" s="276"/>
      <c r="AC109" s="276"/>
      <c r="AD109" s="276"/>
      <c r="AE109" s="276"/>
      <c r="AF109" s="760"/>
      <c r="AG109" s="276"/>
      <c r="AH109" s="276"/>
      <c r="AI109" s="276"/>
      <c r="AJ109" s="276"/>
      <c r="AK109" s="276"/>
      <c r="AL109" s="760"/>
      <c r="AM109" s="276"/>
      <c r="AN109" s="276"/>
      <c r="AO109" s="276"/>
      <c r="AP109" s="276"/>
      <c r="AQ109" s="276"/>
      <c r="AR109" s="760"/>
      <c r="AS109" s="276"/>
      <c r="AT109" s="276"/>
      <c r="AU109" s="276"/>
      <c r="AV109" s="276"/>
      <c r="AW109" s="276"/>
      <c r="AX109" s="760"/>
      <c r="AY109" s="276"/>
      <c r="AZ109" s="276"/>
      <c r="BA109" s="276"/>
      <c r="BB109" s="276"/>
      <c r="BC109" s="451"/>
      <c r="BD109" s="760"/>
      <c r="BE109" s="276"/>
      <c r="BF109" s="276"/>
      <c r="BG109" s="276"/>
      <c r="BH109" s="276"/>
      <c r="BI109" s="276"/>
      <c r="BJ109" s="820"/>
      <c r="BK109" s="819"/>
      <c r="BL109" s="819"/>
      <c r="BM109" s="819"/>
      <c r="BN109" s="819"/>
      <c r="BO109" s="819"/>
      <c r="BP109" s="819"/>
      <c r="BQ109" s="819"/>
      <c r="BR109" s="819"/>
      <c r="BS109" s="819"/>
      <c r="BT109" s="819"/>
      <c r="BU109" s="819"/>
      <c r="BV109" s="819"/>
      <c r="BW109" s="819"/>
      <c r="BX109" s="819"/>
      <c r="BY109" s="819"/>
      <c r="BZ109" s="819"/>
      <c r="CA109" s="819"/>
      <c r="CB109" s="819"/>
      <c r="CC109" s="819"/>
      <c r="CD109" s="819"/>
      <c r="CE109" s="819"/>
      <c r="CF109" s="819"/>
      <c r="CG109" s="819"/>
      <c r="CH109" s="819"/>
      <c r="CI109" s="819"/>
      <c r="CJ109" s="819"/>
      <c r="CK109" s="819"/>
      <c r="CL109" s="819"/>
      <c r="CM109" s="819"/>
      <c r="CN109" s="819"/>
      <c r="CO109" s="819"/>
      <c r="CP109" s="819"/>
      <c r="CQ109" s="819"/>
      <c r="CR109" s="819"/>
      <c r="CS109" s="819"/>
      <c r="CT109" s="819"/>
      <c r="CU109" s="819"/>
      <c r="CV109" s="819"/>
      <c r="CW109" s="819"/>
      <c r="CX109" s="819"/>
      <c r="CY109" s="819"/>
      <c r="CZ109" s="819"/>
      <c r="DA109" s="819"/>
      <c r="DB109" s="819"/>
      <c r="DC109" s="819"/>
      <c r="DD109" s="819"/>
      <c r="DE109" s="819"/>
      <c r="DF109" s="819"/>
      <c r="DG109" s="819"/>
      <c r="DH109" s="819"/>
      <c r="DI109" s="819"/>
      <c r="DJ109" s="819"/>
      <c r="DK109" s="819"/>
      <c r="DL109" s="819"/>
      <c r="DM109" s="819"/>
      <c r="DN109" s="819"/>
      <c r="DO109" s="819"/>
      <c r="DP109" s="819"/>
      <c r="DQ109" s="819"/>
      <c r="DR109" s="819"/>
      <c r="DS109" s="819"/>
      <c r="DT109" s="819"/>
      <c r="DU109" s="819"/>
      <c r="DV109" s="819"/>
      <c r="DW109" s="819"/>
      <c r="DX109" s="819"/>
      <c r="DY109" s="819"/>
      <c r="DZ109" s="819"/>
      <c r="EA109" s="819"/>
      <c r="EB109" s="819"/>
      <c r="EC109" s="819"/>
      <c r="ED109" s="819"/>
      <c r="EE109" s="819"/>
      <c r="EF109" s="819"/>
      <c r="EG109" s="819"/>
      <c r="EH109" s="819"/>
      <c r="EI109" s="819"/>
      <c r="EJ109" s="819"/>
      <c r="EK109" s="819"/>
      <c r="EL109" s="819"/>
      <c r="EM109" s="819"/>
      <c r="EN109" s="819"/>
      <c r="EO109" s="819"/>
      <c r="EP109" s="819"/>
      <c r="EQ109" s="819"/>
      <c r="ER109" s="819"/>
      <c r="ES109" s="819"/>
      <c r="ET109" s="819"/>
      <c r="EU109" s="819"/>
      <c r="EV109" s="819"/>
      <c r="EW109" s="819"/>
      <c r="EX109" s="819"/>
      <c r="EY109" s="819"/>
      <c r="EZ109" s="819"/>
      <c r="FA109" s="819"/>
      <c r="FB109" s="819"/>
      <c r="FC109" s="819"/>
      <c r="FD109" s="819"/>
      <c r="FE109" s="819"/>
      <c r="FF109" s="819"/>
      <c r="FG109" s="819"/>
      <c r="FH109" s="819"/>
      <c r="FI109" s="819"/>
      <c r="FJ109" s="819"/>
      <c r="FK109" s="819"/>
      <c r="FL109" s="819"/>
      <c r="FM109" s="819"/>
      <c r="FN109" s="819"/>
      <c r="FO109" s="819"/>
      <c r="FP109" s="819"/>
      <c r="FQ109" s="819"/>
      <c r="FR109" s="819"/>
      <c r="FS109" s="819"/>
      <c r="FT109" s="819"/>
      <c r="FU109" s="819"/>
      <c r="FV109" s="819"/>
      <c r="FW109" s="819"/>
      <c r="FX109" s="819"/>
      <c r="FY109" s="819"/>
      <c r="FZ109" s="819"/>
      <c r="GA109" s="819"/>
      <c r="GB109" s="819"/>
      <c r="GC109" s="819"/>
      <c r="GD109" s="819"/>
      <c r="GE109" s="819"/>
      <c r="GF109" s="819"/>
      <c r="GG109" s="819"/>
      <c r="GH109" s="819"/>
      <c r="GI109" s="819"/>
      <c r="GJ109" s="819"/>
      <c r="GK109" s="819"/>
      <c r="GL109" s="819"/>
      <c r="GM109" s="819"/>
      <c r="GN109" s="819"/>
      <c r="GO109" s="819"/>
      <c r="GP109" s="819"/>
      <c r="GQ109" s="819"/>
      <c r="GR109" s="819"/>
      <c r="GS109" s="819"/>
      <c r="GT109" s="819"/>
      <c r="GU109" s="819"/>
      <c r="GV109" s="819"/>
      <c r="GW109" s="819"/>
      <c r="GX109" s="819"/>
      <c r="GY109" s="819"/>
      <c r="GZ109" s="819"/>
      <c r="HA109" s="819"/>
      <c r="HB109" s="819"/>
      <c r="HC109" s="819"/>
      <c r="HD109" s="819"/>
      <c r="HE109" s="819"/>
      <c r="HF109" s="819"/>
      <c r="HG109" s="819"/>
      <c r="HH109" s="819"/>
      <c r="HI109" s="819"/>
      <c r="HJ109" s="819"/>
      <c r="HK109" s="819"/>
      <c r="HL109" s="819"/>
      <c r="HM109" s="819"/>
      <c r="HN109" s="819"/>
      <c r="HO109" s="819"/>
      <c r="HP109" s="819"/>
      <c r="HQ109" s="819"/>
      <c r="HR109" s="819"/>
      <c r="HS109" s="819"/>
      <c r="HT109" s="819"/>
      <c r="HU109" s="819"/>
      <c r="HV109" s="819"/>
      <c r="HW109" s="819"/>
      <c r="HX109" s="819"/>
      <c r="HY109" s="819"/>
      <c r="HZ109" s="819"/>
      <c r="IA109" s="819"/>
      <c r="IB109" s="819"/>
      <c r="IC109" s="819"/>
      <c r="ID109" s="819"/>
      <c r="IE109" s="819"/>
      <c r="IF109" s="819"/>
      <c r="IG109" s="819"/>
      <c r="IH109" s="819"/>
      <c r="II109" s="819"/>
      <c r="IJ109" s="819"/>
      <c r="IK109" s="819"/>
      <c r="IL109" s="819"/>
      <c r="IM109" s="819"/>
      <c r="IN109" s="819"/>
      <c r="IO109" s="819"/>
      <c r="IP109" s="819"/>
      <c r="IQ109" s="819"/>
      <c r="IR109" s="819"/>
      <c r="IS109" s="819"/>
      <c r="IT109" s="819"/>
      <c r="IU109" s="819"/>
      <c r="IV109" s="819"/>
      <c r="IW109" s="819"/>
      <c r="IX109" s="819"/>
      <c r="IY109" s="819"/>
      <c r="IZ109" s="819"/>
      <c r="JA109" s="819"/>
      <c r="JB109" s="819"/>
      <c r="JC109" s="819"/>
      <c r="JD109" s="819"/>
      <c r="JE109" s="819"/>
      <c r="JF109" s="819"/>
      <c r="JG109" s="819"/>
      <c r="JH109" s="819"/>
      <c r="JI109" s="819"/>
      <c r="JJ109" s="819"/>
      <c r="JK109" s="819"/>
      <c r="JL109" s="819"/>
      <c r="JM109" s="819"/>
      <c r="JN109" s="819"/>
      <c r="JO109" s="819"/>
      <c r="JP109" s="819"/>
      <c r="JQ109" s="819"/>
      <c r="JR109" s="819"/>
      <c r="JS109" s="819"/>
      <c r="JT109" s="819"/>
      <c r="JU109" s="819"/>
      <c r="JV109" s="819"/>
      <c r="JW109" s="819"/>
      <c r="JX109" s="819"/>
      <c r="JY109" s="819"/>
      <c r="JZ109" s="819"/>
      <c r="KA109" s="819"/>
      <c r="KB109" s="819"/>
      <c r="KC109" s="819"/>
      <c r="KD109" s="819"/>
      <c r="KE109" s="819"/>
      <c r="KF109" s="819"/>
      <c r="KG109" s="819"/>
      <c r="KH109" s="819"/>
      <c r="KI109" s="819"/>
      <c r="KJ109" s="819"/>
      <c r="KK109" s="819"/>
      <c r="KL109" s="819"/>
      <c r="KM109" s="819"/>
      <c r="KN109" s="819"/>
      <c r="KO109" s="819"/>
      <c r="KP109" s="819"/>
      <c r="KQ109" s="819"/>
      <c r="KR109" s="819"/>
      <c r="KS109" s="819"/>
      <c r="KT109" s="819"/>
      <c r="KU109" s="819"/>
      <c r="KV109" s="819"/>
      <c r="KW109" s="819"/>
      <c r="KX109" s="819"/>
      <c r="KY109" s="819"/>
      <c r="KZ109" s="819"/>
      <c r="LA109" s="819"/>
      <c r="LB109" s="819"/>
      <c r="LC109" s="819"/>
      <c r="LD109" s="819"/>
      <c r="LE109" s="819"/>
      <c r="LF109" s="819"/>
      <c r="LG109" s="819"/>
      <c r="LH109" s="819"/>
      <c r="LI109" s="819"/>
      <c r="LJ109" s="819"/>
      <c r="LK109" s="819"/>
      <c r="LL109" s="819"/>
      <c r="LM109" s="819"/>
      <c r="LN109" s="819"/>
      <c r="LO109" s="819"/>
      <c r="LP109" s="819"/>
      <c r="LQ109" s="819"/>
      <c r="LR109" s="819"/>
      <c r="LS109" s="819"/>
      <c r="LT109" s="819"/>
      <c r="LU109" s="819"/>
      <c r="LV109" s="819"/>
      <c r="LW109" s="819"/>
      <c r="LX109" s="819"/>
      <c r="LY109" s="819"/>
      <c r="LZ109" s="819"/>
      <c r="MA109" s="819"/>
      <c r="MB109" s="819"/>
      <c r="MC109" s="819"/>
      <c r="MD109" s="819"/>
      <c r="ME109" s="819"/>
      <c r="MF109" s="819"/>
      <c r="MG109" s="819"/>
      <c r="MH109" s="819"/>
      <c r="MI109" s="819"/>
      <c r="MJ109" s="819"/>
      <c r="MK109" s="819"/>
      <c r="ML109" s="819"/>
      <c r="MM109" s="819"/>
      <c r="MN109" s="819"/>
      <c r="MO109" s="819"/>
      <c r="MP109" s="819"/>
      <c r="MQ109" s="819"/>
      <c r="MR109" s="819"/>
      <c r="MS109" s="819"/>
      <c r="MT109" s="819"/>
      <c r="MU109" s="819"/>
      <c r="MV109" s="819"/>
      <c r="MW109" s="819"/>
      <c r="MX109" s="819"/>
      <c r="MY109" s="819"/>
      <c r="MZ109" s="819"/>
      <c r="NA109" s="819"/>
      <c r="NB109" s="819"/>
      <c r="NC109" s="819"/>
      <c r="ND109" s="819"/>
      <c r="NE109" s="819"/>
      <c r="NF109" s="819"/>
      <c r="NG109" s="819"/>
      <c r="NH109" s="819"/>
      <c r="NI109" s="819"/>
      <c r="NJ109" s="819"/>
      <c r="NK109" s="819"/>
      <c r="NL109" s="819"/>
      <c r="NM109" s="819"/>
      <c r="NN109" s="819"/>
      <c r="NO109" s="819"/>
      <c r="NP109" s="819"/>
      <c r="NQ109" s="819"/>
      <c r="NR109" s="819"/>
      <c r="NS109" s="819"/>
      <c r="NT109" s="819"/>
      <c r="NU109" s="819"/>
      <c r="NV109" s="819"/>
      <c r="NW109" s="819"/>
      <c r="NX109" s="819"/>
      <c r="NY109" s="819"/>
      <c r="NZ109" s="819"/>
      <c r="OA109" s="819"/>
      <c r="OB109" s="819"/>
      <c r="OC109" s="819"/>
      <c r="OD109" s="819"/>
      <c r="OE109" s="819"/>
      <c r="OF109" s="819"/>
      <c r="OG109" s="819"/>
      <c r="OH109" s="819"/>
      <c r="OI109" s="819"/>
      <c r="OJ109" s="819"/>
      <c r="OK109" s="819"/>
      <c r="OL109" s="819"/>
      <c r="OM109" s="819"/>
      <c r="ON109" s="819"/>
      <c r="OO109" s="819"/>
      <c r="OP109" s="819"/>
      <c r="OQ109" s="819"/>
      <c r="OR109" s="819"/>
      <c r="OS109" s="819"/>
      <c r="OT109" s="819"/>
      <c r="OU109" s="819"/>
      <c r="OV109" s="819"/>
      <c r="OW109" s="819"/>
      <c r="OX109" s="819"/>
      <c r="OY109" s="819"/>
      <c r="OZ109" s="819"/>
      <c r="PA109" s="819"/>
      <c r="PB109" s="819"/>
      <c r="PC109" s="819"/>
      <c r="PD109" s="819"/>
      <c r="PE109" s="819"/>
      <c r="PF109" s="819"/>
      <c r="PG109" s="819"/>
      <c r="PH109" s="819"/>
      <c r="PI109" s="819"/>
      <c r="PJ109" s="819"/>
      <c r="PK109" s="819"/>
      <c r="PL109" s="819"/>
      <c r="PM109" s="819"/>
      <c r="PN109" s="819"/>
      <c r="PO109" s="819"/>
      <c r="PP109" s="819"/>
      <c r="PQ109" s="819"/>
      <c r="PR109" s="819"/>
      <c r="PS109" s="819"/>
      <c r="PT109" s="819"/>
      <c r="PU109" s="819"/>
      <c r="PV109" s="819"/>
      <c r="PW109" s="819"/>
      <c r="PX109" s="819"/>
      <c r="PY109" s="819"/>
      <c r="PZ109" s="819"/>
      <c r="QA109" s="819"/>
      <c r="QB109" s="819"/>
      <c r="QC109" s="819"/>
      <c r="QD109" s="819"/>
      <c r="QE109" s="819"/>
      <c r="QF109" s="819"/>
      <c r="QG109" s="819"/>
      <c r="QH109" s="819"/>
      <c r="QI109" s="819"/>
      <c r="QJ109" s="819"/>
      <c r="QK109" s="819"/>
      <c r="QL109" s="819"/>
      <c r="QM109" s="819"/>
      <c r="QN109" s="819"/>
    </row>
    <row r="110" spans="1:456" s="132" customFormat="1" ht="39.950000000000003" customHeight="1">
      <c r="A110" s="441" t="s">
        <v>456</v>
      </c>
      <c r="B110" s="506" t="s">
        <v>793</v>
      </c>
      <c r="C110" s="848">
        <f>C$88/3</f>
        <v>33.333333333333336</v>
      </c>
      <c r="D110" s="340"/>
      <c r="E110" s="279"/>
      <c r="F110" s="279">
        <f>SUM(E113:E123)</f>
        <v>3.8888888888888893</v>
      </c>
      <c r="G110" s="276"/>
      <c r="H110" s="760"/>
      <c r="I110" s="279">
        <f>I$88/3</f>
        <v>33.333333333333336</v>
      </c>
      <c r="J110" s="276"/>
      <c r="K110" s="279"/>
      <c r="L110" s="279">
        <f>SUM(K113:K123)</f>
        <v>15.555555555555554</v>
      </c>
      <c r="M110" s="276"/>
      <c r="N110" s="760"/>
      <c r="O110" s="279">
        <f>O$88/3</f>
        <v>33.333333333333336</v>
      </c>
      <c r="P110" s="276"/>
      <c r="Q110" s="279"/>
      <c r="R110" s="279">
        <f>SUM(Q113:Q123)</f>
        <v>13.333333333333334</v>
      </c>
      <c r="S110" s="276"/>
      <c r="T110" s="760"/>
      <c r="U110" s="279">
        <f>U$88/3</f>
        <v>33.333333333333336</v>
      </c>
      <c r="V110" s="276"/>
      <c r="W110" s="279"/>
      <c r="X110" s="279">
        <f>SUM(W113:W123)</f>
        <v>13.333333333333332</v>
      </c>
      <c r="Y110" s="276"/>
      <c r="Z110" s="760"/>
      <c r="AA110" s="279">
        <f>AA$88/3</f>
        <v>33.333333333333336</v>
      </c>
      <c r="AB110" s="276"/>
      <c r="AC110" s="279"/>
      <c r="AD110" s="279">
        <f>SUM(AC113:AC123)</f>
        <v>8.8888888888888893</v>
      </c>
      <c r="AE110" s="276"/>
      <c r="AF110" s="760"/>
      <c r="AG110" s="279">
        <f>AG$88/3</f>
        <v>33.333333333333336</v>
      </c>
      <c r="AH110" s="267"/>
      <c r="AI110" s="279"/>
      <c r="AJ110" s="279">
        <f>SUM(AI113:AI123)</f>
        <v>15.555555555555554</v>
      </c>
      <c r="AK110" s="276"/>
      <c r="AL110" s="760"/>
      <c r="AM110" s="279">
        <f>AM$88/3</f>
        <v>33.333333333333336</v>
      </c>
      <c r="AN110" s="276"/>
      <c r="AO110" s="279"/>
      <c r="AP110" s="279">
        <f>SUM(AO113:AO123)</f>
        <v>8.8888888888888893</v>
      </c>
      <c r="AQ110" s="276"/>
      <c r="AR110" s="760"/>
      <c r="AS110" s="279">
        <f>AS$88/3</f>
        <v>33.333333333333336</v>
      </c>
      <c r="AT110" s="276"/>
      <c r="AU110" s="279"/>
      <c r="AV110" s="279">
        <f>SUM(AU113:AU123)</f>
        <v>13.333333333333334</v>
      </c>
      <c r="AW110" s="276"/>
      <c r="AX110" s="760"/>
      <c r="AY110" s="279">
        <f>AY$88/3</f>
        <v>33.333333333333336</v>
      </c>
      <c r="AZ110" s="276"/>
      <c r="BA110" s="279"/>
      <c r="BB110" s="279">
        <f>SUM(BA113:BA123)</f>
        <v>8.8888888888888893</v>
      </c>
      <c r="BC110" s="269"/>
      <c r="BD110" s="760"/>
      <c r="BE110" s="279">
        <f>BE$88/3</f>
        <v>33.333333333333336</v>
      </c>
      <c r="BF110" s="276"/>
      <c r="BG110" s="279"/>
      <c r="BH110" s="279">
        <f>SUM(BG113:BG123)</f>
        <v>17.777777777777779</v>
      </c>
      <c r="BI110" s="276"/>
      <c r="BJ110" s="820"/>
      <c r="BK110" s="819"/>
      <c r="BL110" s="819"/>
      <c r="BM110" s="819"/>
      <c r="BN110" s="819"/>
      <c r="BO110" s="819"/>
      <c r="BP110" s="819"/>
      <c r="BQ110" s="819"/>
      <c r="BR110" s="819"/>
      <c r="BS110" s="819"/>
      <c r="BT110" s="819"/>
      <c r="BU110" s="819"/>
      <c r="BV110" s="819"/>
      <c r="BW110" s="819"/>
      <c r="BX110" s="819"/>
      <c r="BY110" s="819"/>
      <c r="BZ110" s="819"/>
      <c r="CA110" s="819"/>
      <c r="CB110" s="819"/>
      <c r="CC110" s="819"/>
      <c r="CD110" s="819"/>
      <c r="CE110" s="819"/>
      <c r="CF110" s="819"/>
      <c r="CG110" s="819"/>
      <c r="CH110" s="819"/>
      <c r="CI110" s="819"/>
      <c r="CJ110" s="819"/>
      <c r="CK110" s="819"/>
      <c r="CL110" s="819"/>
      <c r="CM110" s="819"/>
      <c r="CN110" s="819"/>
      <c r="CO110" s="819"/>
      <c r="CP110" s="819"/>
      <c r="CQ110" s="819"/>
      <c r="CR110" s="819"/>
      <c r="CS110" s="819"/>
      <c r="CT110" s="819"/>
      <c r="CU110" s="819"/>
      <c r="CV110" s="819"/>
      <c r="CW110" s="819"/>
      <c r="CX110" s="819"/>
      <c r="CY110" s="819"/>
      <c r="CZ110" s="819"/>
      <c r="DA110" s="819"/>
      <c r="DB110" s="819"/>
      <c r="DC110" s="819"/>
      <c r="DD110" s="819"/>
      <c r="DE110" s="819"/>
      <c r="DF110" s="819"/>
      <c r="DG110" s="819"/>
      <c r="DH110" s="819"/>
      <c r="DI110" s="819"/>
      <c r="DJ110" s="819"/>
      <c r="DK110" s="819"/>
      <c r="DL110" s="819"/>
      <c r="DM110" s="819"/>
      <c r="DN110" s="819"/>
      <c r="DO110" s="819"/>
      <c r="DP110" s="819"/>
      <c r="DQ110" s="819"/>
      <c r="DR110" s="819"/>
      <c r="DS110" s="819"/>
      <c r="DT110" s="819"/>
      <c r="DU110" s="819"/>
      <c r="DV110" s="819"/>
      <c r="DW110" s="819"/>
      <c r="DX110" s="819"/>
      <c r="DY110" s="819"/>
      <c r="DZ110" s="819"/>
      <c r="EA110" s="819"/>
      <c r="EB110" s="819"/>
      <c r="EC110" s="819"/>
      <c r="ED110" s="819"/>
      <c r="EE110" s="819"/>
      <c r="EF110" s="819"/>
      <c r="EG110" s="819"/>
      <c r="EH110" s="819"/>
      <c r="EI110" s="819"/>
      <c r="EJ110" s="819"/>
      <c r="EK110" s="819"/>
      <c r="EL110" s="819"/>
      <c r="EM110" s="819"/>
      <c r="EN110" s="819"/>
      <c r="EO110" s="819"/>
      <c r="EP110" s="819"/>
      <c r="EQ110" s="819"/>
      <c r="ER110" s="819"/>
      <c r="ES110" s="819"/>
      <c r="ET110" s="819"/>
      <c r="EU110" s="819"/>
      <c r="EV110" s="819"/>
      <c r="EW110" s="819"/>
      <c r="EX110" s="819"/>
      <c r="EY110" s="819"/>
      <c r="EZ110" s="819"/>
      <c r="FA110" s="819"/>
      <c r="FB110" s="819"/>
      <c r="FC110" s="819"/>
      <c r="FD110" s="819"/>
      <c r="FE110" s="819"/>
      <c r="FF110" s="819"/>
      <c r="FG110" s="819"/>
      <c r="FH110" s="819"/>
      <c r="FI110" s="819"/>
      <c r="FJ110" s="819"/>
      <c r="FK110" s="819"/>
      <c r="FL110" s="819"/>
      <c r="FM110" s="819"/>
      <c r="FN110" s="819"/>
      <c r="FO110" s="819"/>
      <c r="FP110" s="819"/>
      <c r="FQ110" s="819"/>
      <c r="FR110" s="819"/>
      <c r="FS110" s="819"/>
      <c r="FT110" s="819"/>
      <c r="FU110" s="819"/>
      <c r="FV110" s="819"/>
      <c r="FW110" s="819"/>
      <c r="FX110" s="819"/>
      <c r="FY110" s="819"/>
      <c r="FZ110" s="819"/>
      <c r="GA110" s="819"/>
      <c r="GB110" s="819"/>
      <c r="GC110" s="819"/>
      <c r="GD110" s="819"/>
      <c r="GE110" s="819"/>
      <c r="GF110" s="819"/>
      <c r="GG110" s="819"/>
      <c r="GH110" s="819"/>
      <c r="GI110" s="819"/>
      <c r="GJ110" s="819"/>
      <c r="GK110" s="819"/>
      <c r="GL110" s="819"/>
      <c r="GM110" s="819"/>
      <c r="GN110" s="819"/>
      <c r="GO110" s="819"/>
      <c r="GP110" s="819"/>
      <c r="GQ110" s="819"/>
      <c r="GR110" s="819"/>
      <c r="GS110" s="819"/>
      <c r="GT110" s="819"/>
      <c r="GU110" s="819"/>
      <c r="GV110" s="819"/>
      <c r="GW110" s="819"/>
      <c r="GX110" s="819"/>
      <c r="GY110" s="819"/>
      <c r="GZ110" s="819"/>
      <c r="HA110" s="819"/>
      <c r="HB110" s="819"/>
      <c r="HC110" s="819"/>
      <c r="HD110" s="819"/>
      <c r="HE110" s="819"/>
      <c r="HF110" s="819"/>
      <c r="HG110" s="819"/>
      <c r="HH110" s="819"/>
      <c r="HI110" s="819"/>
      <c r="HJ110" s="819"/>
      <c r="HK110" s="819"/>
      <c r="HL110" s="819"/>
      <c r="HM110" s="819"/>
      <c r="HN110" s="819"/>
      <c r="HO110" s="819"/>
      <c r="HP110" s="819"/>
      <c r="HQ110" s="819"/>
      <c r="HR110" s="819"/>
      <c r="HS110" s="819"/>
      <c r="HT110" s="819"/>
      <c r="HU110" s="819"/>
      <c r="HV110" s="819"/>
      <c r="HW110" s="819"/>
      <c r="HX110" s="819"/>
      <c r="HY110" s="819"/>
      <c r="HZ110" s="819"/>
      <c r="IA110" s="819"/>
      <c r="IB110" s="819"/>
      <c r="IC110" s="819"/>
      <c r="ID110" s="819"/>
      <c r="IE110" s="819"/>
      <c r="IF110" s="819"/>
      <c r="IG110" s="819"/>
      <c r="IH110" s="819"/>
      <c r="II110" s="819"/>
      <c r="IJ110" s="819"/>
      <c r="IK110" s="819"/>
      <c r="IL110" s="819"/>
      <c r="IM110" s="819"/>
      <c r="IN110" s="819"/>
      <c r="IO110" s="819"/>
      <c r="IP110" s="819"/>
      <c r="IQ110" s="819"/>
      <c r="IR110" s="819"/>
      <c r="IS110" s="819"/>
      <c r="IT110" s="819"/>
      <c r="IU110" s="819"/>
      <c r="IV110" s="819"/>
      <c r="IW110" s="819"/>
      <c r="IX110" s="819"/>
      <c r="IY110" s="819"/>
      <c r="IZ110" s="819"/>
      <c r="JA110" s="819"/>
      <c r="JB110" s="819"/>
      <c r="JC110" s="819"/>
      <c r="JD110" s="819"/>
      <c r="JE110" s="819"/>
      <c r="JF110" s="819"/>
      <c r="JG110" s="819"/>
      <c r="JH110" s="819"/>
      <c r="JI110" s="819"/>
      <c r="JJ110" s="819"/>
      <c r="JK110" s="819"/>
      <c r="JL110" s="819"/>
      <c r="JM110" s="819"/>
      <c r="JN110" s="819"/>
      <c r="JO110" s="819"/>
      <c r="JP110" s="819"/>
      <c r="JQ110" s="819"/>
      <c r="JR110" s="819"/>
      <c r="JS110" s="819"/>
      <c r="JT110" s="819"/>
      <c r="JU110" s="819"/>
      <c r="JV110" s="819"/>
      <c r="JW110" s="819"/>
      <c r="JX110" s="819"/>
      <c r="JY110" s="819"/>
      <c r="JZ110" s="819"/>
      <c r="KA110" s="819"/>
      <c r="KB110" s="819"/>
      <c r="KC110" s="819"/>
      <c r="KD110" s="819"/>
      <c r="KE110" s="819"/>
      <c r="KF110" s="819"/>
      <c r="KG110" s="819"/>
      <c r="KH110" s="819"/>
      <c r="KI110" s="819"/>
      <c r="KJ110" s="819"/>
      <c r="KK110" s="819"/>
      <c r="KL110" s="819"/>
      <c r="KM110" s="819"/>
      <c r="KN110" s="819"/>
      <c r="KO110" s="819"/>
      <c r="KP110" s="819"/>
      <c r="KQ110" s="819"/>
      <c r="KR110" s="819"/>
      <c r="KS110" s="819"/>
      <c r="KT110" s="819"/>
      <c r="KU110" s="819"/>
      <c r="KV110" s="819"/>
      <c r="KW110" s="819"/>
      <c r="KX110" s="819"/>
      <c r="KY110" s="819"/>
      <c r="KZ110" s="819"/>
      <c r="LA110" s="819"/>
      <c r="LB110" s="819"/>
      <c r="LC110" s="819"/>
      <c r="LD110" s="819"/>
      <c r="LE110" s="819"/>
      <c r="LF110" s="819"/>
      <c r="LG110" s="819"/>
      <c r="LH110" s="819"/>
      <c r="LI110" s="819"/>
      <c r="LJ110" s="819"/>
      <c r="LK110" s="819"/>
      <c r="LL110" s="819"/>
      <c r="LM110" s="819"/>
      <c r="LN110" s="819"/>
      <c r="LO110" s="819"/>
      <c r="LP110" s="819"/>
      <c r="LQ110" s="819"/>
      <c r="LR110" s="819"/>
      <c r="LS110" s="819"/>
      <c r="LT110" s="819"/>
      <c r="LU110" s="819"/>
      <c r="LV110" s="819"/>
      <c r="LW110" s="819"/>
      <c r="LX110" s="819"/>
      <c r="LY110" s="819"/>
      <c r="LZ110" s="819"/>
      <c r="MA110" s="819"/>
      <c r="MB110" s="819"/>
      <c r="MC110" s="819"/>
      <c r="MD110" s="819"/>
      <c r="ME110" s="819"/>
      <c r="MF110" s="819"/>
      <c r="MG110" s="819"/>
      <c r="MH110" s="819"/>
      <c r="MI110" s="819"/>
      <c r="MJ110" s="819"/>
      <c r="MK110" s="819"/>
      <c r="ML110" s="819"/>
      <c r="MM110" s="819"/>
      <c r="MN110" s="819"/>
      <c r="MO110" s="819"/>
      <c r="MP110" s="819"/>
      <c r="MQ110" s="819"/>
      <c r="MR110" s="819"/>
      <c r="MS110" s="819"/>
      <c r="MT110" s="819"/>
      <c r="MU110" s="819"/>
      <c r="MV110" s="819"/>
      <c r="MW110" s="819"/>
      <c r="MX110" s="819"/>
      <c r="MY110" s="819"/>
      <c r="MZ110" s="819"/>
      <c r="NA110" s="819"/>
      <c r="NB110" s="819"/>
      <c r="NC110" s="819"/>
      <c r="ND110" s="819"/>
      <c r="NE110" s="819"/>
      <c r="NF110" s="819"/>
      <c r="NG110" s="819"/>
      <c r="NH110" s="819"/>
      <c r="NI110" s="819"/>
      <c r="NJ110" s="819"/>
      <c r="NK110" s="819"/>
      <c r="NL110" s="819"/>
      <c r="NM110" s="819"/>
      <c r="NN110" s="819"/>
      <c r="NO110" s="819"/>
      <c r="NP110" s="819"/>
      <c r="NQ110" s="819"/>
      <c r="NR110" s="819"/>
      <c r="NS110" s="819"/>
      <c r="NT110" s="819"/>
      <c r="NU110" s="819"/>
      <c r="NV110" s="819"/>
      <c r="NW110" s="819"/>
      <c r="NX110" s="819"/>
      <c r="NY110" s="819"/>
      <c r="NZ110" s="819"/>
      <c r="OA110" s="819"/>
      <c r="OB110" s="819"/>
      <c r="OC110" s="819"/>
      <c r="OD110" s="819"/>
      <c r="OE110" s="819"/>
      <c r="OF110" s="819"/>
      <c r="OG110" s="819"/>
      <c r="OH110" s="819"/>
      <c r="OI110" s="819"/>
      <c r="OJ110" s="819"/>
      <c r="OK110" s="819"/>
      <c r="OL110" s="819"/>
      <c r="OM110" s="819"/>
      <c r="ON110" s="819"/>
      <c r="OO110" s="819"/>
      <c r="OP110" s="819"/>
      <c r="OQ110" s="819"/>
      <c r="OR110" s="819"/>
      <c r="OS110" s="819"/>
      <c r="OT110" s="819"/>
      <c r="OU110" s="819"/>
      <c r="OV110" s="819"/>
      <c r="OW110" s="819"/>
      <c r="OX110" s="819"/>
      <c r="OY110" s="819"/>
      <c r="OZ110" s="819"/>
      <c r="PA110" s="819"/>
      <c r="PB110" s="819"/>
      <c r="PC110" s="819"/>
      <c r="PD110" s="819"/>
      <c r="PE110" s="819"/>
      <c r="PF110" s="819"/>
      <c r="PG110" s="819"/>
      <c r="PH110" s="819"/>
      <c r="PI110" s="819"/>
      <c r="PJ110" s="819"/>
      <c r="PK110" s="819"/>
      <c r="PL110" s="819"/>
      <c r="PM110" s="819"/>
      <c r="PN110" s="819"/>
      <c r="PO110" s="819"/>
      <c r="PP110" s="819"/>
      <c r="PQ110" s="819"/>
      <c r="PR110" s="819"/>
      <c r="PS110" s="819"/>
      <c r="PT110" s="819"/>
      <c r="PU110" s="819"/>
      <c r="PV110" s="819"/>
      <c r="PW110" s="819"/>
      <c r="PX110" s="819"/>
      <c r="PY110" s="819"/>
      <c r="PZ110" s="819"/>
      <c r="QA110" s="819"/>
      <c r="QB110" s="819"/>
      <c r="QC110" s="819"/>
      <c r="QD110" s="819"/>
      <c r="QE110" s="819"/>
      <c r="QF110" s="819"/>
      <c r="QG110" s="819"/>
      <c r="QH110" s="819"/>
      <c r="QI110" s="819"/>
      <c r="QJ110" s="819"/>
      <c r="QK110" s="819"/>
      <c r="QL110" s="819"/>
      <c r="QM110" s="819"/>
      <c r="QN110" s="819"/>
    </row>
    <row r="111" spans="1:456" s="132" customFormat="1" ht="39.75" customHeight="1">
      <c r="A111" s="441" t="s">
        <v>403</v>
      </c>
      <c r="B111" s="506" t="s">
        <v>794</v>
      </c>
      <c r="C111" s="849">
        <f>C$110/5</f>
        <v>6.666666666666667</v>
      </c>
      <c r="D111" s="511"/>
      <c r="E111" s="276"/>
      <c r="F111" s="276"/>
      <c r="G111" s="276"/>
      <c r="H111" s="760"/>
      <c r="I111" s="276">
        <f>I$110/5</f>
        <v>6.666666666666667</v>
      </c>
      <c r="J111" s="267"/>
      <c r="K111" s="276"/>
      <c r="L111" s="276"/>
      <c r="M111" s="276"/>
      <c r="N111" s="760"/>
      <c r="O111" s="276">
        <f>O$110/5</f>
        <v>6.666666666666667</v>
      </c>
      <c r="P111" s="267"/>
      <c r="Q111" s="276"/>
      <c r="R111" s="276"/>
      <c r="S111" s="276"/>
      <c r="T111" s="760"/>
      <c r="U111" s="276">
        <f>U$110/5</f>
        <v>6.666666666666667</v>
      </c>
      <c r="V111" s="267"/>
      <c r="W111" s="276"/>
      <c r="X111" s="276"/>
      <c r="Y111" s="276"/>
      <c r="Z111" s="760"/>
      <c r="AA111" s="276">
        <f>AA$110/5</f>
        <v>6.666666666666667</v>
      </c>
      <c r="AB111" s="267"/>
      <c r="AC111" s="276"/>
      <c r="AD111" s="276"/>
      <c r="AE111" s="276"/>
      <c r="AF111" s="760"/>
      <c r="AG111" s="276">
        <f>AG$110/5</f>
        <v>6.666666666666667</v>
      </c>
      <c r="AH111" s="267"/>
      <c r="AI111" s="276"/>
      <c r="AJ111" s="276"/>
      <c r="AK111" s="276"/>
      <c r="AL111" s="760"/>
      <c r="AM111" s="276">
        <f>AM$110/5</f>
        <v>6.666666666666667</v>
      </c>
      <c r="AN111" s="276"/>
      <c r="AO111" s="276"/>
      <c r="AP111" s="276"/>
      <c r="AQ111" s="276"/>
      <c r="AR111" s="760"/>
      <c r="AS111" s="276">
        <f>AS$110/5</f>
        <v>6.666666666666667</v>
      </c>
      <c r="AT111" s="276"/>
      <c r="AU111" s="276"/>
      <c r="AV111" s="276"/>
      <c r="AW111" s="276"/>
      <c r="AX111" s="760"/>
      <c r="AY111" s="276">
        <f>AY$110/5</f>
        <v>6.666666666666667</v>
      </c>
      <c r="AZ111" s="267"/>
      <c r="BA111" s="276"/>
      <c r="BB111" s="276"/>
      <c r="BC111" s="269"/>
      <c r="BD111" s="760"/>
      <c r="BE111" s="276">
        <f>BE$110/5</f>
        <v>6.666666666666667</v>
      </c>
      <c r="BF111" s="267"/>
      <c r="BG111" s="276"/>
      <c r="BH111" s="276"/>
      <c r="BI111" s="276"/>
      <c r="BJ111" s="820"/>
      <c r="BK111" s="819"/>
      <c r="BL111" s="819"/>
      <c r="BM111" s="819"/>
      <c r="BN111" s="819"/>
      <c r="BO111" s="819"/>
      <c r="BP111" s="819"/>
      <c r="BQ111" s="819"/>
      <c r="BR111" s="819"/>
      <c r="BS111" s="819"/>
      <c r="BT111" s="819"/>
      <c r="BU111" s="819"/>
      <c r="BV111" s="819"/>
      <c r="BW111" s="819"/>
      <c r="BX111" s="819"/>
      <c r="BY111" s="819"/>
      <c r="BZ111" s="819"/>
      <c r="CA111" s="819"/>
      <c r="CB111" s="819"/>
      <c r="CC111" s="819"/>
      <c r="CD111" s="819"/>
      <c r="CE111" s="819"/>
      <c r="CF111" s="819"/>
      <c r="CG111" s="819"/>
      <c r="CH111" s="819"/>
      <c r="CI111" s="819"/>
      <c r="CJ111" s="819"/>
      <c r="CK111" s="819"/>
      <c r="CL111" s="819"/>
      <c r="CM111" s="819"/>
      <c r="CN111" s="819"/>
      <c r="CO111" s="819"/>
      <c r="CP111" s="819"/>
      <c r="CQ111" s="819"/>
      <c r="CR111" s="819"/>
      <c r="CS111" s="819"/>
      <c r="CT111" s="819"/>
      <c r="CU111" s="819"/>
      <c r="CV111" s="819"/>
      <c r="CW111" s="819"/>
      <c r="CX111" s="819"/>
      <c r="CY111" s="819"/>
      <c r="CZ111" s="819"/>
      <c r="DA111" s="819"/>
      <c r="DB111" s="819"/>
      <c r="DC111" s="819"/>
      <c r="DD111" s="819"/>
      <c r="DE111" s="819"/>
      <c r="DF111" s="819"/>
      <c r="DG111" s="819"/>
      <c r="DH111" s="819"/>
      <c r="DI111" s="819"/>
      <c r="DJ111" s="819"/>
      <c r="DK111" s="819"/>
      <c r="DL111" s="819"/>
      <c r="DM111" s="819"/>
      <c r="DN111" s="819"/>
      <c r="DO111" s="819"/>
      <c r="DP111" s="819"/>
      <c r="DQ111" s="819"/>
      <c r="DR111" s="819"/>
      <c r="DS111" s="819"/>
      <c r="DT111" s="819"/>
      <c r="DU111" s="819"/>
      <c r="DV111" s="819"/>
      <c r="DW111" s="819"/>
      <c r="DX111" s="819"/>
      <c r="DY111" s="819"/>
      <c r="DZ111" s="819"/>
      <c r="EA111" s="819"/>
      <c r="EB111" s="819"/>
      <c r="EC111" s="819"/>
      <c r="ED111" s="819"/>
      <c r="EE111" s="819"/>
      <c r="EF111" s="819"/>
      <c r="EG111" s="819"/>
      <c r="EH111" s="819"/>
      <c r="EI111" s="819"/>
      <c r="EJ111" s="819"/>
      <c r="EK111" s="819"/>
      <c r="EL111" s="819"/>
      <c r="EM111" s="819"/>
      <c r="EN111" s="819"/>
      <c r="EO111" s="819"/>
      <c r="EP111" s="819"/>
      <c r="EQ111" s="819"/>
      <c r="ER111" s="819"/>
      <c r="ES111" s="819"/>
      <c r="ET111" s="819"/>
      <c r="EU111" s="819"/>
      <c r="EV111" s="819"/>
      <c r="EW111" s="819"/>
      <c r="EX111" s="819"/>
      <c r="EY111" s="819"/>
      <c r="EZ111" s="819"/>
      <c r="FA111" s="819"/>
      <c r="FB111" s="819"/>
      <c r="FC111" s="819"/>
      <c r="FD111" s="819"/>
      <c r="FE111" s="819"/>
      <c r="FF111" s="819"/>
      <c r="FG111" s="819"/>
      <c r="FH111" s="819"/>
      <c r="FI111" s="819"/>
      <c r="FJ111" s="819"/>
      <c r="FK111" s="819"/>
      <c r="FL111" s="819"/>
      <c r="FM111" s="819"/>
      <c r="FN111" s="819"/>
      <c r="FO111" s="819"/>
      <c r="FP111" s="819"/>
      <c r="FQ111" s="819"/>
      <c r="FR111" s="819"/>
      <c r="FS111" s="819"/>
      <c r="FT111" s="819"/>
      <c r="FU111" s="819"/>
      <c r="FV111" s="819"/>
      <c r="FW111" s="819"/>
      <c r="FX111" s="819"/>
      <c r="FY111" s="819"/>
      <c r="FZ111" s="819"/>
      <c r="GA111" s="819"/>
      <c r="GB111" s="819"/>
      <c r="GC111" s="819"/>
      <c r="GD111" s="819"/>
      <c r="GE111" s="819"/>
      <c r="GF111" s="819"/>
      <c r="GG111" s="819"/>
      <c r="GH111" s="819"/>
      <c r="GI111" s="819"/>
      <c r="GJ111" s="819"/>
      <c r="GK111" s="819"/>
      <c r="GL111" s="819"/>
      <c r="GM111" s="819"/>
      <c r="GN111" s="819"/>
      <c r="GO111" s="819"/>
      <c r="GP111" s="819"/>
      <c r="GQ111" s="819"/>
      <c r="GR111" s="819"/>
      <c r="GS111" s="819"/>
      <c r="GT111" s="819"/>
      <c r="GU111" s="819"/>
      <c r="GV111" s="819"/>
      <c r="GW111" s="819"/>
      <c r="GX111" s="819"/>
      <c r="GY111" s="819"/>
      <c r="GZ111" s="819"/>
      <c r="HA111" s="819"/>
      <c r="HB111" s="819"/>
      <c r="HC111" s="819"/>
      <c r="HD111" s="819"/>
      <c r="HE111" s="819"/>
      <c r="HF111" s="819"/>
      <c r="HG111" s="819"/>
      <c r="HH111" s="819"/>
      <c r="HI111" s="819"/>
      <c r="HJ111" s="819"/>
      <c r="HK111" s="819"/>
      <c r="HL111" s="819"/>
      <c r="HM111" s="819"/>
      <c r="HN111" s="819"/>
      <c r="HO111" s="819"/>
      <c r="HP111" s="819"/>
      <c r="HQ111" s="819"/>
      <c r="HR111" s="819"/>
      <c r="HS111" s="819"/>
      <c r="HT111" s="819"/>
      <c r="HU111" s="819"/>
      <c r="HV111" s="819"/>
      <c r="HW111" s="819"/>
      <c r="HX111" s="819"/>
      <c r="HY111" s="819"/>
      <c r="HZ111" s="819"/>
      <c r="IA111" s="819"/>
      <c r="IB111" s="819"/>
      <c r="IC111" s="819"/>
      <c r="ID111" s="819"/>
      <c r="IE111" s="819"/>
      <c r="IF111" s="819"/>
      <c r="IG111" s="819"/>
      <c r="IH111" s="819"/>
      <c r="II111" s="819"/>
      <c r="IJ111" s="819"/>
      <c r="IK111" s="819"/>
      <c r="IL111" s="819"/>
      <c r="IM111" s="819"/>
      <c r="IN111" s="819"/>
      <c r="IO111" s="819"/>
      <c r="IP111" s="819"/>
      <c r="IQ111" s="819"/>
      <c r="IR111" s="819"/>
      <c r="IS111" s="819"/>
      <c r="IT111" s="819"/>
      <c r="IU111" s="819"/>
      <c r="IV111" s="819"/>
      <c r="IW111" s="819"/>
      <c r="IX111" s="819"/>
      <c r="IY111" s="819"/>
      <c r="IZ111" s="819"/>
      <c r="JA111" s="819"/>
      <c r="JB111" s="819"/>
      <c r="JC111" s="819"/>
      <c r="JD111" s="819"/>
      <c r="JE111" s="819"/>
      <c r="JF111" s="819"/>
      <c r="JG111" s="819"/>
      <c r="JH111" s="819"/>
      <c r="JI111" s="819"/>
      <c r="JJ111" s="819"/>
      <c r="JK111" s="819"/>
      <c r="JL111" s="819"/>
      <c r="JM111" s="819"/>
      <c r="JN111" s="819"/>
      <c r="JO111" s="819"/>
      <c r="JP111" s="819"/>
      <c r="JQ111" s="819"/>
      <c r="JR111" s="819"/>
      <c r="JS111" s="819"/>
      <c r="JT111" s="819"/>
      <c r="JU111" s="819"/>
      <c r="JV111" s="819"/>
      <c r="JW111" s="819"/>
      <c r="JX111" s="819"/>
      <c r="JY111" s="819"/>
      <c r="JZ111" s="819"/>
      <c r="KA111" s="819"/>
      <c r="KB111" s="819"/>
      <c r="KC111" s="819"/>
      <c r="KD111" s="819"/>
      <c r="KE111" s="819"/>
      <c r="KF111" s="819"/>
      <c r="KG111" s="819"/>
      <c r="KH111" s="819"/>
      <c r="KI111" s="819"/>
      <c r="KJ111" s="819"/>
      <c r="KK111" s="819"/>
      <c r="KL111" s="819"/>
      <c r="KM111" s="819"/>
      <c r="KN111" s="819"/>
      <c r="KO111" s="819"/>
      <c r="KP111" s="819"/>
      <c r="KQ111" s="819"/>
      <c r="KR111" s="819"/>
      <c r="KS111" s="819"/>
      <c r="KT111" s="819"/>
      <c r="KU111" s="819"/>
      <c r="KV111" s="819"/>
      <c r="KW111" s="819"/>
      <c r="KX111" s="819"/>
      <c r="KY111" s="819"/>
      <c r="KZ111" s="819"/>
      <c r="LA111" s="819"/>
      <c r="LB111" s="819"/>
      <c r="LC111" s="819"/>
      <c r="LD111" s="819"/>
      <c r="LE111" s="819"/>
      <c r="LF111" s="819"/>
      <c r="LG111" s="819"/>
      <c r="LH111" s="819"/>
      <c r="LI111" s="819"/>
      <c r="LJ111" s="819"/>
      <c r="LK111" s="819"/>
      <c r="LL111" s="819"/>
      <c r="LM111" s="819"/>
      <c r="LN111" s="819"/>
      <c r="LO111" s="819"/>
      <c r="LP111" s="819"/>
      <c r="LQ111" s="819"/>
      <c r="LR111" s="819"/>
      <c r="LS111" s="819"/>
      <c r="LT111" s="819"/>
      <c r="LU111" s="819"/>
      <c r="LV111" s="819"/>
      <c r="LW111" s="819"/>
      <c r="LX111" s="819"/>
      <c r="LY111" s="819"/>
      <c r="LZ111" s="819"/>
      <c r="MA111" s="819"/>
      <c r="MB111" s="819"/>
      <c r="MC111" s="819"/>
      <c r="MD111" s="819"/>
      <c r="ME111" s="819"/>
      <c r="MF111" s="819"/>
      <c r="MG111" s="819"/>
      <c r="MH111" s="819"/>
      <c r="MI111" s="819"/>
      <c r="MJ111" s="819"/>
      <c r="MK111" s="819"/>
      <c r="ML111" s="819"/>
      <c r="MM111" s="819"/>
      <c r="MN111" s="819"/>
      <c r="MO111" s="819"/>
      <c r="MP111" s="819"/>
      <c r="MQ111" s="819"/>
      <c r="MR111" s="819"/>
      <c r="MS111" s="819"/>
      <c r="MT111" s="819"/>
      <c r="MU111" s="819"/>
      <c r="MV111" s="819"/>
      <c r="MW111" s="819"/>
      <c r="MX111" s="819"/>
      <c r="MY111" s="819"/>
      <c r="MZ111" s="819"/>
      <c r="NA111" s="819"/>
      <c r="NB111" s="819"/>
      <c r="NC111" s="819"/>
      <c r="ND111" s="819"/>
      <c r="NE111" s="819"/>
      <c r="NF111" s="819"/>
      <c r="NG111" s="819"/>
      <c r="NH111" s="819"/>
      <c r="NI111" s="819"/>
      <c r="NJ111" s="819"/>
      <c r="NK111" s="819"/>
      <c r="NL111" s="819"/>
      <c r="NM111" s="819"/>
      <c r="NN111" s="819"/>
      <c r="NO111" s="819"/>
      <c r="NP111" s="819"/>
      <c r="NQ111" s="819"/>
      <c r="NR111" s="819"/>
      <c r="NS111" s="819"/>
      <c r="NT111" s="819"/>
      <c r="NU111" s="819"/>
      <c r="NV111" s="819"/>
      <c r="NW111" s="819"/>
      <c r="NX111" s="819"/>
      <c r="NY111" s="819"/>
      <c r="NZ111" s="819"/>
      <c r="OA111" s="819"/>
      <c r="OB111" s="819"/>
      <c r="OC111" s="819"/>
      <c r="OD111" s="819"/>
      <c r="OE111" s="819"/>
      <c r="OF111" s="819"/>
      <c r="OG111" s="819"/>
      <c r="OH111" s="819"/>
      <c r="OI111" s="819"/>
      <c r="OJ111" s="819"/>
      <c r="OK111" s="819"/>
      <c r="OL111" s="819"/>
      <c r="OM111" s="819"/>
      <c r="ON111" s="819"/>
      <c r="OO111" s="819"/>
      <c r="OP111" s="819"/>
      <c r="OQ111" s="819"/>
      <c r="OR111" s="819"/>
      <c r="OS111" s="819"/>
      <c r="OT111" s="819"/>
      <c r="OU111" s="819"/>
      <c r="OV111" s="819"/>
      <c r="OW111" s="819"/>
      <c r="OX111" s="819"/>
      <c r="OY111" s="819"/>
      <c r="OZ111" s="819"/>
      <c r="PA111" s="819"/>
      <c r="PB111" s="819"/>
      <c r="PC111" s="819"/>
      <c r="PD111" s="819"/>
      <c r="PE111" s="819"/>
      <c r="PF111" s="819"/>
      <c r="PG111" s="819"/>
      <c r="PH111" s="819"/>
      <c r="PI111" s="819"/>
      <c r="PJ111" s="819"/>
      <c r="PK111" s="819"/>
      <c r="PL111" s="819"/>
      <c r="PM111" s="819"/>
      <c r="PN111" s="819"/>
      <c r="PO111" s="819"/>
      <c r="PP111" s="819"/>
      <c r="PQ111" s="819"/>
      <c r="PR111" s="819"/>
      <c r="PS111" s="819"/>
      <c r="PT111" s="819"/>
      <c r="PU111" s="819"/>
      <c r="PV111" s="819"/>
      <c r="PW111" s="819"/>
      <c r="PX111" s="819"/>
      <c r="PY111" s="819"/>
      <c r="PZ111" s="819"/>
      <c r="QA111" s="819"/>
      <c r="QB111" s="819"/>
      <c r="QC111" s="819"/>
      <c r="QD111" s="819"/>
      <c r="QE111" s="819"/>
      <c r="QF111" s="819"/>
      <c r="QG111" s="819"/>
      <c r="QH111" s="819"/>
      <c r="QI111" s="819"/>
      <c r="QJ111" s="819"/>
      <c r="QK111" s="819"/>
      <c r="QL111" s="819"/>
      <c r="QM111" s="819"/>
      <c r="QN111" s="819"/>
    </row>
    <row r="112" spans="1:456" s="132" customFormat="1" ht="25.5">
      <c r="A112" s="440"/>
      <c r="B112" s="509" t="s">
        <v>1017</v>
      </c>
      <c r="C112" s="849"/>
      <c r="D112" s="340"/>
      <c r="E112" s="276"/>
      <c r="F112" s="276"/>
      <c r="G112" s="436"/>
      <c r="H112" s="792"/>
      <c r="I112" s="276"/>
      <c r="J112" s="276"/>
      <c r="K112" s="276"/>
      <c r="L112" s="276"/>
      <c r="M112" s="276"/>
      <c r="N112" s="792"/>
      <c r="O112" s="276"/>
      <c r="P112" s="276"/>
      <c r="Q112" s="276"/>
      <c r="R112" s="276"/>
      <c r="S112" s="276"/>
      <c r="T112" s="792"/>
      <c r="U112" s="276"/>
      <c r="V112" s="276"/>
      <c r="W112" s="276"/>
      <c r="X112" s="276"/>
      <c r="Y112" s="276"/>
      <c r="Z112" s="792"/>
      <c r="AA112" s="276"/>
      <c r="AB112" s="276"/>
      <c r="AC112" s="276"/>
      <c r="AD112" s="276"/>
      <c r="AE112" s="276"/>
      <c r="AF112" s="792"/>
      <c r="AG112" s="276"/>
      <c r="AH112" s="276"/>
      <c r="AI112" s="276"/>
      <c r="AJ112" s="276"/>
      <c r="AK112" s="276"/>
      <c r="AL112" s="792"/>
      <c r="AM112" s="276"/>
      <c r="AN112" s="276"/>
      <c r="AO112" s="276"/>
      <c r="AP112" s="276"/>
      <c r="AQ112" s="276"/>
      <c r="AR112" s="792"/>
      <c r="AS112" s="276"/>
      <c r="AT112" s="276"/>
      <c r="AU112" s="276"/>
      <c r="AV112" s="276"/>
      <c r="AW112" s="276"/>
      <c r="AX112" s="792"/>
      <c r="AY112" s="276"/>
      <c r="AZ112" s="276"/>
      <c r="BA112" s="276"/>
      <c r="BB112" s="276"/>
      <c r="BC112" s="269"/>
      <c r="BD112" s="792"/>
      <c r="BE112" s="276"/>
      <c r="BF112" s="276"/>
      <c r="BG112" s="276"/>
      <c r="BH112" s="276"/>
      <c r="BI112" s="276"/>
      <c r="BJ112" s="818"/>
      <c r="BK112" s="819"/>
      <c r="BL112" s="819"/>
      <c r="BM112" s="819"/>
      <c r="BN112" s="819"/>
      <c r="BO112" s="819"/>
      <c r="BP112" s="819"/>
      <c r="BQ112" s="819"/>
      <c r="BR112" s="819"/>
      <c r="BS112" s="819"/>
      <c r="BT112" s="819"/>
      <c r="BU112" s="819"/>
      <c r="BV112" s="819"/>
      <c r="BW112" s="819"/>
      <c r="BX112" s="819"/>
      <c r="BY112" s="819"/>
      <c r="BZ112" s="819"/>
      <c r="CA112" s="819"/>
      <c r="CB112" s="819"/>
      <c r="CC112" s="819"/>
      <c r="CD112" s="819"/>
      <c r="CE112" s="819"/>
      <c r="CF112" s="819"/>
      <c r="CG112" s="819"/>
      <c r="CH112" s="819"/>
      <c r="CI112" s="819"/>
      <c r="CJ112" s="819"/>
      <c r="CK112" s="819"/>
      <c r="CL112" s="819"/>
      <c r="CM112" s="819"/>
      <c r="CN112" s="819"/>
      <c r="CO112" s="819"/>
      <c r="CP112" s="819"/>
      <c r="CQ112" s="819"/>
      <c r="CR112" s="819"/>
      <c r="CS112" s="819"/>
      <c r="CT112" s="819"/>
      <c r="CU112" s="819"/>
      <c r="CV112" s="819"/>
      <c r="CW112" s="819"/>
      <c r="CX112" s="819"/>
      <c r="CY112" s="819"/>
      <c r="CZ112" s="819"/>
      <c r="DA112" s="819"/>
      <c r="DB112" s="819"/>
      <c r="DC112" s="819"/>
      <c r="DD112" s="819"/>
      <c r="DE112" s="819"/>
      <c r="DF112" s="819"/>
      <c r="DG112" s="819"/>
      <c r="DH112" s="819"/>
      <c r="DI112" s="819"/>
      <c r="DJ112" s="819"/>
      <c r="DK112" s="819"/>
      <c r="DL112" s="819"/>
      <c r="DM112" s="819"/>
      <c r="DN112" s="819"/>
      <c r="DO112" s="819"/>
      <c r="DP112" s="819"/>
      <c r="DQ112" s="819"/>
      <c r="DR112" s="819"/>
      <c r="DS112" s="819"/>
      <c r="DT112" s="819"/>
      <c r="DU112" s="819"/>
      <c r="DV112" s="819"/>
      <c r="DW112" s="819"/>
      <c r="DX112" s="819"/>
      <c r="DY112" s="819"/>
      <c r="DZ112" s="819"/>
      <c r="EA112" s="819"/>
      <c r="EB112" s="819"/>
      <c r="EC112" s="819"/>
      <c r="ED112" s="819"/>
      <c r="EE112" s="819"/>
      <c r="EF112" s="819"/>
      <c r="EG112" s="819"/>
      <c r="EH112" s="819"/>
      <c r="EI112" s="819"/>
      <c r="EJ112" s="819"/>
      <c r="EK112" s="819"/>
      <c r="EL112" s="819"/>
      <c r="EM112" s="819"/>
      <c r="EN112" s="819"/>
      <c r="EO112" s="819"/>
      <c r="EP112" s="819"/>
      <c r="EQ112" s="819"/>
      <c r="ER112" s="819"/>
      <c r="ES112" s="819"/>
      <c r="ET112" s="819"/>
      <c r="EU112" s="819"/>
      <c r="EV112" s="819"/>
      <c r="EW112" s="819"/>
      <c r="EX112" s="819"/>
      <c r="EY112" s="819"/>
      <c r="EZ112" s="819"/>
      <c r="FA112" s="819"/>
      <c r="FB112" s="819"/>
      <c r="FC112" s="819"/>
      <c r="FD112" s="819"/>
      <c r="FE112" s="819"/>
      <c r="FF112" s="819"/>
      <c r="FG112" s="819"/>
      <c r="FH112" s="819"/>
      <c r="FI112" s="819"/>
      <c r="FJ112" s="819"/>
      <c r="FK112" s="819"/>
      <c r="FL112" s="819"/>
      <c r="FM112" s="819"/>
      <c r="FN112" s="819"/>
      <c r="FO112" s="819"/>
      <c r="FP112" s="819"/>
      <c r="FQ112" s="819"/>
      <c r="FR112" s="819"/>
      <c r="FS112" s="819"/>
      <c r="FT112" s="819"/>
      <c r="FU112" s="819"/>
      <c r="FV112" s="819"/>
      <c r="FW112" s="819"/>
      <c r="FX112" s="819"/>
      <c r="FY112" s="819"/>
      <c r="FZ112" s="819"/>
      <c r="GA112" s="819"/>
      <c r="GB112" s="819"/>
      <c r="GC112" s="819"/>
      <c r="GD112" s="819"/>
      <c r="GE112" s="819"/>
      <c r="GF112" s="819"/>
      <c r="GG112" s="819"/>
      <c r="GH112" s="819"/>
      <c r="GI112" s="819"/>
      <c r="GJ112" s="819"/>
      <c r="GK112" s="819"/>
      <c r="GL112" s="819"/>
      <c r="GM112" s="819"/>
      <c r="GN112" s="819"/>
      <c r="GO112" s="819"/>
      <c r="GP112" s="819"/>
      <c r="GQ112" s="819"/>
      <c r="GR112" s="819"/>
      <c r="GS112" s="819"/>
      <c r="GT112" s="819"/>
      <c r="GU112" s="819"/>
      <c r="GV112" s="819"/>
      <c r="GW112" s="819"/>
      <c r="GX112" s="819"/>
      <c r="GY112" s="819"/>
      <c r="GZ112" s="819"/>
      <c r="HA112" s="819"/>
      <c r="HB112" s="819"/>
      <c r="HC112" s="819"/>
      <c r="HD112" s="819"/>
      <c r="HE112" s="819"/>
      <c r="HF112" s="819"/>
      <c r="HG112" s="819"/>
      <c r="HH112" s="819"/>
      <c r="HI112" s="819"/>
      <c r="HJ112" s="819"/>
      <c r="HK112" s="819"/>
      <c r="HL112" s="819"/>
      <c r="HM112" s="819"/>
      <c r="HN112" s="819"/>
      <c r="HO112" s="819"/>
      <c r="HP112" s="819"/>
      <c r="HQ112" s="819"/>
      <c r="HR112" s="819"/>
      <c r="HS112" s="819"/>
      <c r="HT112" s="819"/>
      <c r="HU112" s="819"/>
      <c r="HV112" s="819"/>
      <c r="HW112" s="819"/>
      <c r="HX112" s="819"/>
      <c r="HY112" s="819"/>
      <c r="HZ112" s="819"/>
      <c r="IA112" s="819"/>
      <c r="IB112" s="819"/>
      <c r="IC112" s="819"/>
      <c r="ID112" s="819"/>
      <c r="IE112" s="819"/>
      <c r="IF112" s="819"/>
      <c r="IG112" s="819"/>
      <c r="IH112" s="819"/>
      <c r="II112" s="819"/>
      <c r="IJ112" s="819"/>
      <c r="IK112" s="819"/>
      <c r="IL112" s="819"/>
      <c r="IM112" s="819"/>
      <c r="IN112" s="819"/>
      <c r="IO112" s="819"/>
      <c r="IP112" s="819"/>
      <c r="IQ112" s="819"/>
      <c r="IR112" s="819"/>
      <c r="IS112" s="819"/>
      <c r="IT112" s="819"/>
      <c r="IU112" s="819"/>
      <c r="IV112" s="819"/>
      <c r="IW112" s="819"/>
      <c r="IX112" s="819"/>
      <c r="IY112" s="819"/>
      <c r="IZ112" s="819"/>
      <c r="JA112" s="819"/>
      <c r="JB112" s="819"/>
      <c r="JC112" s="819"/>
      <c r="JD112" s="819"/>
      <c r="JE112" s="819"/>
      <c r="JF112" s="819"/>
      <c r="JG112" s="819"/>
      <c r="JH112" s="819"/>
      <c r="JI112" s="819"/>
      <c r="JJ112" s="819"/>
      <c r="JK112" s="819"/>
      <c r="JL112" s="819"/>
      <c r="JM112" s="819"/>
      <c r="JN112" s="819"/>
      <c r="JO112" s="819"/>
      <c r="JP112" s="819"/>
      <c r="JQ112" s="819"/>
      <c r="JR112" s="819"/>
      <c r="JS112" s="819"/>
      <c r="JT112" s="819"/>
      <c r="JU112" s="819"/>
      <c r="JV112" s="819"/>
      <c r="JW112" s="819"/>
      <c r="JX112" s="819"/>
      <c r="JY112" s="819"/>
      <c r="JZ112" s="819"/>
      <c r="KA112" s="819"/>
      <c r="KB112" s="819"/>
      <c r="KC112" s="819"/>
      <c r="KD112" s="819"/>
      <c r="KE112" s="819"/>
      <c r="KF112" s="819"/>
      <c r="KG112" s="819"/>
      <c r="KH112" s="819"/>
      <c r="KI112" s="819"/>
      <c r="KJ112" s="819"/>
      <c r="KK112" s="819"/>
      <c r="KL112" s="819"/>
      <c r="KM112" s="819"/>
      <c r="KN112" s="819"/>
      <c r="KO112" s="819"/>
      <c r="KP112" s="819"/>
      <c r="KQ112" s="819"/>
      <c r="KR112" s="819"/>
      <c r="KS112" s="819"/>
      <c r="KT112" s="819"/>
      <c r="KU112" s="819"/>
      <c r="KV112" s="819"/>
      <c r="KW112" s="819"/>
      <c r="KX112" s="819"/>
      <c r="KY112" s="819"/>
      <c r="KZ112" s="819"/>
      <c r="LA112" s="819"/>
      <c r="LB112" s="819"/>
      <c r="LC112" s="819"/>
      <c r="LD112" s="819"/>
      <c r="LE112" s="819"/>
      <c r="LF112" s="819"/>
      <c r="LG112" s="819"/>
      <c r="LH112" s="819"/>
      <c r="LI112" s="819"/>
      <c r="LJ112" s="819"/>
      <c r="LK112" s="819"/>
      <c r="LL112" s="819"/>
      <c r="LM112" s="819"/>
      <c r="LN112" s="819"/>
      <c r="LO112" s="819"/>
      <c r="LP112" s="819"/>
      <c r="LQ112" s="819"/>
      <c r="LR112" s="819"/>
      <c r="LS112" s="819"/>
      <c r="LT112" s="819"/>
      <c r="LU112" s="819"/>
      <c r="LV112" s="819"/>
      <c r="LW112" s="819"/>
      <c r="LX112" s="819"/>
      <c r="LY112" s="819"/>
      <c r="LZ112" s="819"/>
      <c r="MA112" s="819"/>
      <c r="MB112" s="819"/>
      <c r="MC112" s="819"/>
      <c r="MD112" s="819"/>
      <c r="ME112" s="819"/>
      <c r="MF112" s="819"/>
      <c r="MG112" s="819"/>
      <c r="MH112" s="819"/>
      <c r="MI112" s="819"/>
      <c r="MJ112" s="819"/>
      <c r="MK112" s="819"/>
      <c r="ML112" s="819"/>
      <c r="MM112" s="819"/>
      <c r="MN112" s="819"/>
      <c r="MO112" s="819"/>
      <c r="MP112" s="819"/>
      <c r="MQ112" s="819"/>
      <c r="MR112" s="819"/>
      <c r="MS112" s="819"/>
      <c r="MT112" s="819"/>
      <c r="MU112" s="819"/>
      <c r="MV112" s="819"/>
      <c r="MW112" s="819"/>
      <c r="MX112" s="819"/>
      <c r="MY112" s="819"/>
      <c r="MZ112" s="819"/>
      <c r="NA112" s="819"/>
      <c r="NB112" s="819"/>
      <c r="NC112" s="819"/>
      <c r="ND112" s="819"/>
      <c r="NE112" s="819"/>
      <c r="NF112" s="819"/>
      <c r="NG112" s="819"/>
      <c r="NH112" s="819"/>
      <c r="NI112" s="819"/>
      <c r="NJ112" s="819"/>
      <c r="NK112" s="819"/>
      <c r="NL112" s="819"/>
      <c r="NM112" s="819"/>
      <c r="NN112" s="819"/>
      <c r="NO112" s="819"/>
      <c r="NP112" s="819"/>
      <c r="NQ112" s="819"/>
      <c r="NR112" s="819"/>
      <c r="NS112" s="819"/>
      <c r="NT112" s="819"/>
      <c r="NU112" s="819"/>
      <c r="NV112" s="819"/>
      <c r="NW112" s="819"/>
      <c r="NX112" s="819"/>
      <c r="NY112" s="819"/>
      <c r="NZ112" s="819"/>
      <c r="OA112" s="819"/>
      <c r="OB112" s="819"/>
      <c r="OC112" s="819"/>
      <c r="OD112" s="819"/>
      <c r="OE112" s="819"/>
      <c r="OF112" s="819"/>
      <c r="OG112" s="819"/>
      <c r="OH112" s="819"/>
      <c r="OI112" s="819"/>
      <c r="OJ112" s="819"/>
      <c r="OK112" s="819"/>
      <c r="OL112" s="819"/>
      <c r="OM112" s="819"/>
      <c r="ON112" s="819"/>
      <c r="OO112" s="819"/>
      <c r="OP112" s="819"/>
      <c r="OQ112" s="819"/>
      <c r="OR112" s="819"/>
      <c r="OS112" s="819"/>
      <c r="OT112" s="819"/>
      <c r="OU112" s="819"/>
      <c r="OV112" s="819"/>
      <c r="OW112" s="819"/>
      <c r="OX112" s="819"/>
      <c r="OY112" s="819"/>
      <c r="OZ112" s="819"/>
      <c r="PA112" s="819"/>
      <c r="PB112" s="819"/>
      <c r="PC112" s="819"/>
      <c r="PD112" s="819"/>
      <c r="PE112" s="819"/>
      <c r="PF112" s="819"/>
      <c r="PG112" s="819"/>
      <c r="PH112" s="819"/>
      <c r="PI112" s="819"/>
      <c r="PJ112" s="819"/>
      <c r="PK112" s="819"/>
      <c r="PL112" s="819"/>
      <c r="PM112" s="819"/>
      <c r="PN112" s="819"/>
      <c r="PO112" s="819"/>
      <c r="PP112" s="819"/>
      <c r="PQ112" s="819"/>
      <c r="PR112" s="819"/>
      <c r="PS112" s="819"/>
      <c r="PT112" s="819"/>
      <c r="PU112" s="819"/>
      <c r="PV112" s="819"/>
      <c r="PW112" s="819"/>
      <c r="PX112" s="819"/>
      <c r="PY112" s="819"/>
      <c r="PZ112" s="819"/>
      <c r="QA112" s="819"/>
      <c r="QB112" s="819"/>
      <c r="QC112" s="819"/>
      <c r="QD112" s="819"/>
      <c r="QE112" s="819"/>
      <c r="QF112" s="819"/>
      <c r="QG112" s="819"/>
      <c r="QH112" s="819"/>
      <c r="QI112" s="819"/>
      <c r="QJ112" s="819"/>
      <c r="QK112" s="819"/>
      <c r="QL112" s="819"/>
      <c r="QM112" s="819"/>
      <c r="QN112" s="819"/>
    </row>
    <row r="113" spans="1:456" s="132" customFormat="1" ht="130.5" customHeight="1">
      <c r="A113" s="435" t="s">
        <v>460</v>
      </c>
      <c r="B113" s="421" t="s">
        <v>824</v>
      </c>
      <c r="C113" s="849">
        <f>C$111/3</f>
        <v>2.2222222222222223</v>
      </c>
      <c r="D113" s="511" t="s">
        <v>35</v>
      </c>
      <c r="E113" s="276">
        <f t="shared" ref="E113:E118" si="105">IF(D113="Yes",C113,IF(D113="partial",C113*0.25,0))</f>
        <v>2.2222222222222223</v>
      </c>
      <c r="F113" s="276"/>
      <c r="G113" s="267" t="s">
        <v>461</v>
      </c>
      <c r="H113" s="760"/>
      <c r="I113" s="276">
        <f>I$111/3</f>
        <v>2.2222222222222223</v>
      </c>
      <c r="J113" s="267" t="s">
        <v>35</v>
      </c>
      <c r="K113" s="276">
        <f t="shared" ref="K113:K118" si="106">IF(J113="Yes",I113,IF(J113="partial",I113*0.25,0))</f>
        <v>2.2222222222222223</v>
      </c>
      <c r="L113" s="276"/>
      <c r="M113" s="267" t="s">
        <v>462</v>
      </c>
      <c r="N113" s="760"/>
      <c r="O113" s="276">
        <f>O$111/3</f>
        <v>2.2222222222222223</v>
      </c>
      <c r="P113" s="267" t="s">
        <v>35</v>
      </c>
      <c r="Q113" s="276">
        <f t="shared" ref="Q113:Q118" si="107">IF(P113="Yes",O113,IF(P113="partial",O113*0.25,0))</f>
        <v>2.2222222222222223</v>
      </c>
      <c r="R113" s="276"/>
      <c r="S113" s="267" t="s">
        <v>903</v>
      </c>
      <c r="T113" s="760"/>
      <c r="U113" s="276">
        <f>U$111/3</f>
        <v>2.2222222222222223</v>
      </c>
      <c r="V113" s="267" t="s">
        <v>35</v>
      </c>
      <c r="W113" s="276">
        <f t="shared" ref="W113:W118" si="108">IF(V113="Yes",U113,IF(V113="partial",U113*0.25,0))</f>
        <v>2.2222222222222223</v>
      </c>
      <c r="X113" s="276"/>
      <c r="Y113" s="267" t="s">
        <v>2155</v>
      </c>
      <c r="Z113" s="760"/>
      <c r="AA113" s="276">
        <f>AA$111/3</f>
        <v>2.2222222222222223</v>
      </c>
      <c r="AB113" s="267" t="s">
        <v>35</v>
      </c>
      <c r="AC113" s="276">
        <f t="shared" ref="AC113:AC118" si="109">IF(AB113="Yes",AA113,IF(AB113="partial",AA113*0.25,0))</f>
        <v>2.2222222222222223</v>
      </c>
      <c r="AD113" s="276"/>
      <c r="AE113" s="267" t="s">
        <v>1232</v>
      </c>
      <c r="AF113" s="760"/>
      <c r="AG113" s="276">
        <f>AG$111/3</f>
        <v>2.2222222222222223</v>
      </c>
      <c r="AH113" s="274" t="s">
        <v>35</v>
      </c>
      <c r="AI113" s="276">
        <f t="shared" ref="AI113:AI118" si="110">IF(AH113="Yes",AG113,IF(AH113="partial",AG113*0.25,0))</f>
        <v>2.2222222222222223</v>
      </c>
      <c r="AJ113" s="276"/>
      <c r="AK113" s="267" t="s">
        <v>454</v>
      </c>
      <c r="AL113" s="760"/>
      <c r="AM113" s="276">
        <f>AM$111/3</f>
        <v>2.2222222222222223</v>
      </c>
      <c r="AN113" s="267" t="s">
        <v>35</v>
      </c>
      <c r="AO113" s="276">
        <f t="shared" ref="AO113:AO118" si="111">IF(AN113="Yes",AM113,IF(AN113="partial",AM113*0.25,0))</f>
        <v>2.2222222222222223</v>
      </c>
      <c r="AP113" s="276"/>
      <c r="AQ113" s="629" t="s">
        <v>1902</v>
      </c>
      <c r="AR113" s="760"/>
      <c r="AS113" s="276">
        <f>AS$111/3</f>
        <v>2.2222222222222223</v>
      </c>
      <c r="AT113" s="267" t="s">
        <v>35</v>
      </c>
      <c r="AU113" s="276">
        <f t="shared" ref="AU113:AU118" si="112">IF(AT113="Yes",AS113,IF(AT113="partial",AS113*0.25,0))</f>
        <v>2.2222222222222223</v>
      </c>
      <c r="AV113" s="276"/>
      <c r="AW113" s="267" t="s">
        <v>1113</v>
      </c>
      <c r="AX113" s="760"/>
      <c r="AY113" s="276">
        <f>AY$111/3</f>
        <v>2.2222222222222223</v>
      </c>
      <c r="AZ113" s="267" t="s">
        <v>35</v>
      </c>
      <c r="BA113" s="276">
        <f t="shared" ref="BA113:BA118" si="113">IF(AZ113="Yes",AY113,IF(AZ113="partial",AY113*0.25,0))</f>
        <v>2.2222222222222223</v>
      </c>
      <c r="BB113" s="276"/>
      <c r="BC113" s="267" t="s">
        <v>405</v>
      </c>
      <c r="BD113" s="760"/>
      <c r="BE113" s="276">
        <f>BE$111/3</f>
        <v>2.2222222222222223</v>
      </c>
      <c r="BF113" s="267" t="s">
        <v>35</v>
      </c>
      <c r="BG113" s="276">
        <f t="shared" ref="BG113:BG118" si="114">IF(BF113="Yes",BE113,IF(BF113="partial",BE113*0.25,0))</f>
        <v>2.2222222222222223</v>
      </c>
      <c r="BH113" s="276"/>
      <c r="BI113" s="267" t="s">
        <v>1239</v>
      </c>
      <c r="BJ113" s="820"/>
      <c r="BK113" s="819"/>
      <c r="BL113" s="819"/>
      <c r="BM113" s="819"/>
      <c r="BN113" s="819"/>
      <c r="BO113" s="819"/>
      <c r="BP113" s="819"/>
      <c r="BQ113" s="819"/>
      <c r="BR113" s="819"/>
      <c r="BS113" s="819"/>
      <c r="BT113" s="819"/>
      <c r="BU113" s="819"/>
      <c r="BV113" s="819"/>
      <c r="BW113" s="819"/>
      <c r="BX113" s="819"/>
      <c r="BY113" s="819"/>
      <c r="BZ113" s="819"/>
      <c r="CA113" s="819"/>
      <c r="CB113" s="819"/>
      <c r="CC113" s="819"/>
      <c r="CD113" s="819"/>
      <c r="CE113" s="819"/>
      <c r="CF113" s="819"/>
      <c r="CG113" s="819"/>
      <c r="CH113" s="819"/>
      <c r="CI113" s="819"/>
      <c r="CJ113" s="819"/>
      <c r="CK113" s="819"/>
      <c r="CL113" s="819"/>
      <c r="CM113" s="819"/>
      <c r="CN113" s="819"/>
      <c r="CO113" s="819"/>
      <c r="CP113" s="819"/>
      <c r="CQ113" s="819"/>
      <c r="CR113" s="819"/>
      <c r="CS113" s="819"/>
      <c r="CT113" s="819"/>
      <c r="CU113" s="819"/>
      <c r="CV113" s="819"/>
      <c r="CW113" s="819"/>
      <c r="CX113" s="819"/>
      <c r="CY113" s="819"/>
      <c r="CZ113" s="819"/>
      <c r="DA113" s="819"/>
      <c r="DB113" s="819"/>
      <c r="DC113" s="819"/>
      <c r="DD113" s="819"/>
      <c r="DE113" s="819"/>
      <c r="DF113" s="819"/>
      <c r="DG113" s="819"/>
      <c r="DH113" s="819"/>
      <c r="DI113" s="819"/>
      <c r="DJ113" s="819"/>
      <c r="DK113" s="819"/>
      <c r="DL113" s="819"/>
      <c r="DM113" s="819"/>
      <c r="DN113" s="819"/>
      <c r="DO113" s="819"/>
      <c r="DP113" s="819"/>
      <c r="DQ113" s="819"/>
      <c r="DR113" s="819"/>
      <c r="DS113" s="819"/>
      <c r="DT113" s="819"/>
      <c r="DU113" s="819"/>
      <c r="DV113" s="819"/>
      <c r="DW113" s="819"/>
      <c r="DX113" s="819"/>
      <c r="DY113" s="819"/>
      <c r="DZ113" s="819"/>
      <c r="EA113" s="819"/>
      <c r="EB113" s="819"/>
      <c r="EC113" s="819"/>
      <c r="ED113" s="819"/>
      <c r="EE113" s="819"/>
      <c r="EF113" s="819"/>
      <c r="EG113" s="819"/>
      <c r="EH113" s="819"/>
      <c r="EI113" s="819"/>
      <c r="EJ113" s="819"/>
      <c r="EK113" s="819"/>
      <c r="EL113" s="819"/>
      <c r="EM113" s="819"/>
      <c r="EN113" s="819"/>
      <c r="EO113" s="819"/>
      <c r="EP113" s="819"/>
      <c r="EQ113" s="819"/>
      <c r="ER113" s="819"/>
      <c r="ES113" s="819"/>
      <c r="ET113" s="819"/>
      <c r="EU113" s="819"/>
      <c r="EV113" s="819"/>
      <c r="EW113" s="819"/>
      <c r="EX113" s="819"/>
      <c r="EY113" s="819"/>
      <c r="EZ113" s="819"/>
      <c r="FA113" s="819"/>
      <c r="FB113" s="819"/>
      <c r="FC113" s="819"/>
      <c r="FD113" s="819"/>
      <c r="FE113" s="819"/>
      <c r="FF113" s="819"/>
      <c r="FG113" s="819"/>
      <c r="FH113" s="819"/>
      <c r="FI113" s="819"/>
      <c r="FJ113" s="819"/>
      <c r="FK113" s="819"/>
      <c r="FL113" s="819"/>
      <c r="FM113" s="819"/>
      <c r="FN113" s="819"/>
      <c r="FO113" s="819"/>
      <c r="FP113" s="819"/>
      <c r="FQ113" s="819"/>
      <c r="FR113" s="819"/>
      <c r="FS113" s="819"/>
      <c r="FT113" s="819"/>
      <c r="FU113" s="819"/>
      <c r="FV113" s="819"/>
      <c r="FW113" s="819"/>
      <c r="FX113" s="819"/>
      <c r="FY113" s="819"/>
      <c r="FZ113" s="819"/>
      <c r="GA113" s="819"/>
      <c r="GB113" s="819"/>
      <c r="GC113" s="819"/>
      <c r="GD113" s="819"/>
      <c r="GE113" s="819"/>
      <c r="GF113" s="819"/>
      <c r="GG113" s="819"/>
      <c r="GH113" s="819"/>
      <c r="GI113" s="819"/>
      <c r="GJ113" s="819"/>
      <c r="GK113" s="819"/>
      <c r="GL113" s="819"/>
      <c r="GM113" s="819"/>
      <c r="GN113" s="819"/>
      <c r="GO113" s="819"/>
      <c r="GP113" s="819"/>
      <c r="GQ113" s="819"/>
      <c r="GR113" s="819"/>
      <c r="GS113" s="819"/>
      <c r="GT113" s="819"/>
      <c r="GU113" s="819"/>
      <c r="GV113" s="819"/>
      <c r="GW113" s="819"/>
      <c r="GX113" s="819"/>
      <c r="GY113" s="819"/>
      <c r="GZ113" s="819"/>
      <c r="HA113" s="819"/>
      <c r="HB113" s="819"/>
      <c r="HC113" s="819"/>
      <c r="HD113" s="819"/>
      <c r="HE113" s="819"/>
      <c r="HF113" s="819"/>
      <c r="HG113" s="819"/>
      <c r="HH113" s="819"/>
      <c r="HI113" s="819"/>
      <c r="HJ113" s="819"/>
      <c r="HK113" s="819"/>
      <c r="HL113" s="819"/>
      <c r="HM113" s="819"/>
      <c r="HN113" s="819"/>
      <c r="HO113" s="819"/>
      <c r="HP113" s="819"/>
      <c r="HQ113" s="819"/>
      <c r="HR113" s="819"/>
      <c r="HS113" s="819"/>
      <c r="HT113" s="819"/>
      <c r="HU113" s="819"/>
      <c r="HV113" s="819"/>
      <c r="HW113" s="819"/>
      <c r="HX113" s="819"/>
      <c r="HY113" s="819"/>
      <c r="HZ113" s="819"/>
      <c r="IA113" s="819"/>
      <c r="IB113" s="819"/>
      <c r="IC113" s="819"/>
      <c r="ID113" s="819"/>
      <c r="IE113" s="819"/>
      <c r="IF113" s="819"/>
      <c r="IG113" s="819"/>
      <c r="IH113" s="819"/>
      <c r="II113" s="819"/>
      <c r="IJ113" s="819"/>
      <c r="IK113" s="819"/>
      <c r="IL113" s="819"/>
      <c r="IM113" s="819"/>
      <c r="IN113" s="819"/>
      <c r="IO113" s="819"/>
      <c r="IP113" s="819"/>
      <c r="IQ113" s="819"/>
      <c r="IR113" s="819"/>
      <c r="IS113" s="819"/>
      <c r="IT113" s="819"/>
      <c r="IU113" s="819"/>
      <c r="IV113" s="819"/>
      <c r="IW113" s="819"/>
      <c r="IX113" s="819"/>
      <c r="IY113" s="819"/>
      <c r="IZ113" s="819"/>
      <c r="JA113" s="819"/>
      <c r="JB113" s="819"/>
      <c r="JC113" s="819"/>
      <c r="JD113" s="819"/>
      <c r="JE113" s="819"/>
      <c r="JF113" s="819"/>
      <c r="JG113" s="819"/>
      <c r="JH113" s="819"/>
      <c r="JI113" s="819"/>
      <c r="JJ113" s="819"/>
      <c r="JK113" s="819"/>
      <c r="JL113" s="819"/>
      <c r="JM113" s="819"/>
      <c r="JN113" s="819"/>
      <c r="JO113" s="819"/>
      <c r="JP113" s="819"/>
      <c r="JQ113" s="819"/>
      <c r="JR113" s="819"/>
      <c r="JS113" s="819"/>
      <c r="JT113" s="819"/>
      <c r="JU113" s="819"/>
      <c r="JV113" s="819"/>
      <c r="JW113" s="819"/>
      <c r="JX113" s="819"/>
      <c r="JY113" s="819"/>
      <c r="JZ113" s="819"/>
      <c r="KA113" s="819"/>
      <c r="KB113" s="819"/>
      <c r="KC113" s="819"/>
      <c r="KD113" s="819"/>
      <c r="KE113" s="819"/>
      <c r="KF113" s="819"/>
      <c r="KG113" s="819"/>
      <c r="KH113" s="819"/>
      <c r="KI113" s="819"/>
      <c r="KJ113" s="819"/>
      <c r="KK113" s="819"/>
      <c r="KL113" s="819"/>
      <c r="KM113" s="819"/>
      <c r="KN113" s="819"/>
      <c r="KO113" s="819"/>
      <c r="KP113" s="819"/>
      <c r="KQ113" s="819"/>
      <c r="KR113" s="819"/>
      <c r="KS113" s="819"/>
      <c r="KT113" s="819"/>
      <c r="KU113" s="819"/>
      <c r="KV113" s="819"/>
      <c r="KW113" s="819"/>
      <c r="KX113" s="819"/>
      <c r="KY113" s="819"/>
      <c r="KZ113" s="819"/>
      <c r="LA113" s="819"/>
      <c r="LB113" s="819"/>
      <c r="LC113" s="819"/>
      <c r="LD113" s="819"/>
      <c r="LE113" s="819"/>
      <c r="LF113" s="819"/>
      <c r="LG113" s="819"/>
      <c r="LH113" s="819"/>
      <c r="LI113" s="819"/>
      <c r="LJ113" s="819"/>
      <c r="LK113" s="819"/>
      <c r="LL113" s="819"/>
      <c r="LM113" s="819"/>
      <c r="LN113" s="819"/>
      <c r="LO113" s="819"/>
      <c r="LP113" s="819"/>
      <c r="LQ113" s="819"/>
      <c r="LR113" s="819"/>
      <c r="LS113" s="819"/>
      <c r="LT113" s="819"/>
      <c r="LU113" s="819"/>
      <c r="LV113" s="819"/>
      <c r="LW113" s="819"/>
      <c r="LX113" s="819"/>
      <c r="LY113" s="819"/>
      <c r="LZ113" s="819"/>
      <c r="MA113" s="819"/>
      <c r="MB113" s="819"/>
      <c r="MC113" s="819"/>
      <c r="MD113" s="819"/>
      <c r="ME113" s="819"/>
      <c r="MF113" s="819"/>
      <c r="MG113" s="819"/>
      <c r="MH113" s="819"/>
      <c r="MI113" s="819"/>
      <c r="MJ113" s="819"/>
      <c r="MK113" s="819"/>
      <c r="ML113" s="819"/>
      <c r="MM113" s="819"/>
      <c r="MN113" s="819"/>
      <c r="MO113" s="819"/>
      <c r="MP113" s="819"/>
      <c r="MQ113" s="819"/>
      <c r="MR113" s="819"/>
      <c r="MS113" s="819"/>
      <c r="MT113" s="819"/>
      <c r="MU113" s="819"/>
      <c r="MV113" s="819"/>
      <c r="MW113" s="819"/>
      <c r="MX113" s="819"/>
      <c r="MY113" s="819"/>
      <c r="MZ113" s="819"/>
      <c r="NA113" s="819"/>
      <c r="NB113" s="819"/>
      <c r="NC113" s="819"/>
      <c r="ND113" s="819"/>
      <c r="NE113" s="819"/>
      <c r="NF113" s="819"/>
      <c r="NG113" s="819"/>
      <c r="NH113" s="819"/>
      <c r="NI113" s="819"/>
      <c r="NJ113" s="819"/>
      <c r="NK113" s="819"/>
      <c r="NL113" s="819"/>
      <c r="NM113" s="819"/>
      <c r="NN113" s="819"/>
      <c r="NO113" s="819"/>
      <c r="NP113" s="819"/>
      <c r="NQ113" s="819"/>
      <c r="NR113" s="819"/>
      <c r="NS113" s="819"/>
      <c r="NT113" s="819"/>
      <c r="NU113" s="819"/>
      <c r="NV113" s="819"/>
      <c r="NW113" s="819"/>
      <c r="NX113" s="819"/>
      <c r="NY113" s="819"/>
      <c r="NZ113" s="819"/>
      <c r="OA113" s="819"/>
      <c r="OB113" s="819"/>
      <c r="OC113" s="819"/>
      <c r="OD113" s="819"/>
      <c r="OE113" s="819"/>
      <c r="OF113" s="819"/>
      <c r="OG113" s="819"/>
      <c r="OH113" s="819"/>
      <c r="OI113" s="819"/>
      <c r="OJ113" s="819"/>
      <c r="OK113" s="819"/>
      <c r="OL113" s="819"/>
      <c r="OM113" s="819"/>
      <c r="ON113" s="819"/>
      <c r="OO113" s="819"/>
      <c r="OP113" s="819"/>
      <c r="OQ113" s="819"/>
      <c r="OR113" s="819"/>
      <c r="OS113" s="819"/>
      <c r="OT113" s="819"/>
      <c r="OU113" s="819"/>
      <c r="OV113" s="819"/>
      <c r="OW113" s="819"/>
      <c r="OX113" s="819"/>
      <c r="OY113" s="819"/>
      <c r="OZ113" s="819"/>
      <c r="PA113" s="819"/>
      <c r="PB113" s="819"/>
      <c r="PC113" s="819"/>
      <c r="PD113" s="819"/>
      <c r="PE113" s="819"/>
      <c r="PF113" s="819"/>
      <c r="PG113" s="819"/>
      <c r="PH113" s="819"/>
      <c r="PI113" s="819"/>
      <c r="PJ113" s="819"/>
      <c r="PK113" s="819"/>
      <c r="PL113" s="819"/>
      <c r="PM113" s="819"/>
      <c r="PN113" s="819"/>
      <c r="PO113" s="819"/>
      <c r="PP113" s="819"/>
      <c r="PQ113" s="819"/>
      <c r="PR113" s="819"/>
      <c r="PS113" s="819"/>
      <c r="PT113" s="819"/>
      <c r="PU113" s="819"/>
      <c r="PV113" s="819"/>
      <c r="PW113" s="819"/>
      <c r="PX113" s="819"/>
      <c r="PY113" s="819"/>
      <c r="PZ113" s="819"/>
      <c r="QA113" s="819"/>
      <c r="QB113" s="819"/>
      <c r="QC113" s="819"/>
      <c r="QD113" s="819"/>
      <c r="QE113" s="819"/>
      <c r="QF113" s="819"/>
      <c r="QG113" s="819"/>
      <c r="QH113" s="819"/>
      <c r="QI113" s="819"/>
      <c r="QJ113" s="819"/>
      <c r="QK113" s="819"/>
      <c r="QL113" s="819"/>
      <c r="QM113" s="819"/>
      <c r="QN113" s="819"/>
    </row>
    <row r="114" spans="1:456" s="132" customFormat="1" ht="81.75" customHeight="1">
      <c r="A114" s="435" t="s">
        <v>406</v>
      </c>
      <c r="B114" s="421" t="s">
        <v>825</v>
      </c>
      <c r="C114" s="849">
        <f>C$111/3</f>
        <v>2.2222222222222223</v>
      </c>
      <c r="D114" s="511" t="s">
        <v>38</v>
      </c>
      <c r="E114" s="276">
        <f t="shared" si="105"/>
        <v>0</v>
      </c>
      <c r="F114" s="276"/>
      <c r="G114" s="276"/>
      <c r="H114" s="760"/>
      <c r="I114" s="276">
        <f>I$111/3</f>
        <v>2.2222222222222223</v>
      </c>
      <c r="J114" s="267" t="s">
        <v>35</v>
      </c>
      <c r="K114" s="276">
        <f t="shared" si="106"/>
        <v>2.2222222222222223</v>
      </c>
      <c r="L114" s="276"/>
      <c r="M114" s="267" t="s">
        <v>407</v>
      </c>
      <c r="N114" s="760"/>
      <c r="O114" s="276">
        <f>O$111/3</f>
        <v>2.2222222222222223</v>
      </c>
      <c r="P114" s="267" t="s">
        <v>35</v>
      </c>
      <c r="Q114" s="276">
        <f t="shared" si="107"/>
        <v>2.2222222222222223</v>
      </c>
      <c r="R114" s="276"/>
      <c r="S114" s="267" t="s">
        <v>903</v>
      </c>
      <c r="T114" s="760"/>
      <c r="U114" s="276">
        <f>U$111/3</f>
        <v>2.2222222222222223</v>
      </c>
      <c r="V114" s="267" t="s">
        <v>35</v>
      </c>
      <c r="W114" s="276">
        <f t="shared" si="108"/>
        <v>2.2222222222222223</v>
      </c>
      <c r="X114" s="276"/>
      <c r="Y114" s="267" t="s">
        <v>2155</v>
      </c>
      <c r="Z114" s="760"/>
      <c r="AA114" s="276">
        <f>AA$111/3</f>
        <v>2.2222222222222223</v>
      </c>
      <c r="AB114" s="267" t="s">
        <v>38</v>
      </c>
      <c r="AC114" s="276">
        <f t="shared" si="109"/>
        <v>0</v>
      </c>
      <c r="AD114" s="276"/>
      <c r="AE114" s="276"/>
      <c r="AF114" s="760"/>
      <c r="AG114" s="276">
        <f>AG$111/3</f>
        <v>2.2222222222222223</v>
      </c>
      <c r="AH114" s="274" t="s">
        <v>35</v>
      </c>
      <c r="AI114" s="276">
        <f t="shared" si="110"/>
        <v>2.2222222222222223</v>
      </c>
      <c r="AJ114" s="276"/>
      <c r="AK114" s="276" t="s">
        <v>1903</v>
      </c>
      <c r="AL114" s="760"/>
      <c r="AM114" s="276">
        <f>AM$111/3</f>
        <v>2.2222222222222223</v>
      </c>
      <c r="AN114" s="267" t="s">
        <v>38</v>
      </c>
      <c r="AO114" s="276">
        <f t="shared" si="111"/>
        <v>0</v>
      </c>
      <c r="AP114" s="276"/>
      <c r="AQ114" s="436"/>
      <c r="AR114" s="760"/>
      <c r="AS114" s="276">
        <f>AS$111/3</f>
        <v>2.2222222222222223</v>
      </c>
      <c r="AT114" s="267" t="s">
        <v>35</v>
      </c>
      <c r="AU114" s="276">
        <f t="shared" si="112"/>
        <v>2.2222222222222223</v>
      </c>
      <c r="AV114" s="276"/>
      <c r="AW114" s="267" t="s">
        <v>1113</v>
      </c>
      <c r="AX114" s="760"/>
      <c r="AY114" s="276">
        <f>AY$111/3</f>
        <v>2.2222222222222223</v>
      </c>
      <c r="AZ114" s="267" t="s">
        <v>38</v>
      </c>
      <c r="BA114" s="276">
        <f t="shared" si="113"/>
        <v>0</v>
      </c>
      <c r="BB114" s="276"/>
      <c r="BC114" s="269"/>
      <c r="BD114" s="760"/>
      <c r="BE114" s="276">
        <f>BE$111/3</f>
        <v>2.2222222222222223</v>
      </c>
      <c r="BF114" s="267" t="s">
        <v>35</v>
      </c>
      <c r="BG114" s="276">
        <f t="shared" si="114"/>
        <v>2.2222222222222223</v>
      </c>
      <c r="BH114" s="276"/>
      <c r="BI114" s="267" t="s">
        <v>1195</v>
      </c>
      <c r="BJ114" s="820"/>
      <c r="BK114" s="819"/>
      <c r="BL114" s="819"/>
      <c r="BM114" s="819"/>
      <c r="BN114" s="819"/>
      <c r="BO114" s="819"/>
      <c r="BP114" s="819"/>
      <c r="BQ114" s="819"/>
      <c r="BR114" s="819"/>
      <c r="BS114" s="819"/>
      <c r="BT114" s="819"/>
      <c r="BU114" s="819"/>
      <c r="BV114" s="819"/>
      <c r="BW114" s="819"/>
      <c r="BX114" s="819"/>
      <c r="BY114" s="819"/>
      <c r="BZ114" s="819"/>
      <c r="CA114" s="819"/>
      <c r="CB114" s="819"/>
      <c r="CC114" s="819"/>
      <c r="CD114" s="819"/>
      <c r="CE114" s="819"/>
      <c r="CF114" s="819"/>
      <c r="CG114" s="819"/>
      <c r="CH114" s="819"/>
      <c r="CI114" s="819"/>
      <c r="CJ114" s="819"/>
      <c r="CK114" s="819"/>
      <c r="CL114" s="819"/>
      <c r="CM114" s="819"/>
      <c r="CN114" s="819"/>
      <c r="CO114" s="819"/>
      <c r="CP114" s="819"/>
      <c r="CQ114" s="819"/>
      <c r="CR114" s="819"/>
      <c r="CS114" s="819"/>
      <c r="CT114" s="819"/>
      <c r="CU114" s="819"/>
      <c r="CV114" s="819"/>
      <c r="CW114" s="819"/>
      <c r="CX114" s="819"/>
      <c r="CY114" s="819"/>
      <c r="CZ114" s="819"/>
      <c r="DA114" s="819"/>
      <c r="DB114" s="819"/>
      <c r="DC114" s="819"/>
      <c r="DD114" s="819"/>
      <c r="DE114" s="819"/>
      <c r="DF114" s="819"/>
      <c r="DG114" s="819"/>
      <c r="DH114" s="819"/>
      <c r="DI114" s="819"/>
      <c r="DJ114" s="819"/>
      <c r="DK114" s="819"/>
      <c r="DL114" s="819"/>
      <c r="DM114" s="819"/>
      <c r="DN114" s="819"/>
      <c r="DO114" s="819"/>
      <c r="DP114" s="819"/>
      <c r="DQ114" s="819"/>
      <c r="DR114" s="819"/>
      <c r="DS114" s="819"/>
      <c r="DT114" s="819"/>
      <c r="DU114" s="819"/>
      <c r="DV114" s="819"/>
      <c r="DW114" s="819"/>
      <c r="DX114" s="819"/>
      <c r="DY114" s="819"/>
      <c r="DZ114" s="819"/>
      <c r="EA114" s="819"/>
      <c r="EB114" s="819"/>
      <c r="EC114" s="819"/>
      <c r="ED114" s="819"/>
      <c r="EE114" s="819"/>
      <c r="EF114" s="819"/>
      <c r="EG114" s="819"/>
      <c r="EH114" s="819"/>
      <c r="EI114" s="819"/>
      <c r="EJ114" s="819"/>
      <c r="EK114" s="819"/>
      <c r="EL114" s="819"/>
      <c r="EM114" s="819"/>
      <c r="EN114" s="819"/>
      <c r="EO114" s="819"/>
      <c r="EP114" s="819"/>
      <c r="EQ114" s="819"/>
      <c r="ER114" s="819"/>
      <c r="ES114" s="819"/>
      <c r="ET114" s="819"/>
      <c r="EU114" s="819"/>
      <c r="EV114" s="819"/>
      <c r="EW114" s="819"/>
      <c r="EX114" s="819"/>
      <c r="EY114" s="819"/>
      <c r="EZ114" s="819"/>
      <c r="FA114" s="819"/>
      <c r="FB114" s="819"/>
      <c r="FC114" s="819"/>
      <c r="FD114" s="819"/>
      <c r="FE114" s="819"/>
      <c r="FF114" s="819"/>
      <c r="FG114" s="819"/>
      <c r="FH114" s="819"/>
      <c r="FI114" s="819"/>
      <c r="FJ114" s="819"/>
      <c r="FK114" s="819"/>
      <c r="FL114" s="819"/>
      <c r="FM114" s="819"/>
      <c r="FN114" s="819"/>
      <c r="FO114" s="819"/>
      <c r="FP114" s="819"/>
      <c r="FQ114" s="819"/>
      <c r="FR114" s="819"/>
      <c r="FS114" s="819"/>
      <c r="FT114" s="819"/>
      <c r="FU114" s="819"/>
      <c r="FV114" s="819"/>
      <c r="FW114" s="819"/>
      <c r="FX114" s="819"/>
      <c r="FY114" s="819"/>
      <c r="FZ114" s="819"/>
      <c r="GA114" s="819"/>
      <c r="GB114" s="819"/>
      <c r="GC114" s="819"/>
      <c r="GD114" s="819"/>
      <c r="GE114" s="819"/>
      <c r="GF114" s="819"/>
      <c r="GG114" s="819"/>
      <c r="GH114" s="819"/>
      <c r="GI114" s="819"/>
      <c r="GJ114" s="819"/>
      <c r="GK114" s="819"/>
      <c r="GL114" s="819"/>
      <c r="GM114" s="819"/>
      <c r="GN114" s="819"/>
      <c r="GO114" s="819"/>
      <c r="GP114" s="819"/>
      <c r="GQ114" s="819"/>
      <c r="GR114" s="819"/>
      <c r="GS114" s="819"/>
      <c r="GT114" s="819"/>
      <c r="GU114" s="819"/>
      <c r="GV114" s="819"/>
      <c r="GW114" s="819"/>
      <c r="GX114" s="819"/>
      <c r="GY114" s="819"/>
      <c r="GZ114" s="819"/>
      <c r="HA114" s="819"/>
      <c r="HB114" s="819"/>
      <c r="HC114" s="819"/>
      <c r="HD114" s="819"/>
      <c r="HE114" s="819"/>
      <c r="HF114" s="819"/>
      <c r="HG114" s="819"/>
      <c r="HH114" s="819"/>
      <c r="HI114" s="819"/>
      <c r="HJ114" s="819"/>
      <c r="HK114" s="819"/>
      <c r="HL114" s="819"/>
      <c r="HM114" s="819"/>
      <c r="HN114" s="819"/>
      <c r="HO114" s="819"/>
      <c r="HP114" s="819"/>
      <c r="HQ114" s="819"/>
      <c r="HR114" s="819"/>
      <c r="HS114" s="819"/>
      <c r="HT114" s="819"/>
      <c r="HU114" s="819"/>
      <c r="HV114" s="819"/>
      <c r="HW114" s="819"/>
      <c r="HX114" s="819"/>
      <c r="HY114" s="819"/>
      <c r="HZ114" s="819"/>
      <c r="IA114" s="819"/>
      <c r="IB114" s="819"/>
      <c r="IC114" s="819"/>
      <c r="ID114" s="819"/>
      <c r="IE114" s="819"/>
      <c r="IF114" s="819"/>
      <c r="IG114" s="819"/>
      <c r="IH114" s="819"/>
      <c r="II114" s="819"/>
      <c r="IJ114" s="819"/>
      <c r="IK114" s="819"/>
      <c r="IL114" s="819"/>
      <c r="IM114" s="819"/>
      <c r="IN114" s="819"/>
      <c r="IO114" s="819"/>
      <c r="IP114" s="819"/>
      <c r="IQ114" s="819"/>
      <c r="IR114" s="819"/>
      <c r="IS114" s="819"/>
      <c r="IT114" s="819"/>
      <c r="IU114" s="819"/>
      <c r="IV114" s="819"/>
      <c r="IW114" s="819"/>
      <c r="IX114" s="819"/>
      <c r="IY114" s="819"/>
      <c r="IZ114" s="819"/>
      <c r="JA114" s="819"/>
      <c r="JB114" s="819"/>
      <c r="JC114" s="819"/>
      <c r="JD114" s="819"/>
      <c r="JE114" s="819"/>
      <c r="JF114" s="819"/>
      <c r="JG114" s="819"/>
      <c r="JH114" s="819"/>
      <c r="JI114" s="819"/>
      <c r="JJ114" s="819"/>
      <c r="JK114" s="819"/>
      <c r="JL114" s="819"/>
      <c r="JM114" s="819"/>
      <c r="JN114" s="819"/>
      <c r="JO114" s="819"/>
      <c r="JP114" s="819"/>
      <c r="JQ114" s="819"/>
      <c r="JR114" s="819"/>
      <c r="JS114" s="819"/>
      <c r="JT114" s="819"/>
      <c r="JU114" s="819"/>
      <c r="JV114" s="819"/>
      <c r="JW114" s="819"/>
      <c r="JX114" s="819"/>
      <c r="JY114" s="819"/>
      <c r="JZ114" s="819"/>
      <c r="KA114" s="819"/>
      <c r="KB114" s="819"/>
      <c r="KC114" s="819"/>
      <c r="KD114" s="819"/>
      <c r="KE114" s="819"/>
      <c r="KF114" s="819"/>
      <c r="KG114" s="819"/>
      <c r="KH114" s="819"/>
      <c r="KI114" s="819"/>
      <c r="KJ114" s="819"/>
      <c r="KK114" s="819"/>
      <c r="KL114" s="819"/>
      <c r="KM114" s="819"/>
      <c r="KN114" s="819"/>
      <c r="KO114" s="819"/>
      <c r="KP114" s="819"/>
      <c r="KQ114" s="819"/>
      <c r="KR114" s="819"/>
      <c r="KS114" s="819"/>
      <c r="KT114" s="819"/>
      <c r="KU114" s="819"/>
      <c r="KV114" s="819"/>
      <c r="KW114" s="819"/>
      <c r="KX114" s="819"/>
      <c r="KY114" s="819"/>
      <c r="KZ114" s="819"/>
      <c r="LA114" s="819"/>
      <c r="LB114" s="819"/>
      <c r="LC114" s="819"/>
      <c r="LD114" s="819"/>
      <c r="LE114" s="819"/>
      <c r="LF114" s="819"/>
      <c r="LG114" s="819"/>
      <c r="LH114" s="819"/>
      <c r="LI114" s="819"/>
      <c r="LJ114" s="819"/>
      <c r="LK114" s="819"/>
      <c r="LL114" s="819"/>
      <c r="LM114" s="819"/>
      <c r="LN114" s="819"/>
      <c r="LO114" s="819"/>
      <c r="LP114" s="819"/>
      <c r="LQ114" s="819"/>
      <c r="LR114" s="819"/>
      <c r="LS114" s="819"/>
      <c r="LT114" s="819"/>
      <c r="LU114" s="819"/>
      <c r="LV114" s="819"/>
      <c r="LW114" s="819"/>
      <c r="LX114" s="819"/>
      <c r="LY114" s="819"/>
      <c r="LZ114" s="819"/>
      <c r="MA114" s="819"/>
      <c r="MB114" s="819"/>
      <c r="MC114" s="819"/>
      <c r="MD114" s="819"/>
      <c r="ME114" s="819"/>
      <c r="MF114" s="819"/>
      <c r="MG114" s="819"/>
      <c r="MH114" s="819"/>
      <c r="MI114" s="819"/>
      <c r="MJ114" s="819"/>
      <c r="MK114" s="819"/>
      <c r="ML114" s="819"/>
      <c r="MM114" s="819"/>
      <c r="MN114" s="819"/>
      <c r="MO114" s="819"/>
      <c r="MP114" s="819"/>
      <c r="MQ114" s="819"/>
      <c r="MR114" s="819"/>
      <c r="MS114" s="819"/>
      <c r="MT114" s="819"/>
      <c r="MU114" s="819"/>
      <c r="MV114" s="819"/>
      <c r="MW114" s="819"/>
      <c r="MX114" s="819"/>
      <c r="MY114" s="819"/>
      <c r="MZ114" s="819"/>
      <c r="NA114" s="819"/>
      <c r="NB114" s="819"/>
      <c r="NC114" s="819"/>
      <c r="ND114" s="819"/>
      <c r="NE114" s="819"/>
      <c r="NF114" s="819"/>
      <c r="NG114" s="819"/>
      <c r="NH114" s="819"/>
      <c r="NI114" s="819"/>
      <c r="NJ114" s="819"/>
      <c r="NK114" s="819"/>
      <c r="NL114" s="819"/>
      <c r="NM114" s="819"/>
      <c r="NN114" s="819"/>
      <c r="NO114" s="819"/>
      <c r="NP114" s="819"/>
      <c r="NQ114" s="819"/>
      <c r="NR114" s="819"/>
      <c r="NS114" s="819"/>
      <c r="NT114" s="819"/>
      <c r="NU114" s="819"/>
      <c r="NV114" s="819"/>
      <c r="NW114" s="819"/>
      <c r="NX114" s="819"/>
      <c r="NY114" s="819"/>
      <c r="NZ114" s="819"/>
      <c r="OA114" s="819"/>
      <c r="OB114" s="819"/>
      <c r="OC114" s="819"/>
      <c r="OD114" s="819"/>
      <c r="OE114" s="819"/>
      <c r="OF114" s="819"/>
      <c r="OG114" s="819"/>
      <c r="OH114" s="819"/>
      <c r="OI114" s="819"/>
      <c r="OJ114" s="819"/>
      <c r="OK114" s="819"/>
      <c r="OL114" s="819"/>
      <c r="OM114" s="819"/>
      <c r="ON114" s="819"/>
      <c r="OO114" s="819"/>
      <c r="OP114" s="819"/>
      <c r="OQ114" s="819"/>
      <c r="OR114" s="819"/>
      <c r="OS114" s="819"/>
      <c r="OT114" s="819"/>
      <c r="OU114" s="819"/>
      <c r="OV114" s="819"/>
      <c r="OW114" s="819"/>
      <c r="OX114" s="819"/>
      <c r="OY114" s="819"/>
      <c r="OZ114" s="819"/>
      <c r="PA114" s="819"/>
      <c r="PB114" s="819"/>
      <c r="PC114" s="819"/>
      <c r="PD114" s="819"/>
      <c r="PE114" s="819"/>
      <c r="PF114" s="819"/>
      <c r="PG114" s="819"/>
      <c r="PH114" s="819"/>
      <c r="PI114" s="819"/>
      <c r="PJ114" s="819"/>
      <c r="PK114" s="819"/>
      <c r="PL114" s="819"/>
      <c r="PM114" s="819"/>
      <c r="PN114" s="819"/>
      <c r="PO114" s="819"/>
      <c r="PP114" s="819"/>
      <c r="PQ114" s="819"/>
      <c r="PR114" s="819"/>
      <c r="PS114" s="819"/>
      <c r="PT114" s="819"/>
      <c r="PU114" s="819"/>
      <c r="PV114" s="819"/>
      <c r="PW114" s="819"/>
      <c r="PX114" s="819"/>
      <c r="PY114" s="819"/>
      <c r="PZ114" s="819"/>
      <c r="QA114" s="819"/>
      <c r="QB114" s="819"/>
      <c r="QC114" s="819"/>
      <c r="QD114" s="819"/>
      <c r="QE114" s="819"/>
      <c r="QF114" s="819"/>
      <c r="QG114" s="819"/>
      <c r="QH114" s="819"/>
      <c r="QI114" s="819"/>
      <c r="QJ114" s="819"/>
      <c r="QK114" s="819"/>
      <c r="QL114" s="819"/>
      <c r="QM114" s="819"/>
      <c r="QN114" s="819"/>
    </row>
    <row r="115" spans="1:456" s="132" customFormat="1" ht="25.5">
      <c r="A115" s="435" t="s">
        <v>408</v>
      </c>
      <c r="B115" s="421" t="s">
        <v>826</v>
      </c>
      <c r="C115" s="849">
        <f>C$111/3</f>
        <v>2.2222222222222223</v>
      </c>
      <c r="D115" s="511" t="s">
        <v>38</v>
      </c>
      <c r="E115" s="276">
        <f t="shared" si="105"/>
        <v>0</v>
      </c>
      <c r="F115" s="276"/>
      <c r="G115" s="276"/>
      <c r="H115" s="760"/>
      <c r="I115" s="276">
        <f>I$111/3</f>
        <v>2.2222222222222223</v>
      </c>
      <c r="J115" s="267" t="s">
        <v>38</v>
      </c>
      <c r="K115" s="276">
        <f t="shared" si="106"/>
        <v>0</v>
      </c>
      <c r="L115" s="276"/>
      <c r="M115" s="276"/>
      <c r="N115" s="760"/>
      <c r="O115" s="276">
        <f>O$111/3</f>
        <v>2.2222222222222223</v>
      </c>
      <c r="P115" s="267" t="s">
        <v>35</v>
      </c>
      <c r="Q115" s="276">
        <f t="shared" si="107"/>
        <v>2.2222222222222223</v>
      </c>
      <c r="R115" s="276"/>
      <c r="S115" s="267" t="s">
        <v>903</v>
      </c>
      <c r="T115" s="760"/>
      <c r="U115" s="276">
        <f>U$111/3</f>
        <v>2.2222222222222223</v>
      </c>
      <c r="V115" s="267" t="s">
        <v>38</v>
      </c>
      <c r="W115" s="276">
        <f t="shared" si="108"/>
        <v>0</v>
      </c>
      <c r="X115" s="276"/>
      <c r="Y115" s="276"/>
      <c r="Z115" s="760"/>
      <c r="AA115" s="276">
        <f>AA$111/3</f>
        <v>2.2222222222222223</v>
      </c>
      <c r="AB115" s="267" t="s">
        <v>38</v>
      </c>
      <c r="AC115" s="276">
        <f t="shared" si="109"/>
        <v>0</v>
      </c>
      <c r="AD115" s="276"/>
      <c r="AE115" s="276"/>
      <c r="AF115" s="760"/>
      <c r="AG115" s="276">
        <f>AG$111/3</f>
        <v>2.2222222222222223</v>
      </c>
      <c r="AH115" s="274" t="s">
        <v>38</v>
      </c>
      <c r="AI115" s="276">
        <f t="shared" si="110"/>
        <v>0</v>
      </c>
      <c r="AJ115" s="276"/>
      <c r="AK115" s="276"/>
      <c r="AL115" s="760"/>
      <c r="AM115" s="276">
        <f>AM$111/3</f>
        <v>2.2222222222222223</v>
      </c>
      <c r="AN115" s="267" t="s">
        <v>38</v>
      </c>
      <c r="AO115" s="276">
        <f t="shared" si="111"/>
        <v>0</v>
      </c>
      <c r="AP115" s="276"/>
      <c r="AQ115" s="276"/>
      <c r="AR115" s="760"/>
      <c r="AS115" s="276">
        <f>AS$111/3</f>
        <v>2.2222222222222223</v>
      </c>
      <c r="AT115" s="267" t="s">
        <v>35</v>
      </c>
      <c r="AU115" s="276">
        <f t="shared" si="112"/>
        <v>2.2222222222222223</v>
      </c>
      <c r="AV115" s="276"/>
      <c r="AW115" s="267" t="s">
        <v>1114</v>
      </c>
      <c r="AX115" s="760"/>
      <c r="AY115" s="276">
        <f>AY$111/3</f>
        <v>2.2222222222222223</v>
      </c>
      <c r="AZ115" s="267" t="s">
        <v>38</v>
      </c>
      <c r="BA115" s="276">
        <f t="shared" si="113"/>
        <v>0</v>
      </c>
      <c r="BB115" s="276"/>
      <c r="BC115" s="269"/>
      <c r="BD115" s="760"/>
      <c r="BE115" s="276">
        <f>BE$111/3</f>
        <v>2.2222222222222223</v>
      </c>
      <c r="BF115" s="267" t="s">
        <v>35</v>
      </c>
      <c r="BG115" s="276">
        <f t="shared" si="114"/>
        <v>2.2222222222222223</v>
      </c>
      <c r="BH115" s="276"/>
      <c r="BI115" s="267" t="s">
        <v>1195</v>
      </c>
      <c r="BJ115" s="820"/>
      <c r="BK115" s="819"/>
      <c r="BL115" s="819"/>
      <c r="BM115" s="819"/>
      <c r="BN115" s="819"/>
      <c r="BO115" s="819"/>
      <c r="BP115" s="819"/>
      <c r="BQ115" s="819"/>
      <c r="BR115" s="819"/>
      <c r="BS115" s="819"/>
      <c r="BT115" s="819"/>
      <c r="BU115" s="819"/>
      <c r="BV115" s="819"/>
      <c r="BW115" s="819"/>
      <c r="BX115" s="819"/>
      <c r="BY115" s="819"/>
      <c r="BZ115" s="819"/>
      <c r="CA115" s="819"/>
      <c r="CB115" s="819"/>
      <c r="CC115" s="819"/>
      <c r="CD115" s="819"/>
      <c r="CE115" s="819"/>
      <c r="CF115" s="819"/>
      <c r="CG115" s="819"/>
      <c r="CH115" s="819"/>
      <c r="CI115" s="819"/>
      <c r="CJ115" s="819"/>
      <c r="CK115" s="819"/>
      <c r="CL115" s="819"/>
      <c r="CM115" s="819"/>
      <c r="CN115" s="819"/>
      <c r="CO115" s="819"/>
      <c r="CP115" s="819"/>
      <c r="CQ115" s="819"/>
      <c r="CR115" s="819"/>
      <c r="CS115" s="819"/>
      <c r="CT115" s="819"/>
      <c r="CU115" s="819"/>
      <c r="CV115" s="819"/>
      <c r="CW115" s="819"/>
      <c r="CX115" s="819"/>
      <c r="CY115" s="819"/>
      <c r="CZ115" s="819"/>
      <c r="DA115" s="819"/>
      <c r="DB115" s="819"/>
      <c r="DC115" s="819"/>
      <c r="DD115" s="819"/>
      <c r="DE115" s="819"/>
      <c r="DF115" s="819"/>
      <c r="DG115" s="819"/>
      <c r="DH115" s="819"/>
      <c r="DI115" s="819"/>
      <c r="DJ115" s="819"/>
      <c r="DK115" s="819"/>
      <c r="DL115" s="819"/>
      <c r="DM115" s="819"/>
      <c r="DN115" s="819"/>
      <c r="DO115" s="819"/>
      <c r="DP115" s="819"/>
      <c r="DQ115" s="819"/>
      <c r="DR115" s="819"/>
      <c r="DS115" s="819"/>
      <c r="DT115" s="819"/>
      <c r="DU115" s="819"/>
      <c r="DV115" s="819"/>
      <c r="DW115" s="819"/>
      <c r="DX115" s="819"/>
      <c r="DY115" s="819"/>
      <c r="DZ115" s="819"/>
      <c r="EA115" s="819"/>
      <c r="EB115" s="819"/>
      <c r="EC115" s="819"/>
      <c r="ED115" s="819"/>
      <c r="EE115" s="819"/>
      <c r="EF115" s="819"/>
      <c r="EG115" s="819"/>
      <c r="EH115" s="819"/>
      <c r="EI115" s="819"/>
      <c r="EJ115" s="819"/>
      <c r="EK115" s="819"/>
      <c r="EL115" s="819"/>
      <c r="EM115" s="819"/>
      <c r="EN115" s="819"/>
      <c r="EO115" s="819"/>
      <c r="EP115" s="819"/>
      <c r="EQ115" s="819"/>
      <c r="ER115" s="819"/>
      <c r="ES115" s="819"/>
      <c r="ET115" s="819"/>
      <c r="EU115" s="819"/>
      <c r="EV115" s="819"/>
      <c r="EW115" s="819"/>
      <c r="EX115" s="819"/>
      <c r="EY115" s="819"/>
      <c r="EZ115" s="819"/>
      <c r="FA115" s="819"/>
      <c r="FB115" s="819"/>
      <c r="FC115" s="819"/>
      <c r="FD115" s="819"/>
      <c r="FE115" s="819"/>
      <c r="FF115" s="819"/>
      <c r="FG115" s="819"/>
      <c r="FH115" s="819"/>
      <c r="FI115" s="819"/>
      <c r="FJ115" s="819"/>
      <c r="FK115" s="819"/>
      <c r="FL115" s="819"/>
      <c r="FM115" s="819"/>
      <c r="FN115" s="819"/>
      <c r="FO115" s="819"/>
      <c r="FP115" s="819"/>
      <c r="FQ115" s="819"/>
      <c r="FR115" s="819"/>
      <c r="FS115" s="819"/>
      <c r="FT115" s="819"/>
      <c r="FU115" s="819"/>
      <c r="FV115" s="819"/>
      <c r="FW115" s="819"/>
      <c r="FX115" s="819"/>
      <c r="FY115" s="819"/>
      <c r="FZ115" s="819"/>
      <c r="GA115" s="819"/>
      <c r="GB115" s="819"/>
      <c r="GC115" s="819"/>
      <c r="GD115" s="819"/>
      <c r="GE115" s="819"/>
      <c r="GF115" s="819"/>
      <c r="GG115" s="819"/>
      <c r="GH115" s="819"/>
      <c r="GI115" s="819"/>
      <c r="GJ115" s="819"/>
      <c r="GK115" s="819"/>
      <c r="GL115" s="819"/>
      <c r="GM115" s="819"/>
      <c r="GN115" s="819"/>
      <c r="GO115" s="819"/>
      <c r="GP115" s="819"/>
      <c r="GQ115" s="819"/>
      <c r="GR115" s="819"/>
      <c r="GS115" s="819"/>
      <c r="GT115" s="819"/>
      <c r="GU115" s="819"/>
      <c r="GV115" s="819"/>
      <c r="GW115" s="819"/>
      <c r="GX115" s="819"/>
      <c r="GY115" s="819"/>
      <c r="GZ115" s="819"/>
      <c r="HA115" s="819"/>
      <c r="HB115" s="819"/>
      <c r="HC115" s="819"/>
      <c r="HD115" s="819"/>
      <c r="HE115" s="819"/>
      <c r="HF115" s="819"/>
      <c r="HG115" s="819"/>
      <c r="HH115" s="819"/>
      <c r="HI115" s="819"/>
      <c r="HJ115" s="819"/>
      <c r="HK115" s="819"/>
      <c r="HL115" s="819"/>
      <c r="HM115" s="819"/>
      <c r="HN115" s="819"/>
      <c r="HO115" s="819"/>
      <c r="HP115" s="819"/>
      <c r="HQ115" s="819"/>
      <c r="HR115" s="819"/>
      <c r="HS115" s="819"/>
      <c r="HT115" s="819"/>
      <c r="HU115" s="819"/>
      <c r="HV115" s="819"/>
      <c r="HW115" s="819"/>
      <c r="HX115" s="819"/>
      <c r="HY115" s="819"/>
      <c r="HZ115" s="819"/>
      <c r="IA115" s="819"/>
      <c r="IB115" s="819"/>
      <c r="IC115" s="819"/>
      <c r="ID115" s="819"/>
      <c r="IE115" s="819"/>
      <c r="IF115" s="819"/>
      <c r="IG115" s="819"/>
      <c r="IH115" s="819"/>
      <c r="II115" s="819"/>
      <c r="IJ115" s="819"/>
      <c r="IK115" s="819"/>
      <c r="IL115" s="819"/>
      <c r="IM115" s="819"/>
      <c r="IN115" s="819"/>
      <c r="IO115" s="819"/>
      <c r="IP115" s="819"/>
      <c r="IQ115" s="819"/>
      <c r="IR115" s="819"/>
      <c r="IS115" s="819"/>
      <c r="IT115" s="819"/>
      <c r="IU115" s="819"/>
      <c r="IV115" s="819"/>
      <c r="IW115" s="819"/>
      <c r="IX115" s="819"/>
      <c r="IY115" s="819"/>
      <c r="IZ115" s="819"/>
      <c r="JA115" s="819"/>
      <c r="JB115" s="819"/>
      <c r="JC115" s="819"/>
      <c r="JD115" s="819"/>
      <c r="JE115" s="819"/>
      <c r="JF115" s="819"/>
      <c r="JG115" s="819"/>
      <c r="JH115" s="819"/>
      <c r="JI115" s="819"/>
      <c r="JJ115" s="819"/>
      <c r="JK115" s="819"/>
      <c r="JL115" s="819"/>
      <c r="JM115" s="819"/>
      <c r="JN115" s="819"/>
      <c r="JO115" s="819"/>
      <c r="JP115" s="819"/>
      <c r="JQ115" s="819"/>
      <c r="JR115" s="819"/>
      <c r="JS115" s="819"/>
      <c r="JT115" s="819"/>
      <c r="JU115" s="819"/>
      <c r="JV115" s="819"/>
      <c r="JW115" s="819"/>
      <c r="JX115" s="819"/>
      <c r="JY115" s="819"/>
      <c r="JZ115" s="819"/>
      <c r="KA115" s="819"/>
      <c r="KB115" s="819"/>
      <c r="KC115" s="819"/>
      <c r="KD115" s="819"/>
      <c r="KE115" s="819"/>
      <c r="KF115" s="819"/>
      <c r="KG115" s="819"/>
      <c r="KH115" s="819"/>
      <c r="KI115" s="819"/>
      <c r="KJ115" s="819"/>
      <c r="KK115" s="819"/>
      <c r="KL115" s="819"/>
      <c r="KM115" s="819"/>
      <c r="KN115" s="819"/>
      <c r="KO115" s="819"/>
      <c r="KP115" s="819"/>
      <c r="KQ115" s="819"/>
      <c r="KR115" s="819"/>
      <c r="KS115" s="819"/>
      <c r="KT115" s="819"/>
      <c r="KU115" s="819"/>
      <c r="KV115" s="819"/>
      <c r="KW115" s="819"/>
      <c r="KX115" s="819"/>
      <c r="KY115" s="819"/>
      <c r="KZ115" s="819"/>
      <c r="LA115" s="819"/>
      <c r="LB115" s="819"/>
      <c r="LC115" s="819"/>
      <c r="LD115" s="819"/>
      <c r="LE115" s="819"/>
      <c r="LF115" s="819"/>
      <c r="LG115" s="819"/>
      <c r="LH115" s="819"/>
      <c r="LI115" s="819"/>
      <c r="LJ115" s="819"/>
      <c r="LK115" s="819"/>
      <c r="LL115" s="819"/>
      <c r="LM115" s="819"/>
      <c r="LN115" s="819"/>
      <c r="LO115" s="819"/>
      <c r="LP115" s="819"/>
      <c r="LQ115" s="819"/>
      <c r="LR115" s="819"/>
      <c r="LS115" s="819"/>
      <c r="LT115" s="819"/>
      <c r="LU115" s="819"/>
      <c r="LV115" s="819"/>
      <c r="LW115" s="819"/>
      <c r="LX115" s="819"/>
      <c r="LY115" s="819"/>
      <c r="LZ115" s="819"/>
      <c r="MA115" s="819"/>
      <c r="MB115" s="819"/>
      <c r="MC115" s="819"/>
      <c r="MD115" s="819"/>
      <c r="ME115" s="819"/>
      <c r="MF115" s="819"/>
      <c r="MG115" s="819"/>
      <c r="MH115" s="819"/>
      <c r="MI115" s="819"/>
      <c r="MJ115" s="819"/>
      <c r="MK115" s="819"/>
      <c r="ML115" s="819"/>
      <c r="MM115" s="819"/>
      <c r="MN115" s="819"/>
      <c r="MO115" s="819"/>
      <c r="MP115" s="819"/>
      <c r="MQ115" s="819"/>
      <c r="MR115" s="819"/>
      <c r="MS115" s="819"/>
      <c r="MT115" s="819"/>
      <c r="MU115" s="819"/>
      <c r="MV115" s="819"/>
      <c r="MW115" s="819"/>
      <c r="MX115" s="819"/>
      <c r="MY115" s="819"/>
      <c r="MZ115" s="819"/>
      <c r="NA115" s="819"/>
      <c r="NB115" s="819"/>
      <c r="NC115" s="819"/>
      <c r="ND115" s="819"/>
      <c r="NE115" s="819"/>
      <c r="NF115" s="819"/>
      <c r="NG115" s="819"/>
      <c r="NH115" s="819"/>
      <c r="NI115" s="819"/>
      <c r="NJ115" s="819"/>
      <c r="NK115" s="819"/>
      <c r="NL115" s="819"/>
      <c r="NM115" s="819"/>
      <c r="NN115" s="819"/>
      <c r="NO115" s="819"/>
      <c r="NP115" s="819"/>
      <c r="NQ115" s="819"/>
      <c r="NR115" s="819"/>
      <c r="NS115" s="819"/>
      <c r="NT115" s="819"/>
      <c r="NU115" s="819"/>
      <c r="NV115" s="819"/>
      <c r="NW115" s="819"/>
      <c r="NX115" s="819"/>
      <c r="NY115" s="819"/>
      <c r="NZ115" s="819"/>
      <c r="OA115" s="819"/>
      <c r="OB115" s="819"/>
      <c r="OC115" s="819"/>
      <c r="OD115" s="819"/>
      <c r="OE115" s="819"/>
      <c r="OF115" s="819"/>
      <c r="OG115" s="819"/>
      <c r="OH115" s="819"/>
      <c r="OI115" s="819"/>
      <c r="OJ115" s="819"/>
      <c r="OK115" s="819"/>
      <c r="OL115" s="819"/>
      <c r="OM115" s="819"/>
      <c r="ON115" s="819"/>
      <c r="OO115" s="819"/>
      <c r="OP115" s="819"/>
      <c r="OQ115" s="819"/>
      <c r="OR115" s="819"/>
      <c r="OS115" s="819"/>
      <c r="OT115" s="819"/>
      <c r="OU115" s="819"/>
      <c r="OV115" s="819"/>
      <c r="OW115" s="819"/>
      <c r="OX115" s="819"/>
      <c r="OY115" s="819"/>
      <c r="OZ115" s="819"/>
      <c r="PA115" s="819"/>
      <c r="PB115" s="819"/>
      <c r="PC115" s="819"/>
      <c r="PD115" s="819"/>
      <c r="PE115" s="819"/>
      <c r="PF115" s="819"/>
      <c r="PG115" s="819"/>
      <c r="PH115" s="819"/>
      <c r="PI115" s="819"/>
      <c r="PJ115" s="819"/>
      <c r="PK115" s="819"/>
      <c r="PL115" s="819"/>
      <c r="PM115" s="819"/>
      <c r="PN115" s="819"/>
      <c r="PO115" s="819"/>
      <c r="PP115" s="819"/>
      <c r="PQ115" s="819"/>
      <c r="PR115" s="819"/>
      <c r="PS115" s="819"/>
      <c r="PT115" s="819"/>
      <c r="PU115" s="819"/>
      <c r="PV115" s="819"/>
      <c r="PW115" s="819"/>
      <c r="PX115" s="819"/>
      <c r="PY115" s="819"/>
      <c r="PZ115" s="819"/>
      <c r="QA115" s="819"/>
      <c r="QB115" s="819"/>
      <c r="QC115" s="819"/>
      <c r="QD115" s="819"/>
      <c r="QE115" s="819"/>
      <c r="QF115" s="819"/>
      <c r="QG115" s="819"/>
      <c r="QH115" s="819"/>
      <c r="QI115" s="819"/>
      <c r="QJ115" s="819"/>
      <c r="QK115" s="819"/>
      <c r="QL115" s="819"/>
      <c r="QM115" s="819"/>
      <c r="QN115" s="819"/>
    </row>
    <row r="116" spans="1:456" s="132" customFormat="1" ht="25.5">
      <c r="A116" s="435" t="s">
        <v>409</v>
      </c>
      <c r="B116" s="421" t="s">
        <v>410</v>
      </c>
      <c r="C116" s="849">
        <f>C$110/5</f>
        <v>6.666666666666667</v>
      </c>
      <c r="D116" s="511" t="s">
        <v>38</v>
      </c>
      <c r="E116" s="276">
        <f t="shared" si="105"/>
        <v>0</v>
      </c>
      <c r="F116" s="276"/>
      <c r="G116" s="276"/>
      <c r="H116" s="792"/>
      <c r="I116" s="276">
        <f>I$110/5</f>
        <v>6.666666666666667</v>
      </c>
      <c r="J116" s="267" t="s">
        <v>38</v>
      </c>
      <c r="K116" s="276">
        <f t="shared" si="106"/>
        <v>0</v>
      </c>
      <c r="L116" s="276"/>
      <c r="M116" s="276"/>
      <c r="N116" s="792"/>
      <c r="O116" s="276">
        <f>O$110/5</f>
        <v>6.666666666666667</v>
      </c>
      <c r="P116" s="267" t="s">
        <v>38</v>
      </c>
      <c r="Q116" s="276">
        <f t="shared" si="107"/>
        <v>0</v>
      </c>
      <c r="R116" s="276"/>
      <c r="S116" s="276"/>
      <c r="T116" s="792"/>
      <c r="U116" s="276">
        <f>U$110/5</f>
        <v>6.666666666666667</v>
      </c>
      <c r="V116" s="267" t="s">
        <v>38</v>
      </c>
      <c r="W116" s="276">
        <f t="shared" si="108"/>
        <v>0</v>
      </c>
      <c r="X116" s="276"/>
      <c r="Y116" s="276"/>
      <c r="Z116" s="792"/>
      <c r="AA116" s="276">
        <f>AA$110/5</f>
        <v>6.666666666666667</v>
      </c>
      <c r="AB116" s="267" t="s">
        <v>38</v>
      </c>
      <c r="AC116" s="276">
        <f t="shared" si="109"/>
        <v>0</v>
      </c>
      <c r="AD116" s="276"/>
      <c r="AE116" s="276"/>
      <c r="AF116" s="792"/>
      <c r="AG116" s="276">
        <f>AG$110/5</f>
        <v>6.666666666666667</v>
      </c>
      <c r="AH116" s="274" t="s">
        <v>38</v>
      </c>
      <c r="AI116" s="276">
        <f t="shared" si="110"/>
        <v>0</v>
      </c>
      <c r="AJ116" s="276"/>
      <c r="AK116" s="276"/>
      <c r="AL116" s="792"/>
      <c r="AM116" s="276">
        <f>AM$110/5</f>
        <v>6.666666666666667</v>
      </c>
      <c r="AN116" s="267" t="s">
        <v>38</v>
      </c>
      <c r="AO116" s="276">
        <f t="shared" si="111"/>
        <v>0</v>
      </c>
      <c r="AP116" s="276"/>
      <c r="AQ116" s="276"/>
      <c r="AR116" s="792"/>
      <c r="AS116" s="276">
        <f>AS$110/5</f>
        <v>6.666666666666667</v>
      </c>
      <c r="AT116" s="267" t="s">
        <v>38</v>
      </c>
      <c r="AU116" s="276">
        <f t="shared" si="112"/>
        <v>0</v>
      </c>
      <c r="AV116" s="276"/>
      <c r="AW116" s="276"/>
      <c r="AX116" s="792"/>
      <c r="AY116" s="276">
        <f>AY$110/5</f>
        <v>6.666666666666667</v>
      </c>
      <c r="AZ116" s="267" t="s">
        <v>38</v>
      </c>
      <c r="BA116" s="276">
        <f t="shared" si="113"/>
        <v>0</v>
      </c>
      <c r="BB116" s="276"/>
      <c r="BC116" s="269"/>
      <c r="BD116" s="792"/>
      <c r="BE116" s="276">
        <f>BE$110/5</f>
        <v>6.666666666666667</v>
      </c>
      <c r="BF116" s="267" t="s">
        <v>38</v>
      </c>
      <c r="BG116" s="276">
        <f t="shared" si="114"/>
        <v>0</v>
      </c>
      <c r="BH116" s="276"/>
      <c r="BI116" s="276"/>
      <c r="BJ116" s="818"/>
      <c r="BK116" s="819"/>
      <c r="BL116" s="819"/>
      <c r="BM116" s="819"/>
      <c r="BN116" s="819"/>
      <c r="BO116" s="819"/>
      <c r="BP116" s="819"/>
      <c r="BQ116" s="819"/>
      <c r="BR116" s="819"/>
      <c r="BS116" s="819"/>
      <c r="BT116" s="819"/>
      <c r="BU116" s="819"/>
      <c r="BV116" s="819"/>
      <c r="BW116" s="819"/>
      <c r="BX116" s="819"/>
      <c r="BY116" s="819"/>
      <c r="BZ116" s="819"/>
      <c r="CA116" s="819"/>
      <c r="CB116" s="819"/>
      <c r="CC116" s="819"/>
      <c r="CD116" s="819"/>
      <c r="CE116" s="819"/>
      <c r="CF116" s="819"/>
      <c r="CG116" s="819"/>
      <c r="CH116" s="819"/>
      <c r="CI116" s="819"/>
      <c r="CJ116" s="819"/>
      <c r="CK116" s="819"/>
      <c r="CL116" s="819"/>
      <c r="CM116" s="819"/>
      <c r="CN116" s="819"/>
      <c r="CO116" s="819"/>
      <c r="CP116" s="819"/>
      <c r="CQ116" s="819"/>
      <c r="CR116" s="819"/>
      <c r="CS116" s="819"/>
      <c r="CT116" s="819"/>
      <c r="CU116" s="819"/>
      <c r="CV116" s="819"/>
      <c r="CW116" s="819"/>
      <c r="CX116" s="819"/>
      <c r="CY116" s="819"/>
      <c r="CZ116" s="819"/>
      <c r="DA116" s="819"/>
      <c r="DB116" s="819"/>
      <c r="DC116" s="819"/>
      <c r="DD116" s="819"/>
      <c r="DE116" s="819"/>
      <c r="DF116" s="819"/>
      <c r="DG116" s="819"/>
      <c r="DH116" s="819"/>
      <c r="DI116" s="819"/>
      <c r="DJ116" s="819"/>
      <c r="DK116" s="819"/>
      <c r="DL116" s="819"/>
      <c r="DM116" s="819"/>
      <c r="DN116" s="819"/>
      <c r="DO116" s="819"/>
      <c r="DP116" s="819"/>
      <c r="DQ116" s="819"/>
      <c r="DR116" s="819"/>
      <c r="DS116" s="819"/>
      <c r="DT116" s="819"/>
      <c r="DU116" s="819"/>
      <c r="DV116" s="819"/>
      <c r="DW116" s="819"/>
      <c r="DX116" s="819"/>
      <c r="DY116" s="819"/>
      <c r="DZ116" s="819"/>
      <c r="EA116" s="819"/>
      <c r="EB116" s="819"/>
      <c r="EC116" s="819"/>
      <c r="ED116" s="819"/>
      <c r="EE116" s="819"/>
      <c r="EF116" s="819"/>
      <c r="EG116" s="819"/>
      <c r="EH116" s="819"/>
      <c r="EI116" s="819"/>
      <c r="EJ116" s="819"/>
      <c r="EK116" s="819"/>
      <c r="EL116" s="819"/>
      <c r="EM116" s="819"/>
      <c r="EN116" s="819"/>
      <c r="EO116" s="819"/>
      <c r="EP116" s="819"/>
      <c r="EQ116" s="819"/>
      <c r="ER116" s="819"/>
      <c r="ES116" s="819"/>
      <c r="ET116" s="819"/>
      <c r="EU116" s="819"/>
      <c r="EV116" s="819"/>
      <c r="EW116" s="819"/>
      <c r="EX116" s="819"/>
      <c r="EY116" s="819"/>
      <c r="EZ116" s="819"/>
      <c r="FA116" s="819"/>
      <c r="FB116" s="819"/>
      <c r="FC116" s="819"/>
      <c r="FD116" s="819"/>
      <c r="FE116" s="819"/>
      <c r="FF116" s="819"/>
      <c r="FG116" s="819"/>
      <c r="FH116" s="819"/>
      <c r="FI116" s="819"/>
      <c r="FJ116" s="819"/>
      <c r="FK116" s="819"/>
      <c r="FL116" s="819"/>
      <c r="FM116" s="819"/>
      <c r="FN116" s="819"/>
      <c r="FO116" s="819"/>
      <c r="FP116" s="819"/>
      <c r="FQ116" s="819"/>
      <c r="FR116" s="819"/>
      <c r="FS116" s="819"/>
      <c r="FT116" s="819"/>
      <c r="FU116" s="819"/>
      <c r="FV116" s="819"/>
      <c r="FW116" s="819"/>
      <c r="FX116" s="819"/>
      <c r="FY116" s="819"/>
      <c r="FZ116" s="819"/>
      <c r="GA116" s="819"/>
      <c r="GB116" s="819"/>
      <c r="GC116" s="819"/>
      <c r="GD116" s="819"/>
      <c r="GE116" s="819"/>
      <c r="GF116" s="819"/>
      <c r="GG116" s="819"/>
      <c r="GH116" s="819"/>
      <c r="GI116" s="819"/>
      <c r="GJ116" s="819"/>
      <c r="GK116" s="819"/>
      <c r="GL116" s="819"/>
      <c r="GM116" s="819"/>
      <c r="GN116" s="819"/>
      <c r="GO116" s="819"/>
      <c r="GP116" s="819"/>
      <c r="GQ116" s="819"/>
      <c r="GR116" s="819"/>
      <c r="GS116" s="819"/>
      <c r="GT116" s="819"/>
      <c r="GU116" s="819"/>
      <c r="GV116" s="819"/>
      <c r="GW116" s="819"/>
      <c r="GX116" s="819"/>
      <c r="GY116" s="819"/>
      <c r="GZ116" s="819"/>
      <c r="HA116" s="819"/>
      <c r="HB116" s="819"/>
      <c r="HC116" s="819"/>
      <c r="HD116" s="819"/>
      <c r="HE116" s="819"/>
      <c r="HF116" s="819"/>
      <c r="HG116" s="819"/>
      <c r="HH116" s="819"/>
      <c r="HI116" s="819"/>
      <c r="HJ116" s="819"/>
      <c r="HK116" s="819"/>
      <c r="HL116" s="819"/>
      <c r="HM116" s="819"/>
      <c r="HN116" s="819"/>
      <c r="HO116" s="819"/>
      <c r="HP116" s="819"/>
      <c r="HQ116" s="819"/>
      <c r="HR116" s="819"/>
      <c r="HS116" s="819"/>
      <c r="HT116" s="819"/>
      <c r="HU116" s="819"/>
      <c r="HV116" s="819"/>
      <c r="HW116" s="819"/>
      <c r="HX116" s="819"/>
      <c r="HY116" s="819"/>
      <c r="HZ116" s="819"/>
      <c r="IA116" s="819"/>
      <c r="IB116" s="819"/>
      <c r="IC116" s="819"/>
      <c r="ID116" s="819"/>
      <c r="IE116" s="819"/>
      <c r="IF116" s="819"/>
      <c r="IG116" s="819"/>
      <c r="IH116" s="819"/>
      <c r="II116" s="819"/>
      <c r="IJ116" s="819"/>
      <c r="IK116" s="819"/>
      <c r="IL116" s="819"/>
      <c r="IM116" s="819"/>
      <c r="IN116" s="819"/>
      <c r="IO116" s="819"/>
      <c r="IP116" s="819"/>
      <c r="IQ116" s="819"/>
      <c r="IR116" s="819"/>
      <c r="IS116" s="819"/>
      <c r="IT116" s="819"/>
      <c r="IU116" s="819"/>
      <c r="IV116" s="819"/>
      <c r="IW116" s="819"/>
      <c r="IX116" s="819"/>
      <c r="IY116" s="819"/>
      <c r="IZ116" s="819"/>
      <c r="JA116" s="819"/>
      <c r="JB116" s="819"/>
      <c r="JC116" s="819"/>
      <c r="JD116" s="819"/>
      <c r="JE116" s="819"/>
      <c r="JF116" s="819"/>
      <c r="JG116" s="819"/>
      <c r="JH116" s="819"/>
      <c r="JI116" s="819"/>
      <c r="JJ116" s="819"/>
      <c r="JK116" s="819"/>
      <c r="JL116" s="819"/>
      <c r="JM116" s="819"/>
      <c r="JN116" s="819"/>
      <c r="JO116" s="819"/>
      <c r="JP116" s="819"/>
      <c r="JQ116" s="819"/>
      <c r="JR116" s="819"/>
      <c r="JS116" s="819"/>
      <c r="JT116" s="819"/>
      <c r="JU116" s="819"/>
      <c r="JV116" s="819"/>
      <c r="JW116" s="819"/>
      <c r="JX116" s="819"/>
      <c r="JY116" s="819"/>
      <c r="JZ116" s="819"/>
      <c r="KA116" s="819"/>
      <c r="KB116" s="819"/>
      <c r="KC116" s="819"/>
      <c r="KD116" s="819"/>
      <c r="KE116" s="819"/>
      <c r="KF116" s="819"/>
      <c r="KG116" s="819"/>
      <c r="KH116" s="819"/>
      <c r="KI116" s="819"/>
      <c r="KJ116" s="819"/>
      <c r="KK116" s="819"/>
      <c r="KL116" s="819"/>
      <c r="KM116" s="819"/>
      <c r="KN116" s="819"/>
      <c r="KO116" s="819"/>
      <c r="KP116" s="819"/>
      <c r="KQ116" s="819"/>
      <c r="KR116" s="819"/>
      <c r="KS116" s="819"/>
      <c r="KT116" s="819"/>
      <c r="KU116" s="819"/>
      <c r="KV116" s="819"/>
      <c r="KW116" s="819"/>
      <c r="KX116" s="819"/>
      <c r="KY116" s="819"/>
      <c r="KZ116" s="819"/>
      <c r="LA116" s="819"/>
      <c r="LB116" s="819"/>
      <c r="LC116" s="819"/>
      <c r="LD116" s="819"/>
      <c r="LE116" s="819"/>
      <c r="LF116" s="819"/>
      <c r="LG116" s="819"/>
      <c r="LH116" s="819"/>
      <c r="LI116" s="819"/>
      <c r="LJ116" s="819"/>
      <c r="LK116" s="819"/>
      <c r="LL116" s="819"/>
      <c r="LM116" s="819"/>
      <c r="LN116" s="819"/>
      <c r="LO116" s="819"/>
      <c r="LP116" s="819"/>
      <c r="LQ116" s="819"/>
      <c r="LR116" s="819"/>
      <c r="LS116" s="819"/>
      <c r="LT116" s="819"/>
      <c r="LU116" s="819"/>
      <c r="LV116" s="819"/>
      <c r="LW116" s="819"/>
      <c r="LX116" s="819"/>
      <c r="LY116" s="819"/>
      <c r="LZ116" s="819"/>
      <c r="MA116" s="819"/>
      <c r="MB116" s="819"/>
      <c r="MC116" s="819"/>
      <c r="MD116" s="819"/>
      <c r="ME116" s="819"/>
      <c r="MF116" s="819"/>
      <c r="MG116" s="819"/>
      <c r="MH116" s="819"/>
      <c r="MI116" s="819"/>
      <c r="MJ116" s="819"/>
      <c r="MK116" s="819"/>
      <c r="ML116" s="819"/>
      <c r="MM116" s="819"/>
      <c r="MN116" s="819"/>
      <c r="MO116" s="819"/>
      <c r="MP116" s="819"/>
      <c r="MQ116" s="819"/>
      <c r="MR116" s="819"/>
      <c r="MS116" s="819"/>
      <c r="MT116" s="819"/>
      <c r="MU116" s="819"/>
      <c r="MV116" s="819"/>
      <c r="MW116" s="819"/>
      <c r="MX116" s="819"/>
      <c r="MY116" s="819"/>
      <c r="MZ116" s="819"/>
      <c r="NA116" s="819"/>
      <c r="NB116" s="819"/>
      <c r="NC116" s="819"/>
      <c r="ND116" s="819"/>
      <c r="NE116" s="819"/>
      <c r="NF116" s="819"/>
      <c r="NG116" s="819"/>
      <c r="NH116" s="819"/>
      <c r="NI116" s="819"/>
      <c r="NJ116" s="819"/>
      <c r="NK116" s="819"/>
      <c r="NL116" s="819"/>
      <c r="NM116" s="819"/>
      <c r="NN116" s="819"/>
      <c r="NO116" s="819"/>
      <c r="NP116" s="819"/>
      <c r="NQ116" s="819"/>
      <c r="NR116" s="819"/>
      <c r="NS116" s="819"/>
      <c r="NT116" s="819"/>
      <c r="NU116" s="819"/>
      <c r="NV116" s="819"/>
      <c r="NW116" s="819"/>
      <c r="NX116" s="819"/>
      <c r="NY116" s="819"/>
      <c r="NZ116" s="819"/>
      <c r="OA116" s="819"/>
      <c r="OB116" s="819"/>
      <c r="OC116" s="819"/>
      <c r="OD116" s="819"/>
      <c r="OE116" s="819"/>
      <c r="OF116" s="819"/>
      <c r="OG116" s="819"/>
      <c r="OH116" s="819"/>
      <c r="OI116" s="819"/>
      <c r="OJ116" s="819"/>
      <c r="OK116" s="819"/>
      <c r="OL116" s="819"/>
      <c r="OM116" s="819"/>
      <c r="ON116" s="819"/>
      <c r="OO116" s="819"/>
      <c r="OP116" s="819"/>
      <c r="OQ116" s="819"/>
      <c r="OR116" s="819"/>
      <c r="OS116" s="819"/>
      <c r="OT116" s="819"/>
      <c r="OU116" s="819"/>
      <c r="OV116" s="819"/>
      <c r="OW116" s="819"/>
      <c r="OX116" s="819"/>
      <c r="OY116" s="819"/>
      <c r="OZ116" s="819"/>
      <c r="PA116" s="819"/>
      <c r="PB116" s="819"/>
      <c r="PC116" s="819"/>
      <c r="PD116" s="819"/>
      <c r="PE116" s="819"/>
      <c r="PF116" s="819"/>
      <c r="PG116" s="819"/>
      <c r="PH116" s="819"/>
      <c r="PI116" s="819"/>
      <c r="PJ116" s="819"/>
      <c r="PK116" s="819"/>
      <c r="PL116" s="819"/>
      <c r="PM116" s="819"/>
      <c r="PN116" s="819"/>
      <c r="PO116" s="819"/>
      <c r="PP116" s="819"/>
      <c r="PQ116" s="819"/>
      <c r="PR116" s="819"/>
      <c r="PS116" s="819"/>
      <c r="PT116" s="819"/>
      <c r="PU116" s="819"/>
      <c r="PV116" s="819"/>
      <c r="PW116" s="819"/>
      <c r="PX116" s="819"/>
      <c r="PY116" s="819"/>
      <c r="PZ116" s="819"/>
      <c r="QA116" s="819"/>
      <c r="QB116" s="819"/>
      <c r="QC116" s="819"/>
      <c r="QD116" s="819"/>
      <c r="QE116" s="819"/>
      <c r="QF116" s="819"/>
      <c r="QG116" s="819"/>
      <c r="QH116" s="819"/>
      <c r="QI116" s="819"/>
      <c r="QJ116" s="819"/>
      <c r="QK116" s="819"/>
      <c r="QL116" s="819"/>
      <c r="QM116" s="819"/>
      <c r="QN116" s="819"/>
    </row>
    <row r="117" spans="1:456" s="132" customFormat="1" ht="38.25">
      <c r="A117" s="435" t="s">
        <v>411</v>
      </c>
      <c r="B117" s="421" t="s">
        <v>412</v>
      </c>
      <c r="C117" s="849">
        <f>C$110/5</f>
        <v>6.666666666666667</v>
      </c>
      <c r="D117" s="511" t="s">
        <v>62</v>
      </c>
      <c r="E117" s="276">
        <f t="shared" si="105"/>
        <v>1.6666666666666667</v>
      </c>
      <c r="F117" s="279"/>
      <c r="G117" s="267" t="s">
        <v>1904</v>
      </c>
      <c r="H117" s="760"/>
      <c r="I117" s="276">
        <f>I$110/5</f>
        <v>6.666666666666667</v>
      </c>
      <c r="J117" s="267" t="s">
        <v>35</v>
      </c>
      <c r="K117" s="276">
        <f t="shared" si="106"/>
        <v>6.666666666666667</v>
      </c>
      <c r="L117" s="279"/>
      <c r="M117" s="267" t="s">
        <v>413</v>
      </c>
      <c r="N117" s="760"/>
      <c r="O117" s="276">
        <f>O$110/5</f>
        <v>6.666666666666667</v>
      </c>
      <c r="P117" s="267" t="s">
        <v>35</v>
      </c>
      <c r="Q117" s="276">
        <f t="shared" si="107"/>
        <v>6.666666666666667</v>
      </c>
      <c r="R117" s="279"/>
      <c r="S117" s="267" t="s">
        <v>898</v>
      </c>
      <c r="T117" s="760"/>
      <c r="U117" s="276">
        <f>U$110/5</f>
        <v>6.666666666666667</v>
      </c>
      <c r="V117" s="267" t="s">
        <v>35</v>
      </c>
      <c r="W117" s="276">
        <f t="shared" si="108"/>
        <v>6.666666666666667</v>
      </c>
      <c r="X117" s="279"/>
      <c r="Y117" s="267" t="s">
        <v>432</v>
      </c>
      <c r="Z117" s="760"/>
      <c r="AA117" s="276">
        <f>AA$110/5</f>
        <v>6.666666666666667</v>
      </c>
      <c r="AB117" s="267" t="s">
        <v>35</v>
      </c>
      <c r="AC117" s="276">
        <f t="shared" si="109"/>
        <v>6.666666666666667</v>
      </c>
      <c r="AD117" s="279"/>
      <c r="AE117" s="267" t="s">
        <v>1905</v>
      </c>
      <c r="AF117" s="760"/>
      <c r="AG117" s="276">
        <f>AG$110/5</f>
        <v>6.666666666666667</v>
      </c>
      <c r="AH117" s="274" t="s">
        <v>35</v>
      </c>
      <c r="AI117" s="276">
        <f t="shared" si="110"/>
        <v>6.666666666666667</v>
      </c>
      <c r="AJ117" s="279"/>
      <c r="AK117" s="267" t="s">
        <v>464</v>
      </c>
      <c r="AL117" s="760"/>
      <c r="AM117" s="276">
        <f>AM$110/5</f>
        <v>6.666666666666667</v>
      </c>
      <c r="AN117" s="267" t="s">
        <v>35</v>
      </c>
      <c r="AO117" s="276">
        <f t="shared" si="111"/>
        <v>6.666666666666667</v>
      </c>
      <c r="AP117" s="279"/>
      <c r="AQ117" s="267" t="s">
        <v>1091</v>
      </c>
      <c r="AR117" s="760"/>
      <c r="AS117" s="276">
        <f>AS$110/5</f>
        <v>6.666666666666667</v>
      </c>
      <c r="AT117" s="267" t="s">
        <v>35</v>
      </c>
      <c r="AU117" s="276">
        <f t="shared" si="112"/>
        <v>6.666666666666667</v>
      </c>
      <c r="AV117" s="279"/>
      <c r="AW117" s="267" t="s">
        <v>1115</v>
      </c>
      <c r="AX117" s="760"/>
      <c r="AY117" s="276">
        <f>AY$110/5</f>
        <v>6.666666666666667</v>
      </c>
      <c r="AZ117" s="267" t="s">
        <v>35</v>
      </c>
      <c r="BA117" s="276">
        <f t="shared" si="113"/>
        <v>6.666666666666667</v>
      </c>
      <c r="BB117" s="279"/>
      <c r="BC117" s="267" t="s">
        <v>465</v>
      </c>
      <c r="BD117" s="760"/>
      <c r="BE117" s="276">
        <f>BE$110/5</f>
        <v>6.666666666666667</v>
      </c>
      <c r="BF117" s="267" t="s">
        <v>35</v>
      </c>
      <c r="BG117" s="276">
        <f t="shared" si="114"/>
        <v>6.666666666666667</v>
      </c>
      <c r="BH117" s="279"/>
      <c r="BI117" s="267" t="s">
        <v>464</v>
      </c>
      <c r="BJ117" s="820"/>
      <c r="BK117" s="819"/>
      <c r="BL117" s="819"/>
      <c r="BM117" s="819"/>
      <c r="BN117" s="819"/>
      <c r="BO117" s="819"/>
      <c r="BP117" s="819"/>
      <c r="BQ117" s="819"/>
      <c r="BR117" s="819"/>
      <c r="BS117" s="819"/>
      <c r="BT117" s="819"/>
      <c r="BU117" s="819"/>
      <c r="BV117" s="819"/>
      <c r="BW117" s="819"/>
      <c r="BX117" s="819"/>
      <c r="BY117" s="819"/>
      <c r="BZ117" s="819"/>
      <c r="CA117" s="819"/>
      <c r="CB117" s="819"/>
      <c r="CC117" s="819"/>
      <c r="CD117" s="819"/>
      <c r="CE117" s="819"/>
      <c r="CF117" s="819"/>
      <c r="CG117" s="819"/>
      <c r="CH117" s="819"/>
      <c r="CI117" s="819"/>
      <c r="CJ117" s="819"/>
      <c r="CK117" s="819"/>
      <c r="CL117" s="819"/>
      <c r="CM117" s="819"/>
      <c r="CN117" s="819"/>
      <c r="CO117" s="819"/>
      <c r="CP117" s="819"/>
      <c r="CQ117" s="819"/>
      <c r="CR117" s="819"/>
      <c r="CS117" s="819"/>
      <c r="CT117" s="819"/>
      <c r="CU117" s="819"/>
      <c r="CV117" s="819"/>
      <c r="CW117" s="819"/>
      <c r="CX117" s="819"/>
      <c r="CY117" s="819"/>
      <c r="CZ117" s="819"/>
      <c r="DA117" s="819"/>
      <c r="DB117" s="819"/>
      <c r="DC117" s="819"/>
      <c r="DD117" s="819"/>
      <c r="DE117" s="819"/>
      <c r="DF117" s="819"/>
      <c r="DG117" s="819"/>
      <c r="DH117" s="819"/>
      <c r="DI117" s="819"/>
      <c r="DJ117" s="819"/>
      <c r="DK117" s="819"/>
      <c r="DL117" s="819"/>
      <c r="DM117" s="819"/>
      <c r="DN117" s="819"/>
      <c r="DO117" s="819"/>
      <c r="DP117" s="819"/>
      <c r="DQ117" s="819"/>
      <c r="DR117" s="819"/>
      <c r="DS117" s="819"/>
      <c r="DT117" s="819"/>
      <c r="DU117" s="819"/>
      <c r="DV117" s="819"/>
      <c r="DW117" s="819"/>
      <c r="DX117" s="819"/>
      <c r="DY117" s="819"/>
      <c r="DZ117" s="819"/>
      <c r="EA117" s="819"/>
      <c r="EB117" s="819"/>
      <c r="EC117" s="819"/>
      <c r="ED117" s="819"/>
      <c r="EE117" s="819"/>
      <c r="EF117" s="819"/>
      <c r="EG117" s="819"/>
      <c r="EH117" s="819"/>
      <c r="EI117" s="819"/>
      <c r="EJ117" s="819"/>
      <c r="EK117" s="819"/>
      <c r="EL117" s="819"/>
      <c r="EM117" s="819"/>
      <c r="EN117" s="819"/>
      <c r="EO117" s="819"/>
      <c r="EP117" s="819"/>
      <c r="EQ117" s="819"/>
      <c r="ER117" s="819"/>
      <c r="ES117" s="819"/>
      <c r="ET117" s="819"/>
      <c r="EU117" s="819"/>
      <c r="EV117" s="819"/>
      <c r="EW117" s="819"/>
      <c r="EX117" s="819"/>
      <c r="EY117" s="819"/>
      <c r="EZ117" s="819"/>
      <c r="FA117" s="819"/>
      <c r="FB117" s="819"/>
      <c r="FC117" s="819"/>
      <c r="FD117" s="819"/>
      <c r="FE117" s="819"/>
      <c r="FF117" s="819"/>
      <c r="FG117" s="819"/>
      <c r="FH117" s="819"/>
      <c r="FI117" s="819"/>
      <c r="FJ117" s="819"/>
      <c r="FK117" s="819"/>
      <c r="FL117" s="819"/>
      <c r="FM117" s="819"/>
      <c r="FN117" s="819"/>
      <c r="FO117" s="819"/>
      <c r="FP117" s="819"/>
      <c r="FQ117" s="819"/>
      <c r="FR117" s="819"/>
      <c r="FS117" s="819"/>
      <c r="FT117" s="819"/>
      <c r="FU117" s="819"/>
      <c r="FV117" s="819"/>
      <c r="FW117" s="819"/>
      <c r="FX117" s="819"/>
      <c r="FY117" s="819"/>
      <c r="FZ117" s="819"/>
      <c r="GA117" s="819"/>
      <c r="GB117" s="819"/>
      <c r="GC117" s="819"/>
      <c r="GD117" s="819"/>
      <c r="GE117" s="819"/>
      <c r="GF117" s="819"/>
      <c r="GG117" s="819"/>
      <c r="GH117" s="819"/>
      <c r="GI117" s="819"/>
      <c r="GJ117" s="819"/>
      <c r="GK117" s="819"/>
      <c r="GL117" s="819"/>
      <c r="GM117" s="819"/>
      <c r="GN117" s="819"/>
      <c r="GO117" s="819"/>
      <c r="GP117" s="819"/>
      <c r="GQ117" s="819"/>
      <c r="GR117" s="819"/>
      <c r="GS117" s="819"/>
      <c r="GT117" s="819"/>
      <c r="GU117" s="819"/>
      <c r="GV117" s="819"/>
      <c r="GW117" s="819"/>
      <c r="GX117" s="819"/>
      <c r="GY117" s="819"/>
      <c r="GZ117" s="819"/>
      <c r="HA117" s="819"/>
      <c r="HB117" s="819"/>
      <c r="HC117" s="819"/>
      <c r="HD117" s="819"/>
      <c r="HE117" s="819"/>
      <c r="HF117" s="819"/>
      <c r="HG117" s="819"/>
      <c r="HH117" s="819"/>
      <c r="HI117" s="819"/>
      <c r="HJ117" s="819"/>
      <c r="HK117" s="819"/>
      <c r="HL117" s="819"/>
      <c r="HM117" s="819"/>
      <c r="HN117" s="819"/>
      <c r="HO117" s="819"/>
      <c r="HP117" s="819"/>
      <c r="HQ117" s="819"/>
      <c r="HR117" s="819"/>
      <c r="HS117" s="819"/>
      <c r="HT117" s="819"/>
      <c r="HU117" s="819"/>
      <c r="HV117" s="819"/>
      <c r="HW117" s="819"/>
      <c r="HX117" s="819"/>
      <c r="HY117" s="819"/>
      <c r="HZ117" s="819"/>
      <c r="IA117" s="819"/>
      <c r="IB117" s="819"/>
      <c r="IC117" s="819"/>
      <c r="ID117" s="819"/>
      <c r="IE117" s="819"/>
      <c r="IF117" s="819"/>
      <c r="IG117" s="819"/>
      <c r="IH117" s="819"/>
      <c r="II117" s="819"/>
      <c r="IJ117" s="819"/>
      <c r="IK117" s="819"/>
      <c r="IL117" s="819"/>
      <c r="IM117" s="819"/>
      <c r="IN117" s="819"/>
      <c r="IO117" s="819"/>
      <c r="IP117" s="819"/>
      <c r="IQ117" s="819"/>
      <c r="IR117" s="819"/>
      <c r="IS117" s="819"/>
      <c r="IT117" s="819"/>
      <c r="IU117" s="819"/>
      <c r="IV117" s="819"/>
      <c r="IW117" s="819"/>
      <c r="IX117" s="819"/>
      <c r="IY117" s="819"/>
      <c r="IZ117" s="819"/>
      <c r="JA117" s="819"/>
      <c r="JB117" s="819"/>
      <c r="JC117" s="819"/>
      <c r="JD117" s="819"/>
      <c r="JE117" s="819"/>
      <c r="JF117" s="819"/>
      <c r="JG117" s="819"/>
      <c r="JH117" s="819"/>
      <c r="JI117" s="819"/>
      <c r="JJ117" s="819"/>
      <c r="JK117" s="819"/>
      <c r="JL117" s="819"/>
      <c r="JM117" s="819"/>
      <c r="JN117" s="819"/>
      <c r="JO117" s="819"/>
      <c r="JP117" s="819"/>
      <c r="JQ117" s="819"/>
      <c r="JR117" s="819"/>
      <c r="JS117" s="819"/>
      <c r="JT117" s="819"/>
      <c r="JU117" s="819"/>
      <c r="JV117" s="819"/>
      <c r="JW117" s="819"/>
      <c r="JX117" s="819"/>
      <c r="JY117" s="819"/>
      <c r="JZ117" s="819"/>
      <c r="KA117" s="819"/>
      <c r="KB117" s="819"/>
      <c r="KC117" s="819"/>
      <c r="KD117" s="819"/>
      <c r="KE117" s="819"/>
      <c r="KF117" s="819"/>
      <c r="KG117" s="819"/>
      <c r="KH117" s="819"/>
      <c r="KI117" s="819"/>
      <c r="KJ117" s="819"/>
      <c r="KK117" s="819"/>
      <c r="KL117" s="819"/>
      <c r="KM117" s="819"/>
      <c r="KN117" s="819"/>
      <c r="KO117" s="819"/>
      <c r="KP117" s="819"/>
      <c r="KQ117" s="819"/>
      <c r="KR117" s="819"/>
      <c r="KS117" s="819"/>
      <c r="KT117" s="819"/>
      <c r="KU117" s="819"/>
      <c r="KV117" s="819"/>
      <c r="KW117" s="819"/>
      <c r="KX117" s="819"/>
      <c r="KY117" s="819"/>
      <c r="KZ117" s="819"/>
      <c r="LA117" s="819"/>
      <c r="LB117" s="819"/>
      <c r="LC117" s="819"/>
      <c r="LD117" s="819"/>
      <c r="LE117" s="819"/>
      <c r="LF117" s="819"/>
      <c r="LG117" s="819"/>
      <c r="LH117" s="819"/>
      <c r="LI117" s="819"/>
      <c r="LJ117" s="819"/>
      <c r="LK117" s="819"/>
      <c r="LL117" s="819"/>
      <c r="LM117" s="819"/>
      <c r="LN117" s="819"/>
      <c r="LO117" s="819"/>
      <c r="LP117" s="819"/>
      <c r="LQ117" s="819"/>
      <c r="LR117" s="819"/>
      <c r="LS117" s="819"/>
      <c r="LT117" s="819"/>
      <c r="LU117" s="819"/>
      <c r="LV117" s="819"/>
      <c r="LW117" s="819"/>
      <c r="LX117" s="819"/>
      <c r="LY117" s="819"/>
      <c r="LZ117" s="819"/>
      <c r="MA117" s="819"/>
      <c r="MB117" s="819"/>
      <c r="MC117" s="819"/>
      <c r="MD117" s="819"/>
      <c r="ME117" s="819"/>
      <c r="MF117" s="819"/>
      <c r="MG117" s="819"/>
      <c r="MH117" s="819"/>
      <c r="MI117" s="819"/>
      <c r="MJ117" s="819"/>
      <c r="MK117" s="819"/>
      <c r="ML117" s="819"/>
      <c r="MM117" s="819"/>
      <c r="MN117" s="819"/>
      <c r="MO117" s="819"/>
      <c r="MP117" s="819"/>
      <c r="MQ117" s="819"/>
      <c r="MR117" s="819"/>
      <c r="MS117" s="819"/>
      <c r="MT117" s="819"/>
      <c r="MU117" s="819"/>
      <c r="MV117" s="819"/>
      <c r="MW117" s="819"/>
      <c r="MX117" s="819"/>
      <c r="MY117" s="819"/>
      <c r="MZ117" s="819"/>
      <c r="NA117" s="819"/>
      <c r="NB117" s="819"/>
      <c r="NC117" s="819"/>
      <c r="ND117" s="819"/>
      <c r="NE117" s="819"/>
      <c r="NF117" s="819"/>
      <c r="NG117" s="819"/>
      <c r="NH117" s="819"/>
      <c r="NI117" s="819"/>
      <c r="NJ117" s="819"/>
      <c r="NK117" s="819"/>
      <c r="NL117" s="819"/>
      <c r="NM117" s="819"/>
      <c r="NN117" s="819"/>
      <c r="NO117" s="819"/>
      <c r="NP117" s="819"/>
      <c r="NQ117" s="819"/>
      <c r="NR117" s="819"/>
      <c r="NS117" s="819"/>
      <c r="NT117" s="819"/>
      <c r="NU117" s="819"/>
      <c r="NV117" s="819"/>
      <c r="NW117" s="819"/>
      <c r="NX117" s="819"/>
      <c r="NY117" s="819"/>
      <c r="NZ117" s="819"/>
      <c r="OA117" s="819"/>
      <c r="OB117" s="819"/>
      <c r="OC117" s="819"/>
      <c r="OD117" s="819"/>
      <c r="OE117" s="819"/>
      <c r="OF117" s="819"/>
      <c r="OG117" s="819"/>
      <c r="OH117" s="819"/>
      <c r="OI117" s="819"/>
      <c r="OJ117" s="819"/>
      <c r="OK117" s="819"/>
      <c r="OL117" s="819"/>
      <c r="OM117" s="819"/>
      <c r="ON117" s="819"/>
      <c r="OO117" s="819"/>
      <c r="OP117" s="819"/>
      <c r="OQ117" s="819"/>
      <c r="OR117" s="819"/>
      <c r="OS117" s="819"/>
      <c r="OT117" s="819"/>
      <c r="OU117" s="819"/>
      <c r="OV117" s="819"/>
      <c r="OW117" s="819"/>
      <c r="OX117" s="819"/>
      <c r="OY117" s="819"/>
      <c r="OZ117" s="819"/>
      <c r="PA117" s="819"/>
      <c r="PB117" s="819"/>
      <c r="PC117" s="819"/>
      <c r="PD117" s="819"/>
      <c r="PE117" s="819"/>
      <c r="PF117" s="819"/>
      <c r="PG117" s="819"/>
      <c r="PH117" s="819"/>
      <c r="PI117" s="819"/>
      <c r="PJ117" s="819"/>
      <c r="PK117" s="819"/>
      <c r="PL117" s="819"/>
      <c r="PM117" s="819"/>
      <c r="PN117" s="819"/>
      <c r="PO117" s="819"/>
      <c r="PP117" s="819"/>
      <c r="PQ117" s="819"/>
      <c r="PR117" s="819"/>
      <c r="PS117" s="819"/>
      <c r="PT117" s="819"/>
      <c r="PU117" s="819"/>
      <c r="PV117" s="819"/>
      <c r="PW117" s="819"/>
      <c r="PX117" s="819"/>
      <c r="PY117" s="819"/>
      <c r="PZ117" s="819"/>
      <c r="QA117" s="819"/>
      <c r="QB117" s="819"/>
      <c r="QC117" s="819"/>
      <c r="QD117" s="819"/>
      <c r="QE117" s="819"/>
      <c r="QF117" s="819"/>
      <c r="QG117" s="819"/>
      <c r="QH117" s="819"/>
      <c r="QI117" s="819"/>
      <c r="QJ117" s="819"/>
      <c r="QK117" s="819"/>
      <c r="QL117" s="819"/>
      <c r="QM117" s="819"/>
      <c r="QN117" s="819"/>
    </row>
    <row r="118" spans="1:456" s="132" customFormat="1" ht="25.5">
      <c r="A118" s="435" t="s">
        <v>647</v>
      </c>
      <c r="B118" s="421" t="s">
        <v>1016</v>
      </c>
      <c r="C118" s="849">
        <f>C$110/5</f>
        <v>6.666666666666667</v>
      </c>
      <c r="D118" s="511" t="s">
        <v>38</v>
      </c>
      <c r="E118" s="276">
        <f t="shared" si="105"/>
        <v>0</v>
      </c>
      <c r="F118" s="279"/>
      <c r="G118" s="436"/>
      <c r="H118" s="760"/>
      <c r="I118" s="276">
        <f>I$110/5</f>
        <v>6.666666666666667</v>
      </c>
      <c r="J118" s="267" t="s">
        <v>38</v>
      </c>
      <c r="K118" s="276">
        <f t="shared" si="106"/>
        <v>0</v>
      </c>
      <c r="L118" s="279"/>
      <c r="M118" s="276"/>
      <c r="N118" s="760"/>
      <c r="O118" s="276">
        <f>O$110/5</f>
        <v>6.666666666666667</v>
      </c>
      <c r="P118" s="267" t="s">
        <v>38</v>
      </c>
      <c r="Q118" s="276">
        <f t="shared" si="107"/>
        <v>0</v>
      </c>
      <c r="R118" s="279"/>
      <c r="S118" s="436"/>
      <c r="T118" s="760"/>
      <c r="U118" s="276">
        <f>U$110/5</f>
        <v>6.666666666666667</v>
      </c>
      <c r="V118" s="267" t="s">
        <v>38</v>
      </c>
      <c r="W118" s="276">
        <f t="shared" si="108"/>
        <v>0</v>
      </c>
      <c r="X118" s="279"/>
      <c r="Y118" s="276"/>
      <c r="Z118" s="760"/>
      <c r="AA118" s="276">
        <f>AA$110/5</f>
        <v>6.666666666666667</v>
      </c>
      <c r="AB118" s="267" t="s">
        <v>38</v>
      </c>
      <c r="AC118" s="276">
        <f t="shared" si="109"/>
        <v>0</v>
      </c>
      <c r="AD118" s="279"/>
      <c r="AE118" s="276"/>
      <c r="AF118" s="760"/>
      <c r="AG118" s="276">
        <f>AG$110/5</f>
        <v>6.666666666666667</v>
      </c>
      <c r="AH118" s="274" t="s">
        <v>38</v>
      </c>
      <c r="AI118" s="276">
        <f t="shared" si="110"/>
        <v>0</v>
      </c>
      <c r="AJ118" s="279"/>
      <c r="AK118" s="276"/>
      <c r="AL118" s="760"/>
      <c r="AM118" s="276">
        <f>AM$110/5</f>
        <v>6.666666666666667</v>
      </c>
      <c r="AN118" s="267" t="s">
        <v>38</v>
      </c>
      <c r="AO118" s="276">
        <f t="shared" si="111"/>
        <v>0</v>
      </c>
      <c r="AP118" s="279"/>
      <c r="AQ118" s="276"/>
      <c r="AR118" s="760"/>
      <c r="AS118" s="276">
        <f>AS$110/5</f>
        <v>6.666666666666667</v>
      </c>
      <c r="AT118" s="267" t="s">
        <v>38</v>
      </c>
      <c r="AU118" s="276">
        <f t="shared" si="112"/>
        <v>0</v>
      </c>
      <c r="AV118" s="279"/>
      <c r="AW118" s="276"/>
      <c r="AX118" s="760"/>
      <c r="AY118" s="276">
        <f>AY$110/5</f>
        <v>6.666666666666667</v>
      </c>
      <c r="AZ118" s="267" t="s">
        <v>38</v>
      </c>
      <c r="BA118" s="276">
        <f t="shared" si="113"/>
        <v>0</v>
      </c>
      <c r="BB118" s="279"/>
      <c r="BC118" s="269"/>
      <c r="BD118" s="760"/>
      <c r="BE118" s="276">
        <f>BE$110/5</f>
        <v>6.666666666666667</v>
      </c>
      <c r="BF118" s="267" t="s">
        <v>38</v>
      </c>
      <c r="BG118" s="276">
        <f t="shared" si="114"/>
        <v>0</v>
      </c>
      <c r="BH118" s="279"/>
      <c r="BI118" s="276"/>
      <c r="BJ118" s="820"/>
      <c r="BK118" s="819"/>
      <c r="BL118" s="819"/>
      <c r="BM118" s="819"/>
      <c r="BN118" s="819"/>
      <c r="BO118" s="819"/>
      <c r="BP118" s="819"/>
      <c r="BQ118" s="819"/>
      <c r="BR118" s="819"/>
      <c r="BS118" s="819"/>
      <c r="BT118" s="819"/>
      <c r="BU118" s="819"/>
      <c r="BV118" s="819"/>
      <c r="BW118" s="819"/>
      <c r="BX118" s="819"/>
      <c r="BY118" s="819"/>
      <c r="BZ118" s="819"/>
      <c r="CA118" s="819"/>
      <c r="CB118" s="819"/>
      <c r="CC118" s="819"/>
      <c r="CD118" s="819"/>
      <c r="CE118" s="819"/>
      <c r="CF118" s="819"/>
      <c r="CG118" s="819"/>
      <c r="CH118" s="819"/>
      <c r="CI118" s="819"/>
      <c r="CJ118" s="819"/>
      <c r="CK118" s="819"/>
      <c r="CL118" s="819"/>
      <c r="CM118" s="819"/>
      <c r="CN118" s="819"/>
      <c r="CO118" s="819"/>
      <c r="CP118" s="819"/>
      <c r="CQ118" s="819"/>
      <c r="CR118" s="819"/>
      <c r="CS118" s="819"/>
      <c r="CT118" s="819"/>
      <c r="CU118" s="819"/>
      <c r="CV118" s="819"/>
      <c r="CW118" s="819"/>
      <c r="CX118" s="819"/>
      <c r="CY118" s="819"/>
      <c r="CZ118" s="819"/>
      <c r="DA118" s="819"/>
      <c r="DB118" s="819"/>
      <c r="DC118" s="819"/>
      <c r="DD118" s="819"/>
      <c r="DE118" s="819"/>
      <c r="DF118" s="819"/>
      <c r="DG118" s="819"/>
      <c r="DH118" s="819"/>
      <c r="DI118" s="819"/>
      <c r="DJ118" s="819"/>
      <c r="DK118" s="819"/>
      <c r="DL118" s="819"/>
      <c r="DM118" s="819"/>
      <c r="DN118" s="819"/>
      <c r="DO118" s="819"/>
      <c r="DP118" s="819"/>
      <c r="DQ118" s="819"/>
      <c r="DR118" s="819"/>
      <c r="DS118" s="819"/>
      <c r="DT118" s="819"/>
      <c r="DU118" s="819"/>
      <c r="DV118" s="819"/>
      <c r="DW118" s="819"/>
      <c r="DX118" s="819"/>
      <c r="DY118" s="819"/>
      <c r="DZ118" s="819"/>
      <c r="EA118" s="819"/>
      <c r="EB118" s="819"/>
      <c r="EC118" s="819"/>
      <c r="ED118" s="819"/>
      <c r="EE118" s="819"/>
      <c r="EF118" s="819"/>
      <c r="EG118" s="819"/>
      <c r="EH118" s="819"/>
      <c r="EI118" s="819"/>
      <c r="EJ118" s="819"/>
      <c r="EK118" s="819"/>
      <c r="EL118" s="819"/>
      <c r="EM118" s="819"/>
      <c r="EN118" s="819"/>
      <c r="EO118" s="819"/>
      <c r="EP118" s="819"/>
      <c r="EQ118" s="819"/>
      <c r="ER118" s="819"/>
      <c r="ES118" s="819"/>
      <c r="ET118" s="819"/>
      <c r="EU118" s="819"/>
      <c r="EV118" s="819"/>
      <c r="EW118" s="819"/>
      <c r="EX118" s="819"/>
      <c r="EY118" s="819"/>
      <c r="EZ118" s="819"/>
      <c r="FA118" s="819"/>
      <c r="FB118" s="819"/>
      <c r="FC118" s="819"/>
      <c r="FD118" s="819"/>
      <c r="FE118" s="819"/>
      <c r="FF118" s="819"/>
      <c r="FG118" s="819"/>
      <c r="FH118" s="819"/>
      <c r="FI118" s="819"/>
      <c r="FJ118" s="819"/>
      <c r="FK118" s="819"/>
      <c r="FL118" s="819"/>
      <c r="FM118" s="819"/>
      <c r="FN118" s="819"/>
      <c r="FO118" s="819"/>
      <c r="FP118" s="819"/>
      <c r="FQ118" s="819"/>
      <c r="FR118" s="819"/>
      <c r="FS118" s="819"/>
      <c r="FT118" s="819"/>
      <c r="FU118" s="819"/>
      <c r="FV118" s="819"/>
      <c r="FW118" s="819"/>
      <c r="FX118" s="819"/>
      <c r="FY118" s="819"/>
      <c r="FZ118" s="819"/>
      <c r="GA118" s="819"/>
      <c r="GB118" s="819"/>
      <c r="GC118" s="819"/>
      <c r="GD118" s="819"/>
      <c r="GE118" s="819"/>
      <c r="GF118" s="819"/>
      <c r="GG118" s="819"/>
      <c r="GH118" s="819"/>
      <c r="GI118" s="819"/>
      <c r="GJ118" s="819"/>
      <c r="GK118" s="819"/>
      <c r="GL118" s="819"/>
      <c r="GM118" s="819"/>
      <c r="GN118" s="819"/>
      <c r="GO118" s="819"/>
      <c r="GP118" s="819"/>
      <c r="GQ118" s="819"/>
      <c r="GR118" s="819"/>
      <c r="GS118" s="819"/>
      <c r="GT118" s="819"/>
      <c r="GU118" s="819"/>
      <c r="GV118" s="819"/>
      <c r="GW118" s="819"/>
      <c r="GX118" s="819"/>
      <c r="GY118" s="819"/>
      <c r="GZ118" s="819"/>
      <c r="HA118" s="819"/>
      <c r="HB118" s="819"/>
      <c r="HC118" s="819"/>
      <c r="HD118" s="819"/>
      <c r="HE118" s="819"/>
      <c r="HF118" s="819"/>
      <c r="HG118" s="819"/>
      <c r="HH118" s="819"/>
      <c r="HI118" s="819"/>
      <c r="HJ118" s="819"/>
      <c r="HK118" s="819"/>
      <c r="HL118" s="819"/>
      <c r="HM118" s="819"/>
      <c r="HN118" s="819"/>
      <c r="HO118" s="819"/>
      <c r="HP118" s="819"/>
      <c r="HQ118" s="819"/>
      <c r="HR118" s="819"/>
      <c r="HS118" s="819"/>
      <c r="HT118" s="819"/>
      <c r="HU118" s="819"/>
      <c r="HV118" s="819"/>
      <c r="HW118" s="819"/>
      <c r="HX118" s="819"/>
      <c r="HY118" s="819"/>
      <c r="HZ118" s="819"/>
      <c r="IA118" s="819"/>
      <c r="IB118" s="819"/>
      <c r="IC118" s="819"/>
      <c r="ID118" s="819"/>
      <c r="IE118" s="819"/>
      <c r="IF118" s="819"/>
      <c r="IG118" s="819"/>
      <c r="IH118" s="819"/>
      <c r="II118" s="819"/>
      <c r="IJ118" s="819"/>
      <c r="IK118" s="819"/>
      <c r="IL118" s="819"/>
      <c r="IM118" s="819"/>
      <c r="IN118" s="819"/>
      <c r="IO118" s="819"/>
      <c r="IP118" s="819"/>
      <c r="IQ118" s="819"/>
      <c r="IR118" s="819"/>
      <c r="IS118" s="819"/>
      <c r="IT118" s="819"/>
      <c r="IU118" s="819"/>
      <c r="IV118" s="819"/>
      <c r="IW118" s="819"/>
      <c r="IX118" s="819"/>
      <c r="IY118" s="819"/>
      <c r="IZ118" s="819"/>
      <c r="JA118" s="819"/>
      <c r="JB118" s="819"/>
      <c r="JC118" s="819"/>
      <c r="JD118" s="819"/>
      <c r="JE118" s="819"/>
      <c r="JF118" s="819"/>
      <c r="JG118" s="819"/>
      <c r="JH118" s="819"/>
      <c r="JI118" s="819"/>
      <c r="JJ118" s="819"/>
      <c r="JK118" s="819"/>
      <c r="JL118" s="819"/>
      <c r="JM118" s="819"/>
      <c r="JN118" s="819"/>
      <c r="JO118" s="819"/>
      <c r="JP118" s="819"/>
      <c r="JQ118" s="819"/>
      <c r="JR118" s="819"/>
      <c r="JS118" s="819"/>
      <c r="JT118" s="819"/>
      <c r="JU118" s="819"/>
      <c r="JV118" s="819"/>
      <c r="JW118" s="819"/>
      <c r="JX118" s="819"/>
      <c r="JY118" s="819"/>
      <c r="JZ118" s="819"/>
      <c r="KA118" s="819"/>
      <c r="KB118" s="819"/>
      <c r="KC118" s="819"/>
      <c r="KD118" s="819"/>
      <c r="KE118" s="819"/>
      <c r="KF118" s="819"/>
      <c r="KG118" s="819"/>
      <c r="KH118" s="819"/>
      <c r="KI118" s="819"/>
      <c r="KJ118" s="819"/>
      <c r="KK118" s="819"/>
      <c r="KL118" s="819"/>
      <c r="KM118" s="819"/>
      <c r="KN118" s="819"/>
      <c r="KO118" s="819"/>
      <c r="KP118" s="819"/>
      <c r="KQ118" s="819"/>
      <c r="KR118" s="819"/>
      <c r="KS118" s="819"/>
      <c r="KT118" s="819"/>
      <c r="KU118" s="819"/>
      <c r="KV118" s="819"/>
      <c r="KW118" s="819"/>
      <c r="KX118" s="819"/>
      <c r="KY118" s="819"/>
      <c r="KZ118" s="819"/>
      <c r="LA118" s="819"/>
      <c r="LB118" s="819"/>
      <c r="LC118" s="819"/>
      <c r="LD118" s="819"/>
      <c r="LE118" s="819"/>
      <c r="LF118" s="819"/>
      <c r="LG118" s="819"/>
      <c r="LH118" s="819"/>
      <c r="LI118" s="819"/>
      <c r="LJ118" s="819"/>
      <c r="LK118" s="819"/>
      <c r="LL118" s="819"/>
      <c r="LM118" s="819"/>
      <c r="LN118" s="819"/>
      <c r="LO118" s="819"/>
      <c r="LP118" s="819"/>
      <c r="LQ118" s="819"/>
      <c r="LR118" s="819"/>
      <c r="LS118" s="819"/>
      <c r="LT118" s="819"/>
      <c r="LU118" s="819"/>
      <c r="LV118" s="819"/>
      <c r="LW118" s="819"/>
      <c r="LX118" s="819"/>
      <c r="LY118" s="819"/>
      <c r="LZ118" s="819"/>
      <c r="MA118" s="819"/>
      <c r="MB118" s="819"/>
      <c r="MC118" s="819"/>
      <c r="MD118" s="819"/>
      <c r="ME118" s="819"/>
      <c r="MF118" s="819"/>
      <c r="MG118" s="819"/>
      <c r="MH118" s="819"/>
      <c r="MI118" s="819"/>
      <c r="MJ118" s="819"/>
      <c r="MK118" s="819"/>
      <c r="ML118" s="819"/>
      <c r="MM118" s="819"/>
      <c r="MN118" s="819"/>
      <c r="MO118" s="819"/>
      <c r="MP118" s="819"/>
      <c r="MQ118" s="819"/>
      <c r="MR118" s="819"/>
      <c r="MS118" s="819"/>
      <c r="MT118" s="819"/>
      <c r="MU118" s="819"/>
      <c r="MV118" s="819"/>
      <c r="MW118" s="819"/>
      <c r="MX118" s="819"/>
      <c r="MY118" s="819"/>
      <c r="MZ118" s="819"/>
      <c r="NA118" s="819"/>
      <c r="NB118" s="819"/>
      <c r="NC118" s="819"/>
      <c r="ND118" s="819"/>
      <c r="NE118" s="819"/>
      <c r="NF118" s="819"/>
      <c r="NG118" s="819"/>
      <c r="NH118" s="819"/>
      <c r="NI118" s="819"/>
      <c r="NJ118" s="819"/>
      <c r="NK118" s="819"/>
      <c r="NL118" s="819"/>
      <c r="NM118" s="819"/>
      <c r="NN118" s="819"/>
      <c r="NO118" s="819"/>
      <c r="NP118" s="819"/>
      <c r="NQ118" s="819"/>
      <c r="NR118" s="819"/>
      <c r="NS118" s="819"/>
      <c r="NT118" s="819"/>
      <c r="NU118" s="819"/>
      <c r="NV118" s="819"/>
      <c r="NW118" s="819"/>
      <c r="NX118" s="819"/>
      <c r="NY118" s="819"/>
      <c r="NZ118" s="819"/>
      <c r="OA118" s="819"/>
      <c r="OB118" s="819"/>
      <c r="OC118" s="819"/>
      <c r="OD118" s="819"/>
      <c r="OE118" s="819"/>
      <c r="OF118" s="819"/>
      <c r="OG118" s="819"/>
      <c r="OH118" s="819"/>
      <c r="OI118" s="819"/>
      <c r="OJ118" s="819"/>
      <c r="OK118" s="819"/>
      <c r="OL118" s="819"/>
      <c r="OM118" s="819"/>
      <c r="ON118" s="819"/>
      <c r="OO118" s="819"/>
      <c r="OP118" s="819"/>
      <c r="OQ118" s="819"/>
      <c r="OR118" s="819"/>
      <c r="OS118" s="819"/>
      <c r="OT118" s="819"/>
      <c r="OU118" s="819"/>
      <c r="OV118" s="819"/>
      <c r="OW118" s="819"/>
      <c r="OX118" s="819"/>
      <c r="OY118" s="819"/>
      <c r="OZ118" s="819"/>
      <c r="PA118" s="819"/>
      <c r="PB118" s="819"/>
      <c r="PC118" s="819"/>
      <c r="PD118" s="819"/>
      <c r="PE118" s="819"/>
      <c r="PF118" s="819"/>
      <c r="PG118" s="819"/>
      <c r="PH118" s="819"/>
      <c r="PI118" s="819"/>
      <c r="PJ118" s="819"/>
      <c r="PK118" s="819"/>
      <c r="PL118" s="819"/>
      <c r="PM118" s="819"/>
      <c r="PN118" s="819"/>
      <c r="PO118" s="819"/>
      <c r="PP118" s="819"/>
      <c r="PQ118" s="819"/>
      <c r="PR118" s="819"/>
      <c r="PS118" s="819"/>
      <c r="PT118" s="819"/>
      <c r="PU118" s="819"/>
      <c r="PV118" s="819"/>
      <c r="PW118" s="819"/>
      <c r="PX118" s="819"/>
      <c r="PY118" s="819"/>
      <c r="PZ118" s="819"/>
      <c r="QA118" s="819"/>
      <c r="QB118" s="819"/>
      <c r="QC118" s="819"/>
      <c r="QD118" s="819"/>
      <c r="QE118" s="819"/>
      <c r="QF118" s="819"/>
      <c r="QG118" s="819"/>
      <c r="QH118" s="819"/>
      <c r="QI118" s="819"/>
      <c r="QJ118" s="819"/>
      <c r="QK118" s="819"/>
      <c r="QL118" s="819"/>
      <c r="QM118" s="819"/>
      <c r="QN118" s="819"/>
    </row>
    <row r="119" spans="1:456" s="132" customFormat="1">
      <c r="A119" s="440"/>
      <c r="B119" s="836"/>
      <c r="C119" s="849"/>
      <c r="D119" s="340"/>
      <c r="E119" s="279"/>
      <c r="F119" s="279"/>
      <c r="G119" s="276"/>
      <c r="H119" s="760"/>
      <c r="I119" s="276"/>
      <c r="J119" s="279"/>
      <c r="K119" s="279"/>
      <c r="L119" s="279"/>
      <c r="M119" s="276"/>
      <c r="N119" s="760"/>
      <c r="O119" s="276"/>
      <c r="P119" s="279"/>
      <c r="Q119" s="279"/>
      <c r="R119" s="279"/>
      <c r="S119" s="436"/>
      <c r="T119" s="760"/>
      <c r="U119" s="276"/>
      <c r="V119" s="279"/>
      <c r="W119" s="279"/>
      <c r="X119" s="279"/>
      <c r="Y119" s="276"/>
      <c r="Z119" s="760"/>
      <c r="AA119" s="276"/>
      <c r="AB119" s="279"/>
      <c r="AC119" s="279"/>
      <c r="AD119" s="279"/>
      <c r="AE119" s="436"/>
      <c r="AF119" s="760"/>
      <c r="AG119" s="276"/>
      <c r="AH119" s="452"/>
      <c r="AI119" s="279"/>
      <c r="AJ119" s="279"/>
      <c r="AK119" s="276"/>
      <c r="AL119" s="760"/>
      <c r="AM119" s="276"/>
      <c r="AN119" s="279"/>
      <c r="AO119" s="279"/>
      <c r="AP119" s="279"/>
      <c r="AQ119" s="276"/>
      <c r="AR119" s="760"/>
      <c r="AS119" s="276"/>
      <c r="AT119" s="279"/>
      <c r="AU119" s="279"/>
      <c r="AV119" s="279"/>
      <c r="AW119" s="276"/>
      <c r="AX119" s="760"/>
      <c r="AY119" s="276"/>
      <c r="AZ119" s="279"/>
      <c r="BA119" s="279"/>
      <c r="BB119" s="279"/>
      <c r="BC119" s="269"/>
      <c r="BD119" s="760"/>
      <c r="BE119" s="276"/>
      <c r="BF119" s="279"/>
      <c r="BG119" s="279"/>
      <c r="BH119" s="279"/>
      <c r="BI119" s="276"/>
      <c r="BJ119" s="820"/>
      <c r="BK119" s="109"/>
      <c r="BL119" s="109"/>
      <c r="BM119" s="109"/>
      <c r="BN119" s="109"/>
      <c r="BO119" s="819"/>
      <c r="BP119" s="819"/>
      <c r="BQ119" s="819"/>
      <c r="BR119" s="819"/>
      <c r="BS119" s="819"/>
      <c r="BT119" s="819"/>
      <c r="BU119" s="819"/>
      <c r="BV119" s="819"/>
      <c r="BW119" s="819"/>
      <c r="BX119" s="819"/>
      <c r="BY119" s="819"/>
      <c r="BZ119" s="819"/>
      <c r="CA119" s="819"/>
      <c r="CB119" s="819"/>
      <c r="CC119" s="819"/>
      <c r="CD119" s="819"/>
      <c r="CE119" s="819"/>
      <c r="CF119" s="819"/>
      <c r="CG119" s="819"/>
      <c r="CH119" s="819"/>
      <c r="CI119" s="819"/>
      <c r="CJ119" s="819"/>
      <c r="CK119" s="819"/>
      <c r="CL119" s="819"/>
      <c r="CM119" s="819"/>
      <c r="CN119" s="819"/>
      <c r="CO119" s="819"/>
      <c r="CP119" s="819"/>
      <c r="CQ119" s="819"/>
      <c r="CR119" s="819"/>
      <c r="CS119" s="819"/>
      <c r="CT119" s="819"/>
      <c r="CU119" s="819"/>
      <c r="CV119" s="819"/>
      <c r="CW119" s="819"/>
      <c r="CX119" s="819"/>
      <c r="CY119" s="819"/>
      <c r="CZ119" s="819"/>
      <c r="DA119" s="819"/>
      <c r="DB119" s="819"/>
      <c r="DC119" s="819"/>
      <c r="DD119" s="819"/>
      <c r="DE119" s="819"/>
      <c r="DF119" s="819"/>
      <c r="DG119" s="819"/>
      <c r="DH119" s="819"/>
      <c r="DI119" s="819"/>
      <c r="DJ119" s="819"/>
      <c r="DK119" s="819"/>
      <c r="DL119" s="819"/>
      <c r="DM119" s="819"/>
      <c r="DN119" s="819"/>
      <c r="DO119" s="819"/>
      <c r="DP119" s="819"/>
      <c r="DQ119" s="819"/>
      <c r="DR119" s="819"/>
      <c r="DS119" s="819"/>
      <c r="DT119" s="819"/>
      <c r="DU119" s="819"/>
      <c r="DV119" s="819"/>
      <c r="DW119" s="819"/>
      <c r="DX119" s="819"/>
      <c r="DY119" s="819"/>
      <c r="DZ119" s="819"/>
      <c r="EA119" s="819"/>
      <c r="EB119" s="819"/>
      <c r="EC119" s="819"/>
      <c r="ED119" s="819"/>
      <c r="EE119" s="819"/>
      <c r="EF119" s="819"/>
      <c r="EG119" s="819"/>
      <c r="EH119" s="819"/>
      <c r="EI119" s="819"/>
      <c r="EJ119" s="819"/>
      <c r="EK119" s="819"/>
      <c r="EL119" s="819"/>
      <c r="EM119" s="819"/>
      <c r="EN119" s="819"/>
      <c r="EO119" s="819"/>
      <c r="EP119" s="819"/>
      <c r="EQ119" s="819"/>
      <c r="ER119" s="819"/>
      <c r="ES119" s="819"/>
      <c r="ET119" s="819"/>
      <c r="EU119" s="819"/>
      <c r="EV119" s="819"/>
      <c r="EW119" s="819"/>
      <c r="EX119" s="819"/>
      <c r="EY119" s="819"/>
      <c r="EZ119" s="819"/>
      <c r="FA119" s="819"/>
      <c r="FB119" s="819"/>
      <c r="FC119" s="819"/>
      <c r="FD119" s="819"/>
      <c r="FE119" s="819"/>
      <c r="FF119" s="819"/>
      <c r="FG119" s="819"/>
      <c r="FH119" s="819"/>
      <c r="FI119" s="819"/>
      <c r="FJ119" s="819"/>
      <c r="FK119" s="819"/>
      <c r="FL119" s="819"/>
      <c r="FM119" s="819"/>
      <c r="FN119" s="819"/>
      <c r="FO119" s="819"/>
      <c r="FP119" s="819"/>
      <c r="FQ119" s="819"/>
      <c r="FR119" s="819"/>
      <c r="FS119" s="819"/>
      <c r="FT119" s="819"/>
      <c r="FU119" s="819"/>
      <c r="FV119" s="819"/>
      <c r="FW119" s="819"/>
      <c r="FX119" s="819"/>
      <c r="FY119" s="819"/>
      <c r="FZ119" s="819"/>
      <c r="GA119" s="819"/>
      <c r="GB119" s="819"/>
      <c r="GC119" s="819"/>
      <c r="GD119" s="819"/>
      <c r="GE119" s="819"/>
      <c r="GF119" s="819"/>
      <c r="GG119" s="819"/>
      <c r="GH119" s="819"/>
      <c r="GI119" s="819"/>
      <c r="GJ119" s="819"/>
      <c r="GK119" s="819"/>
      <c r="GL119" s="819"/>
      <c r="GM119" s="819"/>
      <c r="GN119" s="819"/>
      <c r="GO119" s="819"/>
      <c r="GP119" s="819"/>
      <c r="GQ119" s="819"/>
      <c r="GR119" s="819"/>
      <c r="GS119" s="819"/>
      <c r="GT119" s="819"/>
      <c r="GU119" s="819"/>
      <c r="GV119" s="819"/>
      <c r="GW119" s="819"/>
      <c r="GX119" s="819"/>
      <c r="GY119" s="819"/>
      <c r="GZ119" s="819"/>
      <c r="HA119" s="819"/>
      <c r="HB119" s="819"/>
      <c r="HC119" s="819"/>
      <c r="HD119" s="819"/>
      <c r="HE119" s="819"/>
      <c r="HF119" s="819"/>
      <c r="HG119" s="819"/>
      <c r="HH119" s="819"/>
      <c r="HI119" s="819"/>
      <c r="HJ119" s="819"/>
      <c r="HK119" s="819"/>
      <c r="HL119" s="819"/>
      <c r="HM119" s="819"/>
      <c r="HN119" s="819"/>
      <c r="HO119" s="819"/>
      <c r="HP119" s="819"/>
      <c r="HQ119" s="819"/>
      <c r="HR119" s="819"/>
      <c r="HS119" s="819"/>
      <c r="HT119" s="819"/>
      <c r="HU119" s="819"/>
      <c r="HV119" s="819"/>
      <c r="HW119" s="819"/>
      <c r="HX119" s="819"/>
      <c r="HY119" s="819"/>
      <c r="HZ119" s="819"/>
      <c r="IA119" s="819"/>
      <c r="IB119" s="819"/>
      <c r="IC119" s="819"/>
      <c r="ID119" s="819"/>
      <c r="IE119" s="819"/>
      <c r="IF119" s="819"/>
      <c r="IG119" s="819"/>
      <c r="IH119" s="819"/>
      <c r="II119" s="819"/>
      <c r="IJ119" s="819"/>
      <c r="IK119" s="819"/>
      <c r="IL119" s="819"/>
      <c r="IM119" s="819"/>
      <c r="IN119" s="819"/>
      <c r="IO119" s="819"/>
      <c r="IP119" s="819"/>
      <c r="IQ119" s="819"/>
      <c r="IR119" s="819"/>
      <c r="IS119" s="819"/>
      <c r="IT119" s="819"/>
      <c r="IU119" s="819"/>
      <c r="IV119" s="819"/>
      <c r="IW119" s="819"/>
      <c r="IX119" s="819"/>
      <c r="IY119" s="819"/>
      <c r="IZ119" s="819"/>
      <c r="JA119" s="819"/>
      <c r="JB119" s="819"/>
      <c r="JC119" s="819"/>
      <c r="JD119" s="819"/>
      <c r="JE119" s="819"/>
      <c r="JF119" s="819"/>
      <c r="JG119" s="819"/>
      <c r="JH119" s="819"/>
      <c r="JI119" s="819"/>
      <c r="JJ119" s="819"/>
      <c r="JK119" s="819"/>
      <c r="JL119" s="819"/>
      <c r="JM119" s="819"/>
      <c r="JN119" s="819"/>
      <c r="JO119" s="819"/>
      <c r="JP119" s="819"/>
      <c r="JQ119" s="819"/>
      <c r="JR119" s="819"/>
      <c r="JS119" s="819"/>
      <c r="JT119" s="819"/>
      <c r="JU119" s="819"/>
      <c r="JV119" s="819"/>
      <c r="JW119" s="819"/>
      <c r="JX119" s="819"/>
      <c r="JY119" s="819"/>
      <c r="JZ119" s="819"/>
      <c r="KA119" s="819"/>
      <c r="KB119" s="819"/>
      <c r="KC119" s="819"/>
      <c r="KD119" s="819"/>
      <c r="KE119" s="819"/>
      <c r="KF119" s="819"/>
      <c r="KG119" s="819"/>
      <c r="KH119" s="819"/>
      <c r="KI119" s="819"/>
      <c r="KJ119" s="819"/>
      <c r="KK119" s="819"/>
      <c r="KL119" s="819"/>
      <c r="KM119" s="819"/>
      <c r="KN119" s="819"/>
      <c r="KO119" s="819"/>
      <c r="KP119" s="819"/>
      <c r="KQ119" s="819"/>
      <c r="KR119" s="819"/>
      <c r="KS119" s="819"/>
      <c r="KT119" s="819"/>
      <c r="KU119" s="819"/>
      <c r="KV119" s="819"/>
      <c r="KW119" s="819"/>
      <c r="KX119" s="819"/>
      <c r="KY119" s="819"/>
      <c r="KZ119" s="819"/>
      <c r="LA119" s="819"/>
      <c r="LB119" s="819"/>
      <c r="LC119" s="819"/>
      <c r="LD119" s="819"/>
      <c r="LE119" s="819"/>
      <c r="LF119" s="819"/>
      <c r="LG119" s="819"/>
      <c r="LH119" s="819"/>
      <c r="LI119" s="819"/>
      <c r="LJ119" s="819"/>
      <c r="LK119" s="819"/>
      <c r="LL119" s="819"/>
      <c r="LM119" s="819"/>
      <c r="LN119" s="819"/>
      <c r="LO119" s="819"/>
      <c r="LP119" s="819"/>
      <c r="LQ119" s="819"/>
      <c r="LR119" s="819"/>
      <c r="LS119" s="819"/>
      <c r="LT119" s="819"/>
      <c r="LU119" s="819"/>
      <c r="LV119" s="819"/>
      <c r="LW119" s="819"/>
      <c r="LX119" s="819"/>
      <c r="LY119" s="819"/>
      <c r="LZ119" s="819"/>
      <c r="MA119" s="819"/>
      <c r="MB119" s="819"/>
      <c r="MC119" s="819"/>
      <c r="MD119" s="819"/>
      <c r="ME119" s="819"/>
      <c r="MF119" s="819"/>
      <c r="MG119" s="819"/>
      <c r="MH119" s="819"/>
      <c r="MI119" s="819"/>
      <c r="MJ119" s="819"/>
      <c r="MK119" s="819"/>
      <c r="ML119" s="819"/>
      <c r="MM119" s="819"/>
      <c r="MN119" s="819"/>
      <c r="MO119" s="819"/>
      <c r="MP119" s="819"/>
      <c r="MQ119" s="819"/>
      <c r="MR119" s="819"/>
      <c r="MS119" s="819"/>
      <c r="MT119" s="819"/>
      <c r="MU119" s="819"/>
      <c r="MV119" s="819"/>
      <c r="MW119" s="819"/>
      <c r="MX119" s="819"/>
      <c r="MY119" s="819"/>
      <c r="MZ119" s="819"/>
      <c r="NA119" s="819"/>
      <c r="NB119" s="819"/>
      <c r="NC119" s="819"/>
      <c r="ND119" s="819"/>
      <c r="NE119" s="819"/>
      <c r="NF119" s="819"/>
      <c r="NG119" s="819"/>
      <c r="NH119" s="819"/>
      <c r="NI119" s="819"/>
      <c r="NJ119" s="819"/>
      <c r="NK119" s="819"/>
      <c r="NL119" s="819"/>
      <c r="NM119" s="819"/>
      <c r="NN119" s="819"/>
      <c r="NO119" s="819"/>
      <c r="NP119" s="819"/>
      <c r="NQ119" s="819"/>
      <c r="NR119" s="819"/>
      <c r="NS119" s="819"/>
      <c r="NT119" s="819"/>
      <c r="NU119" s="819"/>
      <c r="NV119" s="819"/>
      <c r="NW119" s="819"/>
      <c r="NX119" s="819"/>
      <c r="NY119" s="819"/>
      <c r="NZ119" s="819"/>
      <c r="OA119" s="819"/>
      <c r="OB119" s="819"/>
      <c r="OC119" s="819"/>
      <c r="OD119" s="819"/>
      <c r="OE119" s="819"/>
      <c r="OF119" s="819"/>
      <c r="OG119" s="819"/>
      <c r="OH119" s="819"/>
      <c r="OI119" s="819"/>
      <c r="OJ119" s="819"/>
      <c r="OK119" s="819"/>
      <c r="OL119" s="819"/>
      <c r="OM119" s="819"/>
      <c r="ON119" s="819"/>
      <c r="OO119" s="819"/>
      <c r="OP119" s="819"/>
      <c r="OQ119" s="819"/>
      <c r="OR119" s="819"/>
      <c r="OS119" s="819"/>
      <c r="OT119" s="819"/>
      <c r="OU119" s="819"/>
      <c r="OV119" s="819"/>
      <c r="OW119" s="819"/>
      <c r="OX119" s="819"/>
      <c r="OY119" s="819"/>
      <c r="OZ119" s="819"/>
      <c r="PA119" s="819"/>
      <c r="PB119" s="819"/>
      <c r="PC119" s="819"/>
      <c r="PD119" s="819"/>
      <c r="PE119" s="819"/>
      <c r="PF119" s="819"/>
      <c r="PG119" s="819"/>
      <c r="PH119" s="819"/>
      <c r="PI119" s="819"/>
      <c r="PJ119" s="819"/>
      <c r="PK119" s="819"/>
      <c r="PL119" s="819"/>
      <c r="PM119" s="819"/>
      <c r="PN119" s="819"/>
      <c r="PO119" s="819"/>
      <c r="PP119" s="819"/>
      <c r="PQ119" s="819"/>
      <c r="PR119" s="819"/>
      <c r="PS119" s="819"/>
      <c r="PT119" s="819"/>
      <c r="PU119" s="819"/>
      <c r="PV119" s="819"/>
      <c r="PW119" s="819"/>
      <c r="PX119" s="819"/>
      <c r="PY119" s="819"/>
      <c r="PZ119" s="819"/>
      <c r="QA119" s="819"/>
      <c r="QB119" s="819"/>
      <c r="QC119" s="819"/>
      <c r="QD119" s="819"/>
      <c r="QE119" s="819"/>
      <c r="QF119" s="819"/>
      <c r="QG119" s="819"/>
      <c r="QH119" s="819"/>
      <c r="QI119" s="819"/>
      <c r="QJ119" s="819"/>
      <c r="QK119" s="819"/>
      <c r="QL119" s="819"/>
      <c r="QM119" s="819"/>
      <c r="QN119" s="819"/>
    </row>
    <row r="120" spans="1:456" s="132" customFormat="1" ht="39.950000000000003" customHeight="1">
      <c r="A120" s="441" t="s">
        <v>1024</v>
      </c>
      <c r="B120" s="506" t="s">
        <v>724</v>
      </c>
      <c r="C120" s="849">
        <f>C$110/5</f>
        <v>6.666666666666667</v>
      </c>
      <c r="D120" s="340"/>
      <c r="E120" s="276"/>
      <c r="F120" s="279"/>
      <c r="G120" s="276"/>
      <c r="H120" s="760"/>
      <c r="I120" s="276">
        <f>I$110/5</f>
        <v>6.666666666666667</v>
      </c>
      <c r="J120" s="276"/>
      <c r="K120" s="276"/>
      <c r="L120" s="279"/>
      <c r="M120" s="276"/>
      <c r="N120" s="760"/>
      <c r="O120" s="276">
        <f>O$110/5</f>
        <v>6.666666666666667</v>
      </c>
      <c r="P120" s="276"/>
      <c r="Q120" s="276"/>
      <c r="R120" s="279"/>
      <c r="S120" s="436"/>
      <c r="T120" s="760"/>
      <c r="U120" s="276">
        <f>U$110/5</f>
        <v>6.666666666666667</v>
      </c>
      <c r="V120" s="276"/>
      <c r="W120" s="276"/>
      <c r="X120" s="279"/>
      <c r="Y120" s="276"/>
      <c r="Z120" s="760"/>
      <c r="AA120" s="276">
        <f>AA$110/5</f>
        <v>6.666666666666667</v>
      </c>
      <c r="AB120" s="276"/>
      <c r="AC120" s="276"/>
      <c r="AD120" s="279"/>
      <c r="AE120" s="276"/>
      <c r="AF120" s="760"/>
      <c r="AG120" s="276">
        <f>AG$110/5</f>
        <v>6.666666666666667</v>
      </c>
      <c r="AH120" s="311"/>
      <c r="AI120" s="276"/>
      <c r="AJ120" s="279"/>
      <c r="AK120" s="276"/>
      <c r="AL120" s="760"/>
      <c r="AM120" s="276">
        <f>AM$110/5</f>
        <v>6.666666666666667</v>
      </c>
      <c r="AN120" s="276"/>
      <c r="AO120" s="276"/>
      <c r="AP120" s="279"/>
      <c r="AQ120" s="276"/>
      <c r="AR120" s="760"/>
      <c r="AS120" s="276">
        <f>AS$110/5</f>
        <v>6.666666666666667</v>
      </c>
      <c r="AT120" s="276"/>
      <c r="AU120" s="276"/>
      <c r="AV120" s="279"/>
      <c r="AW120" s="276"/>
      <c r="AX120" s="760"/>
      <c r="AY120" s="276">
        <f>AY$110/5</f>
        <v>6.666666666666667</v>
      </c>
      <c r="AZ120" s="276"/>
      <c r="BA120" s="276"/>
      <c r="BB120" s="279"/>
      <c r="BC120" s="269"/>
      <c r="BD120" s="760"/>
      <c r="BE120" s="276">
        <f>BE$110/5</f>
        <v>6.666666666666667</v>
      </c>
      <c r="BF120" s="276"/>
      <c r="BG120" s="276"/>
      <c r="BH120" s="279"/>
      <c r="BI120" s="276"/>
      <c r="BJ120" s="820"/>
      <c r="BK120" s="109"/>
      <c r="BL120" s="109"/>
      <c r="BM120" s="109"/>
      <c r="BN120" s="109"/>
      <c r="BO120" s="819"/>
      <c r="BP120" s="819"/>
      <c r="BQ120" s="819"/>
      <c r="BR120" s="819"/>
      <c r="BS120" s="819"/>
      <c r="BT120" s="819"/>
      <c r="BU120" s="819"/>
      <c r="BV120" s="819"/>
      <c r="BW120" s="819"/>
      <c r="BX120" s="819"/>
      <c r="BY120" s="819"/>
      <c r="BZ120" s="819"/>
      <c r="CA120" s="819"/>
      <c r="CB120" s="819"/>
      <c r="CC120" s="819"/>
      <c r="CD120" s="819"/>
      <c r="CE120" s="819"/>
      <c r="CF120" s="819"/>
      <c r="CG120" s="819"/>
      <c r="CH120" s="819"/>
      <c r="CI120" s="819"/>
      <c r="CJ120" s="819"/>
      <c r="CK120" s="819"/>
      <c r="CL120" s="819"/>
      <c r="CM120" s="819"/>
      <c r="CN120" s="819"/>
      <c r="CO120" s="819"/>
      <c r="CP120" s="819"/>
      <c r="CQ120" s="819"/>
      <c r="CR120" s="819"/>
      <c r="CS120" s="819"/>
      <c r="CT120" s="819"/>
      <c r="CU120" s="819"/>
      <c r="CV120" s="819"/>
      <c r="CW120" s="819"/>
      <c r="CX120" s="819"/>
      <c r="CY120" s="819"/>
      <c r="CZ120" s="819"/>
      <c r="DA120" s="819"/>
      <c r="DB120" s="819"/>
      <c r="DC120" s="819"/>
      <c r="DD120" s="819"/>
      <c r="DE120" s="819"/>
      <c r="DF120" s="819"/>
      <c r="DG120" s="819"/>
      <c r="DH120" s="819"/>
      <c r="DI120" s="819"/>
      <c r="DJ120" s="819"/>
      <c r="DK120" s="819"/>
      <c r="DL120" s="819"/>
      <c r="DM120" s="819"/>
      <c r="DN120" s="819"/>
      <c r="DO120" s="819"/>
      <c r="DP120" s="819"/>
      <c r="DQ120" s="819"/>
      <c r="DR120" s="819"/>
      <c r="DS120" s="819"/>
      <c r="DT120" s="819"/>
      <c r="DU120" s="819"/>
      <c r="DV120" s="819"/>
      <c r="DW120" s="819"/>
      <c r="DX120" s="819"/>
      <c r="DY120" s="819"/>
      <c r="DZ120" s="819"/>
      <c r="EA120" s="819"/>
      <c r="EB120" s="819"/>
      <c r="EC120" s="819"/>
      <c r="ED120" s="819"/>
      <c r="EE120" s="819"/>
      <c r="EF120" s="819"/>
      <c r="EG120" s="819"/>
      <c r="EH120" s="819"/>
      <c r="EI120" s="819"/>
      <c r="EJ120" s="819"/>
      <c r="EK120" s="819"/>
      <c r="EL120" s="819"/>
      <c r="EM120" s="819"/>
      <c r="EN120" s="819"/>
      <c r="EO120" s="819"/>
      <c r="EP120" s="819"/>
      <c r="EQ120" s="819"/>
      <c r="ER120" s="819"/>
      <c r="ES120" s="819"/>
      <c r="ET120" s="819"/>
      <c r="EU120" s="819"/>
      <c r="EV120" s="819"/>
      <c r="EW120" s="819"/>
      <c r="EX120" s="819"/>
      <c r="EY120" s="819"/>
      <c r="EZ120" s="819"/>
      <c r="FA120" s="819"/>
      <c r="FB120" s="819"/>
      <c r="FC120" s="819"/>
      <c r="FD120" s="819"/>
      <c r="FE120" s="819"/>
      <c r="FF120" s="819"/>
      <c r="FG120" s="819"/>
      <c r="FH120" s="819"/>
      <c r="FI120" s="819"/>
      <c r="FJ120" s="819"/>
      <c r="FK120" s="819"/>
      <c r="FL120" s="819"/>
      <c r="FM120" s="819"/>
      <c r="FN120" s="819"/>
      <c r="FO120" s="819"/>
      <c r="FP120" s="819"/>
      <c r="FQ120" s="819"/>
      <c r="FR120" s="819"/>
      <c r="FS120" s="819"/>
      <c r="FT120" s="819"/>
      <c r="FU120" s="819"/>
      <c r="FV120" s="819"/>
      <c r="FW120" s="819"/>
      <c r="FX120" s="819"/>
      <c r="FY120" s="819"/>
      <c r="FZ120" s="819"/>
      <c r="GA120" s="819"/>
      <c r="GB120" s="819"/>
      <c r="GC120" s="819"/>
      <c r="GD120" s="819"/>
      <c r="GE120" s="819"/>
      <c r="GF120" s="819"/>
      <c r="GG120" s="819"/>
      <c r="GH120" s="819"/>
      <c r="GI120" s="819"/>
      <c r="GJ120" s="819"/>
      <c r="GK120" s="819"/>
      <c r="GL120" s="819"/>
      <c r="GM120" s="819"/>
      <c r="GN120" s="819"/>
      <c r="GO120" s="819"/>
      <c r="GP120" s="819"/>
      <c r="GQ120" s="819"/>
      <c r="GR120" s="819"/>
      <c r="GS120" s="819"/>
      <c r="GT120" s="819"/>
      <c r="GU120" s="819"/>
      <c r="GV120" s="819"/>
      <c r="GW120" s="819"/>
      <c r="GX120" s="819"/>
      <c r="GY120" s="819"/>
      <c r="GZ120" s="819"/>
      <c r="HA120" s="819"/>
      <c r="HB120" s="819"/>
      <c r="HC120" s="819"/>
      <c r="HD120" s="819"/>
      <c r="HE120" s="819"/>
      <c r="HF120" s="819"/>
      <c r="HG120" s="819"/>
      <c r="HH120" s="819"/>
      <c r="HI120" s="819"/>
      <c r="HJ120" s="819"/>
      <c r="HK120" s="819"/>
      <c r="HL120" s="819"/>
      <c r="HM120" s="819"/>
      <c r="HN120" s="819"/>
      <c r="HO120" s="819"/>
      <c r="HP120" s="819"/>
      <c r="HQ120" s="819"/>
      <c r="HR120" s="819"/>
      <c r="HS120" s="819"/>
      <c r="HT120" s="819"/>
      <c r="HU120" s="819"/>
      <c r="HV120" s="819"/>
      <c r="HW120" s="819"/>
      <c r="HX120" s="819"/>
      <c r="HY120" s="819"/>
      <c r="HZ120" s="819"/>
      <c r="IA120" s="819"/>
      <c r="IB120" s="819"/>
      <c r="IC120" s="819"/>
      <c r="ID120" s="819"/>
      <c r="IE120" s="819"/>
      <c r="IF120" s="819"/>
      <c r="IG120" s="819"/>
      <c r="IH120" s="819"/>
      <c r="II120" s="819"/>
      <c r="IJ120" s="819"/>
      <c r="IK120" s="819"/>
      <c r="IL120" s="819"/>
      <c r="IM120" s="819"/>
      <c r="IN120" s="819"/>
      <c r="IO120" s="819"/>
      <c r="IP120" s="819"/>
      <c r="IQ120" s="819"/>
      <c r="IR120" s="819"/>
      <c r="IS120" s="819"/>
      <c r="IT120" s="819"/>
      <c r="IU120" s="819"/>
      <c r="IV120" s="819"/>
      <c r="IW120" s="819"/>
      <c r="IX120" s="819"/>
      <c r="IY120" s="819"/>
      <c r="IZ120" s="819"/>
      <c r="JA120" s="819"/>
      <c r="JB120" s="819"/>
      <c r="JC120" s="819"/>
      <c r="JD120" s="819"/>
      <c r="JE120" s="819"/>
      <c r="JF120" s="819"/>
      <c r="JG120" s="819"/>
      <c r="JH120" s="819"/>
      <c r="JI120" s="819"/>
      <c r="JJ120" s="819"/>
      <c r="JK120" s="819"/>
      <c r="JL120" s="819"/>
      <c r="JM120" s="819"/>
      <c r="JN120" s="819"/>
      <c r="JO120" s="819"/>
      <c r="JP120" s="819"/>
      <c r="JQ120" s="819"/>
      <c r="JR120" s="819"/>
      <c r="JS120" s="819"/>
      <c r="JT120" s="819"/>
      <c r="JU120" s="819"/>
      <c r="JV120" s="819"/>
      <c r="JW120" s="819"/>
      <c r="JX120" s="819"/>
      <c r="JY120" s="819"/>
      <c r="JZ120" s="819"/>
      <c r="KA120" s="819"/>
      <c r="KB120" s="819"/>
      <c r="KC120" s="819"/>
      <c r="KD120" s="819"/>
      <c r="KE120" s="819"/>
      <c r="KF120" s="819"/>
      <c r="KG120" s="819"/>
      <c r="KH120" s="819"/>
      <c r="KI120" s="819"/>
      <c r="KJ120" s="819"/>
      <c r="KK120" s="819"/>
      <c r="KL120" s="819"/>
      <c r="KM120" s="819"/>
      <c r="KN120" s="819"/>
      <c r="KO120" s="819"/>
      <c r="KP120" s="819"/>
      <c r="KQ120" s="819"/>
      <c r="KR120" s="819"/>
      <c r="KS120" s="819"/>
      <c r="KT120" s="819"/>
      <c r="KU120" s="819"/>
      <c r="KV120" s="819"/>
      <c r="KW120" s="819"/>
      <c r="KX120" s="819"/>
      <c r="KY120" s="819"/>
      <c r="KZ120" s="819"/>
      <c r="LA120" s="819"/>
      <c r="LB120" s="819"/>
      <c r="LC120" s="819"/>
      <c r="LD120" s="819"/>
      <c r="LE120" s="819"/>
      <c r="LF120" s="819"/>
      <c r="LG120" s="819"/>
      <c r="LH120" s="819"/>
      <c r="LI120" s="819"/>
      <c r="LJ120" s="819"/>
      <c r="LK120" s="819"/>
      <c r="LL120" s="819"/>
      <c r="LM120" s="819"/>
      <c r="LN120" s="819"/>
      <c r="LO120" s="819"/>
      <c r="LP120" s="819"/>
      <c r="LQ120" s="819"/>
      <c r="LR120" s="819"/>
      <c r="LS120" s="819"/>
      <c r="LT120" s="819"/>
      <c r="LU120" s="819"/>
      <c r="LV120" s="819"/>
      <c r="LW120" s="819"/>
      <c r="LX120" s="819"/>
      <c r="LY120" s="819"/>
      <c r="LZ120" s="819"/>
      <c r="MA120" s="819"/>
      <c r="MB120" s="819"/>
      <c r="MC120" s="819"/>
      <c r="MD120" s="819"/>
      <c r="ME120" s="819"/>
      <c r="MF120" s="819"/>
      <c r="MG120" s="819"/>
      <c r="MH120" s="819"/>
      <c r="MI120" s="819"/>
      <c r="MJ120" s="819"/>
      <c r="MK120" s="819"/>
      <c r="ML120" s="819"/>
      <c r="MM120" s="819"/>
      <c r="MN120" s="819"/>
      <c r="MO120" s="819"/>
      <c r="MP120" s="819"/>
      <c r="MQ120" s="819"/>
      <c r="MR120" s="819"/>
      <c r="MS120" s="819"/>
      <c r="MT120" s="819"/>
      <c r="MU120" s="819"/>
      <c r="MV120" s="819"/>
      <c r="MW120" s="819"/>
      <c r="MX120" s="819"/>
      <c r="MY120" s="819"/>
      <c r="MZ120" s="819"/>
      <c r="NA120" s="819"/>
      <c r="NB120" s="819"/>
      <c r="NC120" s="819"/>
      <c r="ND120" s="819"/>
      <c r="NE120" s="819"/>
      <c r="NF120" s="819"/>
      <c r="NG120" s="819"/>
      <c r="NH120" s="819"/>
      <c r="NI120" s="819"/>
      <c r="NJ120" s="819"/>
      <c r="NK120" s="819"/>
      <c r="NL120" s="819"/>
      <c r="NM120" s="819"/>
      <c r="NN120" s="819"/>
      <c r="NO120" s="819"/>
      <c r="NP120" s="819"/>
      <c r="NQ120" s="819"/>
      <c r="NR120" s="819"/>
      <c r="NS120" s="819"/>
      <c r="NT120" s="819"/>
      <c r="NU120" s="819"/>
      <c r="NV120" s="819"/>
      <c r="NW120" s="819"/>
      <c r="NX120" s="819"/>
      <c r="NY120" s="819"/>
      <c r="NZ120" s="819"/>
      <c r="OA120" s="819"/>
      <c r="OB120" s="819"/>
      <c r="OC120" s="819"/>
      <c r="OD120" s="819"/>
      <c r="OE120" s="819"/>
      <c r="OF120" s="819"/>
      <c r="OG120" s="819"/>
      <c r="OH120" s="819"/>
      <c r="OI120" s="819"/>
      <c r="OJ120" s="819"/>
      <c r="OK120" s="819"/>
      <c r="OL120" s="819"/>
      <c r="OM120" s="819"/>
      <c r="ON120" s="819"/>
      <c r="OO120" s="819"/>
      <c r="OP120" s="819"/>
      <c r="OQ120" s="819"/>
      <c r="OR120" s="819"/>
      <c r="OS120" s="819"/>
      <c r="OT120" s="819"/>
      <c r="OU120" s="819"/>
      <c r="OV120" s="819"/>
      <c r="OW120" s="819"/>
      <c r="OX120" s="819"/>
      <c r="OY120" s="819"/>
      <c r="OZ120" s="819"/>
      <c r="PA120" s="819"/>
      <c r="PB120" s="819"/>
      <c r="PC120" s="819"/>
      <c r="PD120" s="819"/>
      <c r="PE120" s="819"/>
      <c r="PF120" s="819"/>
      <c r="PG120" s="819"/>
      <c r="PH120" s="819"/>
      <c r="PI120" s="819"/>
      <c r="PJ120" s="819"/>
      <c r="PK120" s="819"/>
      <c r="PL120" s="819"/>
      <c r="PM120" s="819"/>
      <c r="PN120" s="819"/>
      <c r="PO120" s="819"/>
      <c r="PP120" s="819"/>
      <c r="PQ120" s="819"/>
      <c r="PR120" s="819"/>
      <c r="PS120" s="819"/>
      <c r="PT120" s="819"/>
      <c r="PU120" s="819"/>
      <c r="PV120" s="819"/>
      <c r="PW120" s="819"/>
      <c r="PX120" s="819"/>
      <c r="PY120" s="819"/>
      <c r="PZ120" s="819"/>
      <c r="QA120" s="819"/>
      <c r="QB120" s="819"/>
      <c r="QC120" s="819"/>
      <c r="QD120" s="819"/>
      <c r="QE120" s="819"/>
      <c r="QF120" s="819"/>
      <c r="QG120" s="819"/>
      <c r="QH120" s="819"/>
      <c r="QI120" s="819"/>
      <c r="QJ120" s="819"/>
      <c r="QK120" s="819"/>
      <c r="QL120" s="819"/>
      <c r="QM120" s="819"/>
      <c r="QN120" s="819"/>
    </row>
    <row r="121" spans="1:456" s="132" customFormat="1" ht="38.25">
      <c r="A121" s="435" t="s">
        <v>1025</v>
      </c>
      <c r="B121" s="421" t="s">
        <v>2156</v>
      </c>
      <c r="C121" s="849">
        <f>C$120/3</f>
        <v>2.2222222222222223</v>
      </c>
      <c r="D121" s="511" t="s">
        <v>38</v>
      </c>
      <c r="E121" s="276">
        <f>IF(D121="Yes",C121,IF(D121="partial",C121*0.25,0))</f>
        <v>0</v>
      </c>
      <c r="F121" s="276"/>
      <c r="G121" s="448"/>
      <c r="H121" s="760"/>
      <c r="I121" s="276">
        <f>I$120/3</f>
        <v>2.2222222222222223</v>
      </c>
      <c r="J121" s="267" t="s">
        <v>35</v>
      </c>
      <c r="K121" s="276">
        <f>IF(J121="Yes",I121,IF(J121="partial",I121*0.25,0))</f>
        <v>2.2222222222222223</v>
      </c>
      <c r="L121" s="276"/>
      <c r="M121" s="267" t="s">
        <v>2157</v>
      </c>
      <c r="N121" s="760"/>
      <c r="O121" s="276">
        <f>O$120/3</f>
        <v>2.2222222222222223</v>
      </c>
      <c r="P121" s="267" t="s">
        <v>38</v>
      </c>
      <c r="Q121" s="276">
        <f>IF(P121="Yes",O121,IF(P121="partial",O121*0.25,0))</f>
        <v>0</v>
      </c>
      <c r="R121" s="276"/>
      <c r="S121" s="436"/>
      <c r="T121" s="760"/>
      <c r="U121" s="276">
        <f>U$120/3</f>
        <v>2.2222222222222223</v>
      </c>
      <c r="V121" s="267" t="s">
        <v>35</v>
      </c>
      <c r="W121" s="276">
        <f>IF(V121="Yes",U121,IF(V121="partial",U121*0.25,0))</f>
        <v>2.2222222222222223</v>
      </c>
      <c r="X121" s="276"/>
      <c r="Y121" s="267" t="s">
        <v>1906</v>
      </c>
      <c r="Z121" s="760"/>
      <c r="AA121" s="276">
        <f>AA$120/3</f>
        <v>2.2222222222222223</v>
      </c>
      <c r="AB121" s="267" t="s">
        <v>38</v>
      </c>
      <c r="AC121" s="276">
        <f>IF(AB121="Yes",AA121,IF(AB121="partial",AA121*0.25,0))</f>
        <v>0</v>
      </c>
      <c r="AD121" s="276"/>
      <c r="AE121" s="276"/>
      <c r="AF121" s="760"/>
      <c r="AG121" s="276">
        <f>AG$120/3</f>
        <v>2.2222222222222223</v>
      </c>
      <c r="AH121" s="274" t="s">
        <v>35</v>
      </c>
      <c r="AI121" s="276">
        <f>IF(AH121="Yes",AG121,IF(AH121="partial",AG121*0.25,0))</f>
        <v>2.2222222222222223</v>
      </c>
      <c r="AJ121" s="276"/>
      <c r="AK121" s="267" t="s">
        <v>1907</v>
      </c>
      <c r="AL121" s="760"/>
      <c r="AM121" s="276">
        <f>AM$120/3</f>
        <v>2.2222222222222223</v>
      </c>
      <c r="AN121" s="267" t="s">
        <v>38</v>
      </c>
      <c r="AO121" s="276">
        <f>IF(AN121="Yes",AM121,IF(AN121="partial",AM121*0.25,0))</f>
        <v>0</v>
      </c>
      <c r="AP121" s="276"/>
      <c r="AQ121" s="276"/>
      <c r="AR121" s="760"/>
      <c r="AS121" s="276">
        <f>AS$120/3</f>
        <v>2.2222222222222223</v>
      </c>
      <c r="AT121" s="267" t="s">
        <v>38</v>
      </c>
      <c r="AU121" s="276">
        <f>IF(AT121="Yes",AS121,IF(AT121="partial",AS121*0.25,0))</f>
        <v>0</v>
      </c>
      <c r="AV121" s="276"/>
      <c r="AW121" s="276"/>
      <c r="AX121" s="760"/>
      <c r="AY121" s="276">
        <f>AY$120/3</f>
        <v>2.2222222222222223</v>
      </c>
      <c r="AZ121" s="267" t="s">
        <v>38</v>
      </c>
      <c r="BA121" s="276">
        <f>IF(AZ121="Yes",AY121,IF(AZ121="partial",AY121*0.25,0))</f>
        <v>0</v>
      </c>
      <c r="BB121" s="276"/>
      <c r="BC121" s="269"/>
      <c r="BD121" s="760"/>
      <c r="BE121" s="276">
        <f>BE$120/3</f>
        <v>2.2222222222222223</v>
      </c>
      <c r="BF121" s="267" t="s">
        <v>35</v>
      </c>
      <c r="BG121" s="276">
        <f>IF(BF121="Yes",BE121,IF(BF121="partial",BE121*0.25,0))</f>
        <v>2.2222222222222223</v>
      </c>
      <c r="BH121" s="276"/>
      <c r="BI121" s="267" t="s">
        <v>1240</v>
      </c>
      <c r="BJ121" s="820"/>
      <c r="BK121" s="109"/>
      <c r="BL121" s="109"/>
      <c r="BM121" s="109"/>
      <c r="BN121" s="109"/>
      <c r="BO121" s="819"/>
      <c r="BP121" s="819"/>
      <c r="BQ121" s="819"/>
      <c r="BR121" s="819"/>
      <c r="BS121" s="819"/>
      <c r="BT121" s="819"/>
      <c r="BU121" s="819"/>
      <c r="BV121" s="819"/>
      <c r="BW121" s="819"/>
      <c r="BX121" s="819"/>
      <c r="BY121" s="819"/>
      <c r="BZ121" s="819"/>
      <c r="CA121" s="819"/>
      <c r="CB121" s="819"/>
      <c r="CC121" s="819"/>
      <c r="CD121" s="819"/>
      <c r="CE121" s="819"/>
      <c r="CF121" s="819"/>
      <c r="CG121" s="819"/>
      <c r="CH121" s="819"/>
      <c r="CI121" s="819"/>
      <c r="CJ121" s="819"/>
      <c r="CK121" s="819"/>
      <c r="CL121" s="819"/>
      <c r="CM121" s="819"/>
      <c r="CN121" s="819"/>
      <c r="CO121" s="819"/>
      <c r="CP121" s="819"/>
      <c r="CQ121" s="819"/>
      <c r="CR121" s="819"/>
      <c r="CS121" s="819"/>
      <c r="CT121" s="819"/>
      <c r="CU121" s="819"/>
      <c r="CV121" s="819"/>
      <c r="CW121" s="819"/>
      <c r="CX121" s="819"/>
      <c r="CY121" s="819"/>
      <c r="CZ121" s="819"/>
      <c r="DA121" s="819"/>
      <c r="DB121" s="819"/>
      <c r="DC121" s="819"/>
      <c r="DD121" s="819"/>
      <c r="DE121" s="819"/>
      <c r="DF121" s="819"/>
      <c r="DG121" s="819"/>
      <c r="DH121" s="819"/>
      <c r="DI121" s="819"/>
      <c r="DJ121" s="819"/>
      <c r="DK121" s="819"/>
      <c r="DL121" s="819"/>
      <c r="DM121" s="819"/>
      <c r="DN121" s="819"/>
      <c r="DO121" s="819"/>
      <c r="DP121" s="819"/>
      <c r="DQ121" s="819"/>
      <c r="DR121" s="819"/>
      <c r="DS121" s="819"/>
      <c r="DT121" s="819"/>
      <c r="DU121" s="819"/>
      <c r="DV121" s="819"/>
      <c r="DW121" s="819"/>
      <c r="DX121" s="819"/>
      <c r="DY121" s="819"/>
      <c r="DZ121" s="819"/>
      <c r="EA121" s="819"/>
      <c r="EB121" s="819"/>
      <c r="EC121" s="819"/>
      <c r="ED121" s="819"/>
      <c r="EE121" s="819"/>
      <c r="EF121" s="819"/>
      <c r="EG121" s="819"/>
      <c r="EH121" s="819"/>
      <c r="EI121" s="819"/>
      <c r="EJ121" s="819"/>
      <c r="EK121" s="819"/>
      <c r="EL121" s="819"/>
      <c r="EM121" s="819"/>
      <c r="EN121" s="819"/>
      <c r="EO121" s="819"/>
      <c r="EP121" s="819"/>
      <c r="EQ121" s="819"/>
      <c r="ER121" s="819"/>
      <c r="ES121" s="819"/>
      <c r="ET121" s="819"/>
      <c r="EU121" s="819"/>
      <c r="EV121" s="819"/>
      <c r="EW121" s="819"/>
      <c r="EX121" s="819"/>
      <c r="EY121" s="819"/>
      <c r="EZ121" s="819"/>
      <c r="FA121" s="819"/>
      <c r="FB121" s="819"/>
      <c r="FC121" s="819"/>
      <c r="FD121" s="819"/>
      <c r="FE121" s="819"/>
      <c r="FF121" s="819"/>
      <c r="FG121" s="819"/>
      <c r="FH121" s="819"/>
      <c r="FI121" s="819"/>
      <c r="FJ121" s="819"/>
      <c r="FK121" s="819"/>
      <c r="FL121" s="819"/>
      <c r="FM121" s="819"/>
      <c r="FN121" s="819"/>
      <c r="FO121" s="819"/>
      <c r="FP121" s="819"/>
      <c r="FQ121" s="819"/>
      <c r="FR121" s="819"/>
      <c r="FS121" s="819"/>
      <c r="FT121" s="819"/>
      <c r="FU121" s="819"/>
      <c r="FV121" s="819"/>
      <c r="FW121" s="819"/>
      <c r="FX121" s="819"/>
      <c r="FY121" s="819"/>
      <c r="FZ121" s="819"/>
      <c r="GA121" s="819"/>
      <c r="GB121" s="819"/>
      <c r="GC121" s="819"/>
      <c r="GD121" s="819"/>
      <c r="GE121" s="819"/>
      <c r="GF121" s="819"/>
      <c r="GG121" s="819"/>
      <c r="GH121" s="819"/>
      <c r="GI121" s="819"/>
      <c r="GJ121" s="819"/>
      <c r="GK121" s="819"/>
      <c r="GL121" s="819"/>
      <c r="GM121" s="819"/>
      <c r="GN121" s="819"/>
      <c r="GO121" s="819"/>
      <c r="GP121" s="819"/>
      <c r="GQ121" s="819"/>
      <c r="GR121" s="819"/>
      <c r="GS121" s="819"/>
      <c r="GT121" s="819"/>
      <c r="GU121" s="819"/>
      <c r="GV121" s="819"/>
      <c r="GW121" s="819"/>
      <c r="GX121" s="819"/>
      <c r="GY121" s="819"/>
      <c r="GZ121" s="819"/>
      <c r="HA121" s="819"/>
      <c r="HB121" s="819"/>
      <c r="HC121" s="819"/>
      <c r="HD121" s="819"/>
      <c r="HE121" s="819"/>
      <c r="HF121" s="819"/>
      <c r="HG121" s="819"/>
      <c r="HH121" s="819"/>
      <c r="HI121" s="819"/>
      <c r="HJ121" s="819"/>
      <c r="HK121" s="819"/>
      <c r="HL121" s="819"/>
      <c r="HM121" s="819"/>
      <c r="HN121" s="819"/>
      <c r="HO121" s="819"/>
      <c r="HP121" s="819"/>
      <c r="HQ121" s="819"/>
      <c r="HR121" s="819"/>
      <c r="HS121" s="819"/>
      <c r="HT121" s="819"/>
      <c r="HU121" s="819"/>
      <c r="HV121" s="819"/>
      <c r="HW121" s="819"/>
      <c r="HX121" s="819"/>
      <c r="HY121" s="819"/>
      <c r="HZ121" s="819"/>
      <c r="IA121" s="819"/>
      <c r="IB121" s="819"/>
      <c r="IC121" s="819"/>
      <c r="ID121" s="819"/>
      <c r="IE121" s="819"/>
      <c r="IF121" s="819"/>
      <c r="IG121" s="819"/>
      <c r="IH121" s="819"/>
      <c r="II121" s="819"/>
      <c r="IJ121" s="819"/>
      <c r="IK121" s="819"/>
      <c r="IL121" s="819"/>
      <c r="IM121" s="819"/>
      <c r="IN121" s="819"/>
      <c r="IO121" s="819"/>
      <c r="IP121" s="819"/>
      <c r="IQ121" s="819"/>
      <c r="IR121" s="819"/>
      <c r="IS121" s="819"/>
      <c r="IT121" s="819"/>
      <c r="IU121" s="819"/>
      <c r="IV121" s="819"/>
      <c r="IW121" s="819"/>
      <c r="IX121" s="819"/>
      <c r="IY121" s="819"/>
      <c r="IZ121" s="819"/>
      <c r="JA121" s="819"/>
      <c r="JB121" s="819"/>
      <c r="JC121" s="819"/>
      <c r="JD121" s="819"/>
      <c r="JE121" s="819"/>
      <c r="JF121" s="819"/>
      <c r="JG121" s="819"/>
      <c r="JH121" s="819"/>
      <c r="JI121" s="819"/>
      <c r="JJ121" s="819"/>
      <c r="JK121" s="819"/>
      <c r="JL121" s="819"/>
      <c r="JM121" s="819"/>
      <c r="JN121" s="819"/>
      <c r="JO121" s="819"/>
      <c r="JP121" s="819"/>
      <c r="JQ121" s="819"/>
      <c r="JR121" s="819"/>
      <c r="JS121" s="819"/>
      <c r="JT121" s="819"/>
      <c r="JU121" s="819"/>
      <c r="JV121" s="819"/>
      <c r="JW121" s="819"/>
      <c r="JX121" s="819"/>
      <c r="JY121" s="819"/>
      <c r="JZ121" s="819"/>
      <c r="KA121" s="819"/>
      <c r="KB121" s="819"/>
      <c r="KC121" s="819"/>
      <c r="KD121" s="819"/>
      <c r="KE121" s="819"/>
      <c r="KF121" s="819"/>
      <c r="KG121" s="819"/>
      <c r="KH121" s="819"/>
      <c r="KI121" s="819"/>
      <c r="KJ121" s="819"/>
      <c r="KK121" s="819"/>
      <c r="KL121" s="819"/>
      <c r="KM121" s="819"/>
      <c r="KN121" s="819"/>
      <c r="KO121" s="819"/>
      <c r="KP121" s="819"/>
      <c r="KQ121" s="819"/>
      <c r="KR121" s="819"/>
      <c r="KS121" s="819"/>
      <c r="KT121" s="819"/>
      <c r="KU121" s="819"/>
      <c r="KV121" s="819"/>
      <c r="KW121" s="819"/>
      <c r="KX121" s="819"/>
      <c r="KY121" s="819"/>
      <c r="KZ121" s="819"/>
      <c r="LA121" s="819"/>
      <c r="LB121" s="819"/>
      <c r="LC121" s="819"/>
      <c r="LD121" s="819"/>
      <c r="LE121" s="819"/>
      <c r="LF121" s="819"/>
      <c r="LG121" s="819"/>
      <c r="LH121" s="819"/>
      <c r="LI121" s="819"/>
      <c r="LJ121" s="819"/>
      <c r="LK121" s="819"/>
      <c r="LL121" s="819"/>
      <c r="LM121" s="819"/>
      <c r="LN121" s="819"/>
      <c r="LO121" s="819"/>
      <c r="LP121" s="819"/>
      <c r="LQ121" s="819"/>
      <c r="LR121" s="819"/>
      <c r="LS121" s="819"/>
      <c r="LT121" s="819"/>
      <c r="LU121" s="819"/>
      <c r="LV121" s="819"/>
      <c r="LW121" s="819"/>
      <c r="LX121" s="819"/>
      <c r="LY121" s="819"/>
      <c r="LZ121" s="819"/>
      <c r="MA121" s="819"/>
      <c r="MB121" s="819"/>
      <c r="MC121" s="819"/>
      <c r="MD121" s="819"/>
      <c r="ME121" s="819"/>
      <c r="MF121" s="819"/>
      <c r="MG121" s="819"/>
      <c r="MH121" s="819"/>
      <c r="MI121" s="819"/>
      <c r="MJ121" s="819"/>
      <c r="MK121" s="819"/>
      <c r="ML121" s="819"/>
      <c r="MM121" s="819"/>
      <c r="MN121" s="819"/>
      <c r="MO121" s="819"/>
      <c r="MP121" s="819"/>
      <c r="MQ121" s="819"/>
      <c r="MR121" s="819"/>
      <c r="MS121" s="819"/>
      <c r="MT121" s="819"/>
      <c r="MU121" s="819"/>
      <c r="MV121" s="819"/>
      <c r="MW121" s="819"/>
      <c r="MX121" s="819"/>
      <c r="MY121" s="819"/>
      <c r="MZ121" s="819"/>
      <c r="NA121" s="819"/>
      <c r="NB121" s="819"/>
      <c r="NC121" s="819"/>
      <c r="ND121" s="819"/>
      <c r="NE121" s="819"/>
      <c r="NF121" s="819"/>
      <c r="NG121" s="819"/>
      <c r="NH121" s="819"/>
      <c r="NI121" s="819"/>
      <c r="NJ121" s="819"/>
      <c r="NK121" s="819"/>
      <c r="NL121" s="819"/>
      <c r="NM121" s="819"/>
      <c r="NN121" s="819"/>
      <c r="NO121" s="819"/>
      <c r="NP121" s="819"/>
      <c r="NQ121" s="819"/>
      <c r="NR121" s="819"/>
      <c r="NS121" s="819"/>
      <c r="NT121" s="819"/>
      <c r="NU121" s="819"/>
      <c r="NV121" s="819"/>
      <c r="NW121" s="819"/>
      <c r="NX121" s="819"/>
      <c r="NY121" s="819"/>
      <c r="NZ121" s="819"/>
      <c r="OA121" s="819"/>
      <c r="OB121" s="819"/>
      <c r="OC121" s="819"/>
      <c r="OD121" s="819"/>
      <c r="OE121" s="819"/>
      <c r="OF121" s="819"/>
      <c r="OG121" s="819"/>
      <c r="OH121" s="819"/>
      <c r="OI121" s="819"/>
      <c r="OJ121" s="819"/>
      <c r="OK121" s="819"/>
      <c r="OL121" s="819"/>
      <c r="OM121" s="819"/>
      <c r="ON121" s="819"/>
      <c r="OO121" s="819"/>
      <c r="OP121" s="819"/>
      <c r="OQ121" s="819"/>
      <c r="OR121" s="819"/>
      <c r="OS121" s="819"/>
      <c r="OT121" s="819"/>
      <c r="OU121" s="819"/>
      <c r="OV121" s="819"/>
      <c r="OW121" s="819"/>
      <c r="OX121" s="819"/>
      <c r="OY121" s="819"/>
      <c r="OZ121" s="819"/>
      <c r="PA121" s="819"/>
      <c r="PB121" s="819"/>
      <c r="PC121" s="819"/>
      <c r="PD121" s="819"/>
      <c r="PE121" s="819"/>
      <c r="PF121" s="819"/>
      <c r="PG121" s="819"/>
      <c r="PH121" s="819"/>
      <c r="PI121" s="819"/>
      <c r="PJ121" s="819"/>
      <c r="PK121" s="819"/>
      <c r="PL121" s="819"/>
      <c r="PM121" s="819"/>
      <c r="PN121" s="819"/>
      <c r="PO121" s="819"/>
      <c r="PP121" s="819"/>
      <c r="PQ121" s="819"/>
      <c r="PR121" s="819"/>
      <c r="PS121" s="819"/>
      <c r="PT121" s="819"/>
      <c r="PU121" s="819"/>
      <c r="PV121" s="819"/>
      <c r="PW121" s="819"/>
      <c r="PX121" s="819"/>
      <c r="PY121" s="819"/>
      <c r="PZ121" s="819"/>
      <c r="QA121" s="819"/>
      <c r="QB121" s="819"/>
      <c r="QC121" s="819"/>
      <c r="QD121" s="819"/>
      <c r="QE121" s="819"/>
      <c r="QF121" s="819"/>
      <c r="QG121" s="819"/>
      <c r="QH121" s="819"/>
      <c r="QI121" s="819"/>
      <c r="QJ121" s="819"/>
      <c r="QK121" s="819"/>
      <c r="QL121" s="819"/>
      <c r="QM121" s="819"/>
      <c r="QN121" s="819"/>
    </row>
    <row r="122" spans="1:456" s="132" customFormat="1" ht="25.5">
      <c r="A122" s="435" t="s">
        <v>1026</v>
      </c>
      <c r="B122" s="421" t="s">
        <v>1015</v>
      </c>
      <c r="C122" s="849">
        <f>C$120/3</f>
        <v>2.2222222222222223</v>
      </c>
      <c r="D122" s="511" t="s">
        <v>38</v>
      </c>
      <c r="E122" s="276">
        <f>IF(D122="Yes",C122,IF(D122="partial",C122*0.25,0))</f>
        <v>0</v>
      </c>
      <c r="F122" s="276"/>
      <c r="G122" s="448"/>
      <c r="H122" s="760"/>
      <c r="I122" s="276">
        <f>I$120/3</f>
        <v>2.2222222222222223</v>
      </c>
      <c r="J122" s="267" t="s">
        <v>38</v>
      </c>
      <c r="K122" s="276">
        <f>IF(J122="Yes",I122,IF(J122="partial",I122*0.25,0))</f>
        <v>0</v>
      </c>
      <c r="L122" s="276"/>
      <c r="M122" s="276"/>
      <c r="N122" s="760"/>
      <c r="O122" s="276">
        <f>O$120/3</f>
        <v>2.2222222222222223</v>
      </c>
      <c r="P122" s="267" t="s">
        <v>38</v>
      </c>
      <c r="Q122" s="276">
        <f>IF(P122="Yes",O122,IF(P122="partial",O122*0.25,0))</f>
        <v>0</v>
      </c>
      <c r="R122" s="276"/>
      <c r="S122" s="436"/>
      <c r="T122" s="760"/>
      <c r="U122" s="276">
        <f>U$120/3</f>
        <v>2.2222222222222223</v>
      </c>
      <c r="V122" s="267" t="s">
        <v>38</v>
      </c>
      <c r="W122" s="276">
        <f>IF(V122="Yes",U122,IF(V122="partial",U122*0.25,0))</f>
        <v>0</v>
      </c>
      <c r="X122" s="276"/>
      <c r="Y122" s="276"/>
      <c r="Z122" s="760"/>
      <c r="AA122" s="276">
        <f>AA$120/3</f>
        <v>2.2222222222222223</v>
      </c>
      <c r="AB122" s="267" t="s">
        <v>38</v>
      </c>
      <c r="AC122" s="276">
        <f>IF(AB122="Yes",AA122,IF(AB122="partial",AA122*0.25,0))</f>
        <v>0</v>
      </c>
      <c r="AD122" s="276"/>
      <c r="AE122" s="276"/>
      <c r="AF122" s="760"/>
      <c r="AG122" s="276">
        <f>AG$120/3</f>
        <v>2.2222222222222223</v>
      </c>
      <c r="AH122" s="274" t="s">
        <v>1065</v>
      </c>
      <c r="AI122" s="276">
        <f>IF(AH122="Yes",AG122,IF(AH122="partial",AG122*0.25,0))</f>
        <v>0</v>
      </c>
      <c r="AJ122" s="276"/>
      <c r="AK122" s="276"/>
      <c r="AL122" s="760"/>
      <c r="AM122" s="276">
        <f>AM$120/3</f>
        <v>2.2222222222222223</v>
      </c>
      <c r="AN122" s="267" t="s">
        <v>38</v>
      </c>
      <c r="AO122" s="276">
        <f>IF(AN122="Yes",AM122,IF(AN122="partial",AM122*0.25,0))</f>
        <v>0</v>
      </c>
      <c r="AP122" s="276"/>
      <c r="AQ122" s="276"/>
      <c r="AR122" s="760"/>
      <c r="AS122" s="276">
        <f>AS$120/3</f>
        <v>2.2222222222222223</v>
      </c>
      <c r="AT122" s="267" t="s">
        <v>38</v>
      </c>
      <c r="AU122" s="276">
        <f>IF(AT122="Yes",AS122,IF(AT122="partial",AS122*0.25,0))</f>
        <v>0</v>
      </c>
      <c r="AV122" s="276"/>
      <c r="AW122" s="276"/>
      <c r="AX122" s="760"/>
      <c r="AY122" s="276">
        <f>AY$120/3</f>
        <v>2.2222222222222223</v>
      </c>
      <c r="AZ122" s="267" t="s">
        <v>38</v>
      </c>
      <c r="BA122" s="276">
        <f>IF(AZ122="Yes",AY122,IF(AZ122="partial",AY122*0.25,0))</f>
        <v>0</v>
      </c>
      <c r="BB122" s="276"/>
      <c r="BC122" s="269"/>
      <c r="BD122" s="760"/>
      <c r="BE122" s="276">
        <f>BE$120/3</f>
        <v>2.2222222222222223</v>
      </c>
      <c r="BF122" s="267" t="s">
        <v>38</v>
      </c>
      <c r="BG122" s="276">
        <f>IF(BF122="Yes",BE122,IF(BF122="partial",BE122*0.25,0))</f>
        <v>0</v>
      </c>
      <c r="BH122" s="276"/>
      <c r="BI122" s="276"/>
      <c r="BJ122" s="820"/>
      <c r="BK122" s="109"/>
      <c r="BL122" s="109"/>
      <c r="BM122" s="109"/>
      <c r="BN122" s="109"/>
      <c r="BO122" s="819"/>
      <c r="BP122" s="819"/>
      <c r="BQ122" s="819"/>
      <c r="BR122" s="819"/>
      <c r="BS122" s="819"/>
      <c r="BT122" s="819"/>
      <c r="BU122" s="819"/>
      <c r="BV122" s="819"/>
      <c r="BW122" s="819"/>
      <c r="BX122" s="819"/>
      <c r="BY122" s="819"/>
      <c r="BZ122" s="819"/>
      <c r="CA122" s="819"/>
      <c r="CB122" s="819"/>
      <c r="CC122" s="819"/>
      <c r="CD122" s="819"/>
      <c r="CE122" s="819"/>
      <c r="CF122" s="819"/>
      <c r="CG122" s="819"/>
      <c r="CH122" s="819"/>
      <c r="CI122" s="819"/>
      <c r="CJ122" s="819"/>
      <c r="CK122" s="819"/>
      <c r="CL122" s="819"/>
      <c r="CM122" s="819"/>
      <c r="CN122" s="819"/>
      <c r="CO122" s="819"/>
      <c r="CP122" s="819"/>
      <c r="CQ122" s="819"/>
      <c r="CR122" s="819"/>
      <c r="CS122" s="819"/>
      <c r="CT122" s="819"/>
      <c r="CU122" s="819"/>
      <c r="CV122" s="819"/>
      <c r="CW122" s="819"/>
      <c r="CX122" s="819"/>
      <c r="CY122" s="819"/>
      <c r="CZ122" s="819"/>
      <c r="DA122" s="819"/>
      <c r="DB122" s="819"/>
      <c r="DC122" s="819"/>
      <c r="DD122" s="819"/>
      <c r="DE122" s="819"/>
      <c r="DF122" s="819"/>
      <c r="DG122" s="819"/>
      <c r="DH122" s="819"/>
      <c r="DI122" s="819"/>
      <c r="DJ122" s="819"/>
      <c r="DK122" s="819"/>
      <c r="DL122" s="819"/>
      <c r="DM122" s="819"/>
      <c r="DN122" s="819"/>
      <c r="DO122" s="819"/>
      <c r="DP122" s="819"/>
      <c r="DQ122" s="819"/>
      <c r="DR122" s="819"/>
      <c r="DS122" s="819"/>
      <c r="DT122" s="819"/>
      <c r="DU122" s="819"/>
      <c r="DV122" s="819"/>
      <c r="DW122" s="819"/>
      <c r="DX122" s="819"/>
      <c r="DY122" s="819"/>
      <c r="DZ122" s="819"/>
      <c r="EA122" s="819"/>
      <c r="EB122" s="819"/>
      <c r="EC122" s="819"/>
      <c r="ED122" s="819"/>
      <c r="EE122" s="819"/>
      <c r="EF122" s="819"/>
      <c r="EG122" s="819"/>
      <c r="EH122" s="819"/>
      <c r="EI122" s="819"/>
      <c r="EJ122" s="819"/>
      <c r="EK122" s="819"/>
      <c r="EL122" s="819"/>
      <c r="EM122" s="819"/>
      <c r="EN122" s="819"/>
      <c r="EO122" s="819"/>
      <c r="EP122" s="819"/>
      <c r="EQ122" s="819"/>
      <c r="ER122" s="819"/>
      <c r="ES122" s="819"/>
      <c r="ET122" s="819"/>
      <c r="EU122" s="819"/>
      <c r="EV122" s="819"/>
      <c r="EW122" s="819"/>
      <c r="EX122" s="819"/>
      <c r="EY122" s="819"/>
      <c r="EZ122" s="819"/>
      <c r="FA122" s="819"/>
      <c r="FB122" s="819"/>
      <c r="FC122" s="819"/>
      <c r="FD122" s="819"/>
      <c r="FE122" s="819"/>
      <c r="FF122" s="819"/>
      <c r="FG122" s="819"/>
      <c r="FH122" s="819"/>
      <c r="FI122" s="819"/>
      <c r="FJ122" s="819"/>
      <c r="FK122" s="819"/>
      <c r="FL122" s="819"/>
      <c r="FM122" s="819"/>
      <c r="FN122" s="819"/>
      <c r="FO122" s="819"/>
      <c r="FP122" s="819"/>
      <c r="FQ122" s="819"/>
      <c r="FR122" s="819"/>
      <c r="FS122" s="819"/>
      <c r="FT122" s="819"/>
      <c r="FU122" s="819"/>
      <c r="FV122" s="819"/>
      <c r="FW122" s="819"/>
      <c r="FX122" s="819"/>
      <c r="FY122" s="819"/>
      <c r="FZ122" s="819"/>
      <c r="GA122" s="819"/>
      <c r="GB122" s="819"/>
      <c r="GC122" s="819"/>
      <c r="GD122" s="819"/>
      <c r="GE122" s="819"/>
      <c r="GF122" s="819"/>
      <c r="GG122" s="819"/>
      <c r="GH122" s="819"/>
      <c r="GI122" s="819"/>
      <c r="GJ122" s="819"/>
      <c r="GK122" s="819"/>
      <c r="GL122" s="819"/>
      <c r="GM122" s="819"/>
      <c r="GN122" s="819"/>
      <c r="GO122" s="819"/>
      <c r="GP122" s="819"/>
      <c r="GQ122" s="819"/>
      <c r="GR122" s="819"/>
      <c r="GS122" s="819"/>
      <c r="GT122" s="819"/>
      <c r="GU122" s="819"/>
      <c r="GV122" s="819"/>
      <c r="GW122" s="819"/>
      <c r="GX122" s="819"/>
      <c r="GY122" s="819"/>
      <c r="GZ122" s="819"/>
      <c r="HA122" s="819"/>
      <c r="HB122" s="819"/>
      <c r="HC122" s="819"/>
      <c r="HD122" s="819"/>
      <c r="HE122" s="819"/>
      <c r="HF122" s="819"/>
      <c r="HG122" s="819"/>
      <c r="HH122" s="819"/>
      <c r="HI122" s="819"/>
      <c r="HJ122" s="819"/>
      <c r="HK122" s="819"/>
      <c r="HL122" s="819"/>
      <c r="HM122" s="819"/>
      <c r="HN122" s="819"/>
      <c r="HO122" s="819"/>
      <c r="HP122" s="819"/>
      <c r="HQ122" s="819"/>
      <c r="HR122" s="819"/>
      <c r="HS122" s="819"/>
      <c r="HT122" s="819"/>
      <c r="HU122" s="819"/>
      <c r="HV122" s="819"/>
      <c r="HW122" s="819"/>
      <c r="HX122" s="819"/>
      <c r="HY122" s="819"/>
      <c r="HZ122" s="819"/>
      <c r="IA122" s="819"/>
      <c r="IB122" s="819"/>
      <c r="IC122" s="819"/>
      <c r="ID122" s="819"/>
      <c r="IE122" s="819"/>
      <c r="IF122" s="819"/>
      <c r="IG122" s="819"/>
      <c r="IH122" s="819"/>
      <c r="II122" s="819"/>
      <c r="IJ122" s="819"/>
      <c r="IK122" s="819"/>
      <c r="IL122" s="819"/>
      <c r="IM122" s="819"/>
      <c r="IN122" s="819"/>
      <c r="IO122" s="819"/>
      <c r="IP122" s="819"/>
      <c r="IQ122" s="819"/>
      <c r="IR122" s="819"/>
      <c r="IS122" s="819"/>
      <c r="IT122" s="819"/>
      <c r="IU122" s="819"/>
      <c r="IV122" s="819"/>
      <c r="IW122" s="819"/>
      <c r="IX122" s="819"/>
      <c r="IY122" s="819"/>
      <c r="IZ122" s="819"/>
      <c r="JA122" s="819"/>
      <c r="JB122" s="819"/>
      <c r="JC122" s="819"/>
      <c r="JD122" s="819"/>
      <c r="JE122" s="819"/>
      <c r="JF122" s="819"/>
      <c r="JG122" s="819"/>
      <c r="JH122" s="819"/>
      <c r="JI122" s="819"/>
      <c r="JJ122" s="819"/>
      <c r="JK122" s="819"/>
      <c r="JL122" s="819"/>
      <c r="JM122" s="819"/>
      <c r="JN122" s="819"/>
      <c r="JO122" s="819"/>
      <c r="JP122" s="819"/>
      <c r="JQ122" s="819"/>
      <c r="JR122" s="819"/>
      <c r="JS122" s="819"/>
      <c r="JT122" s="819"/>
      <c r="JU122" s="819"/>
      <c r="JV122" s="819"/>
      <c r="JW122" s="819"/>
      <c r="JX122" s="819"/>
      <c r="JY122" s="819"/>
      <c r="JZ122" s="819"/>
      <c r="KA122" s="819"/>
      <c r="KB122" s="819"/>
      <c r="KC122" s="819"/>
      <c r="KD122" s="819"/>
      <c r="KE122" s="819"/>
      <c r="KF122" s="819"/>
      <c r="KG122" s="819"/>
      <c r="KH122" s="819"/>
      <c r="KI122" s="819"/>
      <c r="KJ122" s="819"/>
      <c r="KK122" s="819"/>
      <c r="KL122" s="819"/>
      <c r="KM122" s="819"/>
      <c r="KN122" s="819"/>
      <c r="KO122" s="819"/>
      <c r="KP122" s="819"/>
      <c r="KQ122" s="819"/>
      <c r="KR122" s="819"/>
      <c r="KS122" s="819"/>
      <c r="KT122" s="819"/>
      <c r="KU122" s="819"/>
      <c r="KV122" s="819"/>
      <c r="KW122" s="819"/>
      <c r="KX122" s="819"/>
      <c r="KY122" s="819"/>
      <c r="KZ122" s="819"/>
      <c r="LA122" s="819"/>
      <c r="LB122" s="819"/>
      <c r="LC122" s="819"/>
      <c r="LD122" s="819"/>
      <c r="LE122" s="819"/>
      <c r="LF122" s="819"/>
      <c r="LG122" s="819"/>
      <c r="LH122" s="819"/>
      <c r="LI122" s="819"/>
      <c r="LJ122" s="819"/>
      <c r="LK122" s="819"/>
      <c r="LL122" s="819"/>
      <c r="LM122" s="819"/>
      <c r="LN122" s="819"/>
      <c r="LO122" s="819"/>
      <c r="LP122" s="819"/>
      <c r="LQ122" s="819"/>
      <c r="LR122" s="819"/>
      <c r="LS122" s="819"/>
      <c r="LT122" s="819"/>
      <c r="LU122" s="819"/>
      <c r="LV122" s="819"/>
      <c r="LW122" s="819"/>
      <c r="LX122" s="819"/>
      <c r="LY122" s="819"/>
      <c r="LZ122" s="819"/>
      <c r="MA122" s="819"/>
      <c r="MB122" s="819"/>
      <c r="MC122" s="819"/>
      <c r="MD122" s="819"/>
      <c r="ME122" s="819"/>
      <c r="MF122" s="819"/>
      <c r="MG122" s="819"/>
      <c r="MH122" s="819"/>
      <c r="MI122" s="819"/>
      <c r="MJ122" s="819"/>
      <c r="MK122" s="819"/>
      <c r="ML122" s="819"/>
      <c r="MM122" s="819"/>
      <c r="MN122" s="819"/>
      <c r="MO122" s="819"/>
      <c r="MP122" s="819"/>
      <c r="MQ122" s="819"/>
      <c r="MR122" s="819"/>
      <c r="MS122" s="819"/>
      <c r="MT122" s="819"/>
      <c r="MU122" s="819"/>
      <c r="MV122" s="819"/>
      <c r="MW122" s="819"/>
      <c r="MX122" s="819"/>
      <c r="MY122" s="819"/>
      <c r="MZ122" s="819"/>
      <c r="NA122" s="819"/>
      <c r="NB122" s="819"/>
      <c r="NC122" s="819"/>
      <c r="ND122" s="819"/>
      <c r="NE122" s="819"/>
      <c r="NF122" s="819"/>
      <c r="NG122" s="819"/>
      <c r="NH122" s="819"/>
      <c r="NI122" s="819"/>
      <c r="NJ122" s="819"/>
      <c r="NK122" s="819"/>
      <c r="NL122" s="819"/>
      <c r="NM122" s="819"/>
      <c r="NN122" s="819"/>
      <c r="NO122" s="819"/>
      <c r="NP122" s="819"/>
      <c r="NQ122" s="819"/>
      <c r="NR122" s="819"/>
      <c r="NS122" s="819"/>
      <c r="NT122" s="819"/>
      <c r="NU122" s="819"/>
      <c r="NV122" s="819"/>
      <c r="NW122" s="819"/>
      <c r="NX122" s="819"/>
      <c r="NY122" s="819"/>
      <c r="NZ122" s="819"/>
      <c r="OA122" s="819"/>
      <c r="OB122" s="819"/>
      <c r="OC122" s="819"/>
      <c r="OD122" s="819"/>
      <c r="OE122" s="819"/>
      <c r="OF122" s="819"/>
      <c r="OG122" s="819"/>
      <c r="OH122" s="819"/>
      <c r="OI122" s="819"/>
      <c r="OJ122" s="819"/>
      <c r="OK122" s="819"/>
      <c r="OL122" s="819"/>
      <c r="OM122" s="819"/>
      <c r="ON122" s="819"/>
      <c r="OO122" s="819"/>
      <c r="OP122" s="819"/>
      <c r="OQ122" s="819"/>
      <c r="OR122" s="819"/>
      <c r="OS122" s="819"/>
      <c r="OT122" s="819"/>
      <c r="OU122" s="819"/>
      <c r="OV122" s="819"/>
      <c r="OW122" s="819"/>
      <c r="OX122" s="819"/>
      <c r="OY122" s="819"/>
      <c r="OZ122" s="819"/>
      <c r="PA122" s="819"/>
      <c r="PB122" s="819"/>
      <c r="PC122" s="819"/>
      <c r="PD122" s="819"/>
      <c r="PE122" s="819"/>
      <c r="PF122" s="819"/>
      <c r="PG122" s="819"/>
      <c r="PH122" s="819"/>
      <c r="PI122" s="819"/>
      <c r="PJ122" s="819"/>
      <c r="PK122" s="819"/>
      <c r="PL122" s="819"/>
      <c r="PM122" s="819"/>
      <c r="PN122" s="819"/>
      <c r="PO122" s="819"/>
      <c r="PP122" s="819"/>
      <c r="PQ122" s="819"/>
      <c r="PR122" s="819"/>
      <c r="PS122" s="819"/>
      <c r="PT122" s="819"/>
      <c r="PU122" s="819"/>
      <c r="PV122" s="819"/>
      <c r="PW122" s="819"/>
      <c r="PX122" s="819"/>
      <c r="PY122" s="819"/>
      <c r="PZ122" s="819"/>
      <c r="QA122" s="819"/>
      <c r="QB122" s="819"/>
      <c r="QC122" s="819"/>
      <c r="QD122" s="819"/>
      <c r="QE122" s="819"/>
      <c r="QF122" s="819"/>
      <c r="QG122" s="819"/>
      <c r="QH122" s="819"/>
      <c r="QI122" s="819"/>
      <c r="QJ122" s="819"/>
      <c r="QK122" s="819"/>
      <c r="QL122" s="819"/>
      <c r="QM122" s="819"/>
      <c r="QN122" s="819"/>
    </row>
    <row r="123" spans="1:456" s="132" customFormat="1" ht="165" customHeight="1">
      <c r="A123" s="435" t="s">
        <v>1027</v>
      </c>
      <c r="B123" s="421" t="s">
        <v>1162</v>
      </c>
      <c r="C123" s="849">
        <f>C$120/3</f>
        <v>2.2222222222222223</v>
      </c>
      <c r="D123" s="511" t="s">
        <v>38</v>
      </c>
      <c r="E123" s="276">
        <f>IF(D123="Yes",C123,IF(D123="partial",C123*0.25,0))</f>
        <v>0</v>
      </c>
      <c r="F123" s="276"/>
      <c r="G123" s="276"/>
      <c r="H123" s="792"/>
      <c r="I123" s="276">
        <f>I$120/3</f>
        <v>2.2222222222222223</v>
      </c>
      <c r="J123" s="267" t="s">
        <v>35</v>
      </c>
      <c r="K123" s="276">
        <f>IF(J123="Yes",I123,IF(J123="partial",I123*0.25,0))</f>
        <v>2.2222222222222223</v>
      </c>
      <c r="L123" s="276"/>
      <c r="M123" s="267" t="s">
        <v>1188</v>
      </c>
      <c r="N123" s="792"/>
      <c r="O123" s="276">
        <f>O$120/3</f>
        <v>2.2222222222222223</v>
      </c>
      <c r="P123" s="267" t="s">
        <v>38</v>
      </c>
      <c r="Q123" s="276">
        <f>IF(P123="Yes",O123,IF(P123="partial",O123*0.25,0))</f>
        <v>0</v>
      </c>
      <c r="R123" s="276"/>
      <c r="S123" s="436"/>
      <c r="T123" s="792"/>
      <c r="U123" s="276">
        <f>U$120/3</f>
        <v>2.2222222222222223</v>
      </c>
      <c r="V123" s="267" t="s">
        <v>38</v>
      </c>
      <c r="W123" s="276">
        <f>IF(V123="Yes",U123,IF(V123="partial",U123*0.25,0))</f>
        <v>0</v>
      </c>
      <c r="X123" s="276"/>
      <c r="Y123" s="276"/>
      <c r="Z123" s="792"/>
      <c r="AA123" s="276">
        <f>AA$120/3</f>
        <v>2.2222222222222223</v>
      </c>
      <c r="AB123" s="267" t="s">
        <v>38</v>
      </c>
      <c r="AC123" s="276">
        <f>IF(AB123="Yes",AA123,IF(AB123="partial",AA123*0.25,0))</f>
        <v>0</v>
      </c>
      <c r="AD123" s="276"/>
      <c r="AE123" s="276"/>
      <c r="AF123" s="792"/>
      <c r="AG123" s="276">
        <f>AG$120/3</f>
        <v>2.2222222222222223</v>
      </c>
      <c r="AH123" s="274" t="s">
        <v>35</v>
      </c>
      <c r="AI123" s="276">
        <f>IF(AH123="Yes",AG123,IF(AH123="partial",AG123*0.25,0))</f>
        <v>2.2222222222222223</v>
      </c>
      <c r="AJ123" s="276"/>
      <c r="AK123" s="276" t="s">
        <v>1908</v>
      </c>
      <c r="AL123" s="792"/>
      <c r="AM123" s="276">
        <f>AM$120/3</f>
        <v>2.2222222222222223</v>
      </c>
      <c r="AN123" s="267" t="s">
        <v>38</v>
      </c>
      <c r="AO123" s="276">
        <f>IF(AN123="Yes",AM123,IF(AN123="partial",AM123*0.25,0))</f>
        <v>0</v>
      </c>
      <c r="AP123" s="276"/>
      <c r="AQ123" s="276"/>
      <c r="AR123" s="792"/>
      <c r="AS123" s="276">
        <f>AS$120/3</f>
        <v>2.2222222222222223</v>
      </c>
      <c r="AT123" s="267" t="s">
        <v>38</v>
      </c>
      <c r="AU123" s="276">
        <f>IF(AT123="Yes",AS123,IF(AT123="partial",AS123*0.25,0))</f>
        <v>0</v>
      </c>
      <c r="AV123" s="276"/>
      <c r="AW123" s="276"/>
      <c r="AX123" s="792"/>
      <c r="AY123" s="276">
        <f>AY$120/3</f>
        <v>2.2222222222222223</v>
      </c>
      <c r="AZ123" s="267" t="s">
        <v>38</v>
      </c>
      <c r="BA123" s="276">
        <f>IF(AZ123="Yes",AY123,IF(AZ123="partial",AY123*0.25,0))</f>
        <v>0</v>
      </c>
      <c r="BB123" s="276"/>
      <c r="BC123" s="269"/>
      <c r="BD123" s="792"/>
      <c r="BE123" s="276">
        <f>BE$120/3</f>
        <v>2.2222222222222223</v>
      </c>
      <c r="BF123" s="267" t="s">
        <v>35</v>
      </c>
      <c r="BG123" s="276">
        <f>IF(BF123="Yes",BE123,IF(BF123="partial",BE123*0.25,0))</f>
        <v>2.2222222222222223</v>
      </c>
      <c r="BH123" s="276"/>
      <c r="BI123" s="267" t="s">
        <v>906</v>
      </c>
      <c r="BJ123" s="818"/>
      <c r="BK123" s="819"/>
      <c r="BL123" s="819"/>
      <c r="BM123" s="819"/>
      <c r="BN123" s="819"/>
      <c r="BO123" s="819"/>
      <c r="BP123" s="819"/>
      <c r="BQ123" s="819"/>
      <c r="BR123" s="819"/>
      <c r="BS123" s="819"/>
      <c r="BT123" s="819"/>
      <c r="BU123" s="819"/>
      <c r="BV123" s="819"/>
      <c r="BW123" s="819"/>
      <c r="BX123" s="819"/>
      <c r="BY123" s="819"/>
      <c r="BZ123" s="819"/>
      <c r="CA123" s="819"/>
      <c r="CB123" s="819"/>
      <c r="CC123" s="819"/>
      <c r="CD123" s="819"/>
      <c r="CE123" s="819"/>
      <c r="CF123" s="819"/>
      <c r="CG123" s="819"/>
      <c r="CH123" s="819"/>
      <c r="CI123" s="819"/>
      <c r="CJ123" s="819"/>
      <c r="CK123" s="819"/>
      <c r="CL123" s="819"/>
      <c r="CM123" s="819"/>
      <c r="CN123" s="819"/>
      <c r="CO123" s="819"/>
      <c r="CP123" s="819"/>
      <c r="CQ123" s="819"/>
      <c r="CR123" s="819"/>
      <c r="CS123" s="819"/>
      <c r="CT123" s="819"/>
      <c r="CU123" s="819"/>
      <c r="CV123" s="819"/>
      <c r="CW123" s="819"/>
      <c r="CX123" s="819"/>
      <c r="CY123" s="819"/>
      <c r="CZ123" s="819"/>
      <c r="DA123" s="819"/>
      <c r="DB123" s="819"/>
      <c r="DC123" s="819"/>
      <c r="DD123" s="819"/>
      <c r="DE123" s="819"/>
      <c r="DF123" s="819"/>
      <c r="DG123" s="819"/>
      <c r="DH123" s="819"/>
      <c r="DI123" s="819"/>
      <c r="DJ123" s="819"/>
      <c r="DK123" s="819"/>
      <c r="DL123" s="819"/>
      <c r="DM123" s="819"/>
      <c r="DN123" s="819"/>
      <c r="DO123" s="819"/>
      <c r="DP123" s="819"/>
      <c r="DQ123" s="819"/>
      <c r="DR123" s="819"/>
      <c r="DS123" s="819"/>
      <c r="DT123" s="819"/>
      <c r="DU123" s="819"/>
      <c r="DV123" s="819"/>
      <c r="DW123" s="819"/>
      <c r="DX123" s="819"/>
      <c r="DY123" s="819"/>
      <c r="DZ123" s="819"/>
      <c r="EA123" s="819"/>
      <c r="EB123" s="819"/>
      <c r="EC123" s="819"/>
      <c r="ED123" s="819"/>
      <c r="EE123" s="819"/>
      <c r="EF123" s="819"/>
      <c r="EG123" s="819"/>
      <c r="EH123" s="819"/>
      <c r="EI123" s="819"/>
      <c r="EJ123" s="819"/>
      <c r="EK123" s="819"/>
      <c r="EL123" s="819"/>
      <c r="EM123" s="819"/>
      <c r="EN123" s="819"/>
      <c r="EO123" s="819"/>
      <c r="EP123" s="819"/>
      <c r="EQ123" s="819"/>
      <c r="ER123" s="819"/>
      <c r="ES123" s="819"/>
      <c r="ET123" s="819"/>
      <c r="EU123" s="819"/>
      <c r="EV123" s="819"/>
      <c r="EW123" s="819"/>
      <c r="EX123" s="819"/>
      <c r="EY123" s="819"/>
      <c r="EZ123" s="819"/>
      <c r="FA123" s="819"/>
      <c r="FB123" s="819"/>
      <c r="FC123" s="819"/>
      <c r="FD123" s="819"/>
      <c r="FE123" s="819"/>
      <c r="FF123" s="819"/>
      <c r="FG123" s="819"/>
      <c r="FH123" s="819"/>
      <c r="FI123" s="819"/>
      <c r="FJ123" s="819"/>
      <c r="FK123" s="819"/>
      <c r="FL123" s="819"/>
      <c r="FM123" s="819"/>
      <c r="FN123" s="819"/>
      <c r="FO123" s="819"/>
      <c r="FP123" s="819"/>
      <c r="FQ123" s="819"/>
      <c r="FR123" s="819"/>
      <c r="FS123" s="819"/>
      <c r="FT123" s="819"/>
      <c r="FU123" s="819"/>
      <c r="FV123" s="819"/>
      <c r="FW123" s="819"/>
      <c r="FX123" s="819"/>
      <c r="FY123" s="819"/>
      <c r="FZ123" s="819"/>
      <c r="GA123" s="819"/>
      <c r="GB123" s="819"/>
      <c r="GC123" s="819"/>
      <c r="GD123" s="819"/>
      <c r="GE123" s="819"/>
      <c r="GF123" s="819"/>
      <c r="GG123" s="819"/>
      <c r="GH123" s="819"/>
      <c r="GI123" s="819"/>
      <c r="GJ123" s="819"/>
      <c r="GK123" s="819"/>
      <c r="GL123" s="819"/>
      <c r="GM123" s="819"/>
      <c r="GN123" s="819"/>
      <c r="GO123" s="819"/>
      <c r="GP123" s="819"/>
      <c r="GQ123" s="819"/>
      <c r="GR123" s="819"/>
      <c r="GS123" s="819"/>
      <c r="GT123" s="819"/>
      <c r="GU123" s="819"/>
      <c r="GV123" s="819"/>
      <c r="GW123" s="819"/>
      <c r="GX123" s="819"/>
      <c r="GY123" s="819"/>
      <c r="GZ123" s="819"/>
      <c r="HA123" s="819"/>
      <c r="HB123" s="819"/>
      <c r="HC123" s="819"/>
      <c r="HD123" s="819"/>
      <c r="HE123" s="819"/>
      <c r="HF123" s="819"/>
      <c r="HG123" s="819"/>
      <c r="HH123" s="819"/>
      <c r="HI123" s="819"/>
      <c r="HJ123" s="819"/>
      <c r="HK123" s="819"/>
      <c r="HL123" s="819"/>
      <c r="HM123" s="819"/>
      <c r="HN123" s="819"/>
      <c r="HO123" s="819"/>
      <c r="HP123" s="819"/>
      <c r="HQ123" s="819"/>
      <c r="HR123" s="819"/>
      <c r="HS123" s="819"/>
      <c r="HT123" s="819"/>
      <c r="HU123" s="819"/>
      <c r="HV123" s="819"/>
      <c r="HW123" s="819"/>
      <c r="HX123" s="819"/>
      <c r="HY123" s="819"/>
      <c r="HZ123" s="819"/>
      <c r="IA123" s="819"/>
      <c r="IB123" s="819"/>
      <c r="IC123" s="819"/>
      <c r="ID123" s="819"/>
      <c r="IE123" s="819"/>
      <c r="IF123" s="819"/>
      <c r="IG123" s="819"/>
      <c r="IH123" s="819"/>
      <c r="II123" s="819"/>
      <c r="IJ123" s="819"/>
      <c r="IK123" s="819"/>
      <c r="IL123" s="819"/>
      <c r="IM123" s="819"/>
      <c r="IN123" s="819"/>
      <c r="IO123" s="819"/>
      <c r="IP123" s="819"/>
      <c r="IQ123" s="819"/>
      <c r="IR123" s="819"/>
      <c r="IS123" s="819"/>
      <c r="IT123" s="819"/>
      <c r="IU123" s="819"/>
      <c r="IV123" s="819"/>
      <c r="IW123" s="819"/>
      <c r="IX123" s="819"/>
      <c r="IY123" s="819"/>
      <c r="IZ123" s="819"/>
      <c r="JA123" s="819"/>
      <c r="JB123" s="819"/>
      <c r="JC123" s="819"/>
      <c r="JD123" s="819"/>
      <c r="JE123" s="819"/>
      <c r="JF123" s="819"/>
      <c r="JG123" s="819"/>
      <c r="JH123" s="819"/>
      <c r="JI123" s="819"/>
      <c r="JJ123" s="819"/>
      <c r="JK123" s="819"/>
      <c r="JL123" s="819"/>
      <c r="JM123" s="819"/>
      <c r="JN123" s="819"/>
      <c r="JO123" s="819"/>
      <c r="JP123" s="819"/>
      <c r="JQ123" s="819"/>
      <c r="JR123" s="819"/>
      <c r="JS123" s="819"/>
      <c r="JT123" s="819"/>
      <c r="JU123" s="819"/>
      <c r="JV123" s="819"/>
      <c r="JW123" s="819"/>
      <c r="JX123" s="819"/>
      <c r="JY123" s="819"/>
      <c r="JZ123" s="819"/>
      <c r="KA123" s="819"/>
      <c r="KB123" s="819"/>
      <c r="KC123" s="819"/>
      <c r="KD123" s="819"/>
      <c r="KE123" s="819"/>
      <c r="KF123" s="819"/>
      <c r="KG123" s="819"/>
      <c r="KH123" s="819"/>
      <c r="KI123" s="819"/>
      <c r="KJ123" s="819"/>
      <c r="KK123" s="819"/>
      <c r="KL123" s="819"/>
      <c r="KM123" s="819"/>
      <c r="KN123" s="819"/>
      <c r="KO123" s="819"/>
      <c r="KP123" s="819"/>
      <c r="KQ123" s="819"/>
      <c r="KR123" s="819"/>
      <c r="KS123" s="819"/>
      <c r="KT123" s="819"/>
      <c r="KU123" s="819"/>
      <c r="KV123" s="819"/>
      <c r="KW123" s="819"/>
      <c r="KX123" s="819"/>
      <c r="KY123" s="819"/>
      <c r="KZ123" s="819"/>
      <c r="LA123" s="819"/>
      <c r="LB123" s="819"/>
      <c r="LC123" s="819"/>
      <c r="LD123" s="819"/>
      <c r="LE123" s="819"/>
      <c r="LF123" s="819"/>
      <c r="LG123" s="819"/>
      <c r="LH123" s="819"/>
      <c r="LI123" s="819"/>
      <c r="LJ123" s="819"/>
      <c r="LK123" s="819"/>
      <c r="LL123" s="819"/>
      <c r="LM123" s="819"/>
      <c r="LN123" s="819"/>
      <c r="LO123" s="819"/>
      <c r="LP123" s="819"/>
      <c r="LQ123" s="819"/>
      <c r="LR123" s="819"/>
      <c r="LS123" s="819"/>
      <c r="LT123" s="819"/>
      <c r="LU123" s="819"/>
      <c r="LV123" s="819"/>
      <c r="LW123" s="819"/>
      <c r="LX123" s="819"/>
      <c r="LY123" s="819"/>
      <c r="LZ123" s="819"/>
      <c r="MA123" s="819"/>
      <c r="MB123" s="819"/>
      <c r="MC123" s="819"/>
      <c r="MD123" s="819"/>
      <c r="ME123" s="819"/>
      <c r="MF123" s="819"/>
      <c r="MG123" s="819"/>
      <c r="MH123" s="819"/>
      <c r="MI123" s="819"/>
      <c r="MJ123" s="819"/>
      <c r="MK123" s="819"/>
      <c r="ML123" s="819"/>
      <c r="MM123" s="819"/>
      <c r="MN123" s="819"/>
      <c r="MO123" s="819"/>
      <c r="MP123" s="819"/>
      <c r="MQ123" s="819"/>
      <c r="MR123" s="819"/>
      <c r="MS123" s="819"/>
      <c r="MT123" s="819"/>
      <c r="MU123" s="819"/>
      <c r="MV123" s="819"/>
      <c r="MW123" s="819"/>
      <c r="MX123" s="819"/>
      <c r="MY123" s="819"/>
      <c r="MZ123" s="819"/>
      <c r="NA123" s="819"/>
      <c r="NB123" s="819"/>
      <c r="NC123" s="819"/>
      <c r="ND123" s="819"/>
      <c r="NE123" s="819"/>
      <c r="NF123" s="819"/>
      <c r="NG123" s="819"/>
      <c r="NH123" s="819"/>
      <c r="NI123" s="819"/>
      <c r="NJ123" s="819"/>
      <c r="NK123" s="819"/>
      <c r="NL123" s="819"/>
      <c r="NM123" s="819"/>
      <c r="NN123" s="819"/>
      <c r="NO123" s="819"/>
      <c r="NP123" s="819"/>
      <c r="NQ123" s="819"/>
      <c r="NR123" s="819"/>
      <c r="NS123" s="819"/>
      <c r="NT123" s="819"/>
      <c r="NU123" s="819"/>
      <c r="NV123" s="819"/>
      <c r="NW123" s="819"/>
      <c r="NX123" s="819"/>
      <c r="NY123" s="819"/>
      <c r="NZ123" s="819"/>
      <c r="OA123" s="819"/>
      <c r="OB123" s="819"/>
      <c r="OC123" s="819"/>
      <c r="OD123" s="819"/>
      <c r="OE123" s="819"/>
      <c r="OF123" s="819"/>
      <c r="OG123" s="819"/>
      <c r="OH123" s="819"/>
      <c r="OI123" s="819"/>
      <c r="OJ123" s="819"/>
      <c r="OK123" s="819"/>
      <c r="OL123" s="819"/>
      <c r="OM123" s="819"/>
      <c r="ON123" s="819"/>
      <c r="OO123" s="819"/>
      <c r="OP123" s="819"/>
      <c r="OQ123" s="819"/>
      <c r="OR123" s="819"/>
      <c r="OS123" s="819"/>
      <c r="OT123" s="819"/>
      <c r="OU123" s="819"/>
      <c r="OV123" s="819"/>
      <c r="OW123" s="819"/>
      <c r="OX123" s="819"/>
      <c r="OY123" s="819"/>
      <c r="OZ123" s="819"/>
      <c r="PA123" s="819"/>
      <c r="PB123" s="819"/>
      <c r="PC123" s="819"/>
      <c r="PD123" s="819"/>
      <c r="PE123" s="819"/>
      <c r="PF123" s="819"/>
      <c r="PG123" s="819"/>
      <c r="PH123" s="819"/>
      <c r="PI123" s="819"/>
      <c r="PJ123" s="819"/>
      <c r="PK123" s="819"/>
      <c r="PL123" s="819"/>
      <c r="PM123" s="819"/>
      <c r="PN123" s="819"/>
      <c r="PO123" s="819"/>
      <c r="PP123" s="819"/>
      <c r="PQ123" s="819"/>
      <c r="PR123" s="819"/>
      <c r="PS123" s="819"/>
      <c r="PT123" s="819"/>
      <c r="PU123" s="819"/>
      <c r="PV123" s="819"/>
      <c r="PW123" s="819"/>
      <c r="PX123" s="819"/>
      <c r="PY123" s="819"/>
      <c r="PZ123" s="819"/>
      <c r="QA123" s="819"/>
      <c r="QB123" s="819"/>
      <c r="QC123" s="819"/>
      <c r="QD123" s="819"/>
      <c r="QE123" s="819"/>
      <c r="QF123" s="819"/>
      <c r="QG123" s="819"/>
      <c r="QH123" s="819"/>
      <c r="QI123" s="819"/>
      <c r="QJ123" s="819"/>
      <c r="QK123" s="819"/>
      <c r="QL123" s="819"/>
      <c r="QM123" s="819"/>
      <c r="QN123" s="819"/>
    </row>
    <row r="124" spans="1:456" s="133" customFormat="1" ht="18.75">
      <c r="A124" s="440"/>
      <c r="B124" s="836"/>
      <c r="C124" s="849"/>
      <c r="D124" s="340"/>
      <c r="E124" s="276"/>
      <c r="F124" s="276"/>
      <c r="G124" s="276"/>
      <c r="H124" s="797"/>
      <c r="I124" s="276"/>
      <c r="J124" s="276"/>
      <c r="K124" s="276"/>
      <c r="L124" s="276"/>
      <c r="M124" s="276"/>
      <c r="N124" s="797"/>
      <c r="O124" s="276"/>
      <c r="P124" s="276"/>
      <c r="Q124" s="276"/>
      <c r="R124" s="276"/>
      <c r="S124" s="276"/>
      <c r="T124" s="797"/>
      <c r="U124" s="276"/>
      <c r="V124" s="276"/>
      <c r="W124" s="276"/>
      <c r="X124" s="276"/>
      <c r="Y124" s="276"/>
      <c r="Z124" s="797"/>
      <c r="AA124" s="276"/>
      <c r="AB124" s="276"/>
      <c r="AC124" s="276"/>
      <c r="AD124" s="276"/>
      <c r="AE124" s="276"/>
      <c r="AF124" s="797"/>
      <c r="AG124" s="276"/>
      <c r="AH124" s="276"/>
      <c r="AI124" s="276"/>
      <c r="AJ124" s="276"/>
      <c r="AK124" s="276"/>
      <c r="AL124" s="797"/>
      <c r="AM124" s="276"/>
      <c r="AN124" s="276"/>
      <c r="AO124" s="276"/>
      <c r="AP124" s="276"/>
      <c r="AQ124" s="276"/>
      <c r="AR124" s="797"/>
      <c r="AS124" s="276"/>
      <c r="AT124" s="276"/>
      <c r="AU124" s="276"/>
      <c r="AV124" s="276"/>
      <c r="AW124" s="276"/>
      <c r="AX124" s="797"/>
      <c r="AY124" s="276"/>
      <c r="AZ124" s="276"/>
      <c r="BA124" s="276"/>
      <c r="BB124" s="276"/>
      <c r="BC124" s="514"/>
      <c r="BD124" s="797"/>
      <c r="BE124" s="276"/>
      <c r="BF124" s="276"/>
      <c r="BG124" s="276"/>
      <c r="BH124" s="276"/>
      <c r="BI124" s="276"/>
      <c r="BJ124" s="824"/>
      <c r="BK124" s="825"/>
      <c r="BL124" s="825"/>
      <c r="BM124" s="825"/>
      <c r="BN124" s="825"/>
      <c r="BO124" s="825"/>
      <c r="BP124" s="825"/>
      <c r="BQ124" s="825"/>
      <c r="BR124" s="825"/>
      <c r="BS124" s="825"/>
      <c r="BT124" s="825"/>
      <c r="BU124" s="825"/>
      <c r="BV124" s="825"/>
      <c r="BW124" s="825"/>
      <c r="BX124" s="825"/>
      <c r="BY124" s="825"/>
      <c r="BZ124" s="825"/>
      <c r="CA124" s="825"/>
      <c r="CB124" s="825"/>
      <c r="CC124" s="825"/>
      <c r="CD124" s="825"/>
      <c r="CE124" s="825"/>
      <c r="CF124" s="825"/>
      <c r="CG124" s="825"/>
      <c r="CH124" s="825"/>
      <c r="CI124" s="825"/>
      <c r="CJ124" s="825"/>
      <c r="CK124" s="825"/>
      <c r="CL124" s="825"/>
      <c r="CM124" s="825"/>
      <c r="CN124" s="825"/>
      <c r="CO124" s="825"/>
      <c r="CP124" s="825"/>
      <c r="CQ124" s="825"/>
      <c r="CR124" s="825"/>
      <c r="CS124" s="825"/>
      <c r="CT124" s="825"/>
      <c r="CU124" s="825"/>
      <c r="CV124" s="825"/>
      <c r="CW124" s="825"/>
      <c r="CX124" s="825"/>
      <c r="CY124" s="825"/>
      <c r="CZ124" s="825"/>
      <c r="DA124" s="825"/>
      <c r="DB124" s="825"/>
      <c r="DC124" s="825"/>
      <c r="DD124" s="825"/>
      <c r="DE124" s="825"/>
      <c r="DF124" s="825"/>
      <c r="DG124" s="825"/>
      <c r="DH124" s="825"/>
      <c r="DI124" s="825"/>
      <c r="DJ124" s="825"/>
      <c r="DK124" s="825"/>
      <c r="DL124" s="825"/>
      <c r="DM124" s="825"/>
      <c r="DN124" s="825"/>
      <c r="DO124" s="825"/>
      <c r="DP124" s="825"/>
      <c r="DQ124" s="825"/>
      <c r="DR124" s="825"/>
      <c r="DS124" s="825"/>
      <c r="DT124" s="825"/>
      <c r="DU124" s="825"/>
      <c r="DV124" s="825"/>
      <c r="DW124" s="825"/>
      <c r="DX124" s="825"/>
      <c r="DY124" s="825"/>
      <c r="DZ124" s="825"/>
      <c r="EA124" s="825"/>
      <c r="EB124" s="825"/>
      <c r="EC124" s="825"/>
      <c r="ED124" s="825"/>
      <c r="EE124" s="825"/>
      <c r="EF124" s="825"/>
      <c r="EG124" s="825"/>
      <c r="EH124" s="825"/>
      <c r="EI124" s="825"/>
      <c r="EJ124" s="825"/>
      <c r="EK124" s="825"/>
      <c r="EL124" s="825"/>
      <c r="EM124" s="825"/>
      <c r="EN124" s="825"/>
      <c r="EO124" s="825"/>
      <c r="EP124" s="825"/>
      <c r="EQ124" s="825"/>
      <c r="ER124" s="825"/>
      <c r="ES124" s="825"/>
      <c r="ET124" s="825"/>
      <c r="EU124" s="825"/>
      <c r="EV124" s="825"/>
      <c r="EW124" s="825"/>
      <c r="EX124" s="825"/>
      <c r="EY124" s="825"/>
      <c r="EZ124" s="825"/>
      <c r="FA124" s="825"/>
      <c r="FB124" s="825"/>
      <c r="FC124" s="825"/>
      <c r="FD124" s="825"/>
      <c r="FE124" s="825"/>
      <c r="FF124" s="825"/>
      <c r="FG124" s="825"/>
      <c r="FH124" s="825"/>
      <c r="FI124" s="825"/>
      <c r="FJ124" s="825"/>
      <c r="FK124" s="825"/>
      <c r="FL124" s="825"/>
      <c r="FM124" s="825"/>
      <c r="FN124" s="825"/>
      <c r="FO124" s="825"/>
      <c r="FP124" s="825"/>
      <c r="FQ124" s="825"/>
      <c r="FR124" s="825"/>
      <c r="FS124" s="825"/>
      <c r="FT124" s="825"/>
      <c r="FU124" s="825"/>
      <c r="FV124" s="825"/>
      <c r="FW124" s="825"/>
      <c r="FX124" s="825"/>
      <c r="FY124" s="825"/>
      <c r="FZ124" s="825"/>
      <c r="GA124" s="825"/>
      <c r="GB124" s="825"/>
      <c r="GC124" s="825"/>
      <c r="GD124" s="825"/>
      <c r="GE124" s="825"/>
      <c r="GF124" s="825"/>
      <c r="GG124" s="825"/>
      <c r="GH124" s="825"/>
      <c r="GI124" s="825"/>
      <c r="GJ124" s="825"/>
      <c r="GK124" s="825"/>
      <c r="GL124" s="825"/>
      <c r="GM124" s="825"/>
      <c r="GN124" s="825"/>
      <c r="GO124" s="825"/>
      <c r="GP124" s="825"/>
      <c r="GQ124" s="825"/>
      <c r="GR124" s="825"/>
      <c r="GS124" s="825"/>
      <c r="GT124" s="825"/>
      <c r="GU124" s="825"/>
      <c r="GV124" s="825"/>
      <c r="GW124" s="825"/>
      <c r="GX124" s="825"/>
      <c r="GY124" s="825"/>
      <c r="GZ124" s="825"/>
      <c r="HA124" s="825"/>
      <c r="HB124" s="825"/>
      <c r="HC124" s="825"/>
      <c r="HD124" s="825"/>
      <c r="HE124" s="825"/>
      <c r="HF124" s="825"/>
      <c r="HG124" s="825"/>
      <c r="HH124" s="825"/>
      <c r="HI124" s="825"/>
      <c r="HJ124" s="825"/>
      <c r="HK124" s="825"/>
      <c r="HL124" s="825"/>
      <c r="HM124" s="825"/>
      <c r="HN124" s="825"/>
      <c r="HO124" s="825"/>
      <c r="HP124" s="825"/>
      <c r="HQ124" s="825"/>
      <c r="HR124" s="825"/>
      <c r="HS124" s="825"/>
      <c r="HT124" s="825"/>
      <c r="HU124" s="825"/>
      <c r="HV124" s="825"/>
      <c r="HW124" s="825"/>
      <c r="HX124" s="825"/>
      <c r="HY124" s="825"/>
      <c r="HZ124" s="825"/>
      <c r="IA124" s="825"/>
      <c r="IB124" s="825"/>
      <c r="IC124" s="825"/>
      <c r="ID124" s="825"/>
      <c r="IE124" s="825"/>
      <c r="IF124" s="825"/>
      <c r="IG124" s="825"/>
      <c r="IH124" s="825"/>
      <c r="II124" s="825"/>
      <c r="IJ124" s="825"/>
      <c r="IK124" s="825"/>
      <c r="IL124" s="825"/>
      <c r="IM124" s="825"/>
      <c r="IN124" s="825"/>
      <c r="IO124" s="825"/>
      <c r="IP124" s="825"/>
      <c r="IQ124" s="825"/>
      <c r="IR124" s="825"/>
      <c r="IS124" s="825"/>
      <c r="IT124" s="825"/>
      <c r="IU124" s="825"/>
      <c r="IV124" s="825"/>
      <c r="IW124" s="825"/>
      <c r="IX124" s="825"/>
      <c r="IY124" s="825"/>
      <c r="IZ124" s="825"/>
      <c r="JA124" s="825"/>
      <c r="JB124" s="825"/>
      <c r="JC124" s="825"/>
      <c r="JD124" s="825"/>
      <c r="JE124" s="825"/>
      <c r="JF124" s="825"/>
      <c r="JG124" s="825"/>
      <c r="JH124" s="825"/>
      <c r="JI124" s="825"/>
      <c r="JJ124" s="825"/>
      <c r="JK124" s="825"/>
      <c r="JL124" s="825"/>
      <c r="JM124" s="825"/>
      <c r="JN124" s="825"/>
      <c r="JO124" s="825"/>
      <c r="JP124" s="825"/>
      <c r="JQ124" s="825"/>
      <c r="JR124" s="825"/>
      <c r="JS124" s="825"/>
      <c r="JT124" s="825"/>
      <c r="JU124" s="825"/>
      <c r="JV124" s="825"/>
      <c r="JW124" s="825"/>
      <c r="JX124" s="825"/>
      <c r="JY124" s="825"/>
      <c r="JZ124" s="825"/>
      <c r="KA124" s="825"/>
      <c r="KB124" s="825"/>
      <c r="KC124" s="825"/>
      <c r="KD124" s="825"/>
      <c r="KE124" s="825"/>
      <c r="KF124" s="825"/>
      <c r="KG124" s="825"/>
      <c r="KH124" s="825"/>
      <c r="KI124" s="825"/>
      <c r="KJ124" s="825"/>
      <c r="KK124" s="825"/>
      <c r="KL124" s="825"/>
      <c r="KM124" s="825"/>
      <c r="KN124" s="825"/>
      <c r="KO124" s="825"/>
      <c r="KP124" s="825"/>
      <c r="KQ124" s="825"/>
      <c r="KR124" s="825"/>
      <c r="KS124" s="825"/>
      <c r="KT124" s="825"/>
      <c r="KU124" s="825"/>
      <c r="KV124" s="825"/>
      <c r="KW124" s="825"/>
      <c r="KX124" s="825"/>
      <c r="KY124" s="825"/>
      <c r="KZ124" s="825"/>
      <c r="LA124" s="825"/>
      <c r="LB124" s="825"/>
      <c r="LC124" s="825"/>
      <c r="LD124" s="825"/>
      <c r="LE124" s="825"/>
      <c r="LF124" s="825"/>
      <c r="LG124" s="825"/>
      <c r="LH124" s="825"/>
      <c r="LI124" s="825"/>
      <c r="LJ124" s="825"/>
      <c r="LK124" s="825"/>
      <c r="LL124" s="825"/>
      <c r="LM124" s="825"/>
      <c r="LN124" s="825"/>
      <c r="LO124" s="825"/>
      <c r="LP124" s="825"/>
      <c r="LQ124" s="825"/>
      <c r="LR124" s="825"/>
      <c r="LS124" s="825"/>
      <c r="LT124" s="825"/>
      <c r="LU124" s="825"/>
      <c r="LV124" s="825"/>
      <c r="LW124" s="825"/>
      <c r="LX124" s="825"/>
      <c r="LY124" s="825"/>
      <c r="LZ124" s="825"/>
      <c r="MA124" s="825"/>
      <c r="MB124" s="825"/>
      <c r="MC124" s="825"/>
      <c r="MD124" s="825"/>
      <c r="ME124" s="825"/>
      <c r="MF124" s="825"/>
      <c r="MG124" s="825"/>
      <c r="MH124" s="825"/>
      <c r="MI124" s="825"/>
      <c r="MJ124" s="825"/>
      <c r="MK124" s="825"/>
      <c r="ML124" s="825"/>
      <c r="MM124" s="825"/>
      <c r="MN124" s="825"/>
      <c r="MO124" s="825"/>
      <c r="MP124" s="825"/>
      <c r="MQ124" s="825"/>
      <c r="MR124" s="825"/>
      <c r="MS124" s="825"/>
      <c r="MT124" s="825"/>
      <c r="MU124" s="825"/>
      <c r="MV124" s="825"/>
      <c r="MW124" s="825"/>
      <c r="MX124" s="825"/>
      <c r="MY124" s="825"/>
      <c r="MZ124" s="825"/>
      <c r="NA124" s="825"/>
      <c r="NB124" s="825"/>
      <c r="NC124" s="825"/>
      <c r="ND124" s="825"/>
      <c r="NE124" s="825"/>
      <c r="NF124" s="825"/>
      <c r="NG124" s="825"/>
      <c r="NH124" s="825"/>
      <c r="NI124" s="825"/>
      <c r="NJ124" s="825"/>
      <c r="NK124" s="825"/>
      <c r="NL124" s="825"/>
      <c r="NM124" s="825"/>
      <c r="NN124" s="825"/>
      <c r="NO124" s="825"/>
      <c r="NP124" s="825"/>
      <c r="NQ124" s="825"/>
      <c r="NR124" s="825"/>
      <c r="NS124" s="825"/>
      <c r="NT124" s="825"/>
      <c r="NU124" s="825"/>
      <c r="NV124" s="825"/>
      <c r="NW124" s="825"/>
      <c r="NX124" s="825"/>
      <c r="NY124" s="825"/>
      <c r="NZ124" s="825"/>
      <c r="OA124" s="825"/>
      <c r="OB124" s="825"/>
      <c r="OC124" s="825"/>
      <c r="OD124" s="825"/>
      <c r="OE124" s="825"/>
      <c r="OF124" s="825"/>
      <c r="OG124" s="825"/>
      <c r="OH124" s="825"/>
      <c r="OI124" s="825"/>
      <c r="OJ124" s="825"/>
      <c r="OK124" s="825"/>
      <c r="OL124" s="825"/>
      <c r="OM124" s="825"/>
      <c r="ON124" s="825"/>
      <c r="OO124" s="825"/>
      <c r="OP124" s="825"/>
      <c r="OQ124" s="825"/>
      <c r="OR124" s="825"/>
      <c r="OS124" s="825"/>
      <c r="OT124" s="825"/>
      <c r="OU124" s="825"/>
      <c r="OV124" s="825"/>
      <c r="OW124" s="825"/>
      <c r="OX124" s="825"/>
      <c r="OY124" s="825"/>
      <c r="OZ124" s="825"/>
      <c r="PA124" s="825"/>
      <c r="PB124" s="825"/>
      <c r="PC124" s="825"/>
      <c r="PD124" s="825"/>
      <c r="PE124" s="825"/>
      <c r="PF124" s="825"/>
      <c r="PG124" s="825"/>
      <c r="PH124" s="825"/>
      <c r="PI124" s="825"/>
      <c r="PJ124" s="825"/>
      <c r="PK124" s="825"/>
      <c r="PL124" s="825"/>
      <c r="PM124" s="825"/>
      <c r="PN124" s="825"/>
      <c r="PO124" s="825"/>
      <c r="PP124" s="825"/>
      <c r="PQ124" s="825"/>
      <c r="PR124" s="825"/>
      <c r="PS124" s="825"/>
      <c r="PT124" s="825"/>
      <c r="PU124" s="825"/>
      <c r="PV124" s="825"/>
      <c r="PW124" s="825"/>
      <c r="PX124" s="825"/>
      <c r="PY124" s="825"/>
      <c r="PZ124" s="825"/>
      <c r="QA124" s="825"/>
      <c r="QB124" s="825"/>
      <c r="QC124" s="825"/>
      <c r="QD124" s="825"/>
      <c r="QE124" s="825"/>
      <c r="QF124" s="825"/>
      <c r="QG124" s="825"/>
      <c r="QH124" s="825"/>
      <c r="QI124" s="825"/>
      <c r="QJ124" s="825"/>
      <c r="QK124" s="825"/>
      <c r="QL124" s="825"/>
      <c r="QM124" s="825"/>
      <c r="QN124" s="825"/>
    </row>
    <row r="125" spans="1:456" s="920" customFormat="1" ht="18.75">
      <c r="A125" s="828"/>
      <c r="B125" s="829" t="s">
        <v>175</v>
      </c>
      <c r="C125" s="759"/>
      <c r="D125" s="828"/>
      <c r="E125" s="828"/>
      <c r="F125" s="759">
        <f>(F8+F38+F69+F88)</f>
        <v>161.36408730158729</v>
      </c>
      <c r="G125" s="828"/>
      <c r="H125" s="797"/>
      <c r="I125" s="759"/>
      <c r="J125" s="828"/>
      <c r="K125" s="828"/>
      <c r="L125" s="759">
        <f>(L8+L38+L69+L88)</f>
        <v>229.22619047619048</v>
      </c>
      <c r="M125" s="828"/>
      <c r="N125" s="797"/>
      <c r="O125" s="759"/>
      <c r="P125" s="828"/>
      <c r="Q125" s="828"/>
      <c r="R125" s="759">
        <f>(R8+R38+R69+R88)</f>
        <v>110.13888888888891</v>
      </c>
      <c r="S125" s="828"/>
      <c r="T125" s="797"/>
      <c r="U125" s="759"/>
      <c r="V125" s="828"/>
      <c r="W125" s="828"/>
      <c r="X125" s="759">
        <f>(X8+X38+X69+X88)</f>
        <v>133.41269841269843</v>
      </c>
      <c r="Y125" s="828"/>
      <c r="Z125" s="797"/>
      <c r="AA125" s="759"/>
      <c r="AB125" s="828"/>
      <c r="AC125" s="828"/>
      <c r="AD125" s="759">
        <f>(AD8+AD38+AD69+AD88)</f>
        <v>111.11111111111111</v>
      </c>
      <c r="AE125" s="828"/>
      <c r="AF125" s="797"/>
      <c r="AG125" s="759"/>
      <c r="AH125" s="828"/>
      <c r="AI125" s="828"/>
      <c r="AJ125" s="759">
        <f>(AJ8+AJ38+AJ69+AJ88)</f>
        <v>170.03968253968253</v>
      </c>
      <c r="AK125" s="828"/>
      <c r="AL125" s="797"/>
      <c r="AM125" s="759"/>
      <c r="AN125" s="828"/>
      <c r="AO125" s="828"/>
      <c r="AP125" s="759">
        <f>(AP8+AP38+AP69+AP88)</f>
        <v>140.77380952380952</v>
      </c>
      <c r="AQ125" s="828"/>
      <c r="AR125" s="797"/>
      <c r="AS125" s="759"/>
      <c r="AT125" s="828"/>
      <c r="AU125" s="828"/>
      <c r="AV125" s="759">
        <f>(AV8+AV38+AV69+AV88)</f>
        <v>251.07142857142858</v>
      </c>
      <c r="AW125" s="828"/>
      <c r="AX125" s="797"/>
      <c r="AY125" s="759"/>
      <c r="AZ125" s="828"/>
      <c r="BA125" s="828"/>
      <c r="BB125" s="759">
        <f>(BB8+BB38+BB69+BB88)</f>
        <v>138.33333333333337</v>
      </c>
      <c r="BC125" s="828"/>
      <c r="BD125" s="797"/>
      <c r="BE125" s="759"/>
      <c r="BF125" s="828"/>
      <c r="BG125" s="828"/>
      <c r="BH125" s="759">
        <f>(BH8+BH38+BH69+BH88)</f>
        <v>316.82539682539687</v>
      </c>
      <c r="BI125" s="828"/>
      <c r="BJ125" s="824"/>
      <c r="BK125" s="919"/>
      <c r="BL125" s="919"/>
      <c r="BM125" s="919"/>
      <c r="BN125" s="919"/>
      <c r="BO125" s="919"/>
      <c r="BP125" s="919"/>
      <c r="BQ125" s="919"/>
      <c r="BR125" s="919"/>
      <c r="BS125" s="919"/>
      <c r="BT125" s="919"/>
      <c r="BU125" s="919"/>
      <c r="BV125" s="919"/>
      <c r="BW125" s="919"/>
      <c r="BX125" s="919"/>
      <c r="BY125" s="919"/>
      <c r="BZ125" s="919"/>
      <c r="CA125" s="919"/>
      <c r="CB125" s="919"/>
      <c r="CC125" s="919"/>
      <c r="CD125" s="919"/>
      <c r="CE125" s="919"/>
      <c r="CF125" s="919"/>
      <c r="CG125" s="919"/>
      <c r="CH125" s="919"/>
      <c r="CI125" s="919"/>
      <c r="CJ125" s="919"/>
      <c r="CK125" s="919"/>
      <c r="CL125" s="919"/>
      <c r="CM125" s="919"/>
      <c r="CN125" s="919"/>
      <c r="CO125" s="919"/>
      <c r="CP125" s="919"/>
      <c r="CQ125" s="919"/>
      <c r="CR125" s="919"/>
      <c r="CS125" s="919"/>
      <c r="CT125" s="919"/>
      <c r="CU125" s="919"/>
      <c r="CV125" s="919"/>
      <c r="CW125" s="919"/>
      <c r="CX125" s="919"/>
      <c r="CY125" s="919"/>
      <c r="CZ125" s="919"/>
      <c r="DA125" s="919"/>
      <c r="DB125" s="919"/>
      <c r="DC125" s="919"/>
      <c r="DD125" s="919"/>
      <c r="DE125" s="919"/>
      <c r="DF125" s="919"/>
      <c r="DG125" s="919"/>
      <c r="DH125" s="919"/>
      <c r="DI125" s="919"/>
      <c r="DJ125" s="919"/>
      <c r="DK125" s="919"/>
      <c r="DL125" s="919"/>
      <c r="DM125" s="919"/>
      <c r="DN125" s="919"/>
      <c r="DO125" s="919"/>
      <c r="DP125" s="919"/>
      <c r="DQ125" s="919"/>
      <c r="DR125" s="919"/>
      <c r="DS125" s="919"/>
      <c r="DT125" s="919"/>
      <c r="DU125" s="919"/>
      <c r="DV125" s="919"/>
      <c r="DW125" s="919"/>
      <c r="DX125" s="919"/>
      <c r="DY125" s="919"/>
      <c r="DZ125" s="919"/>
      <c r="EA125" s="919"/>
      <c r="EB125" s="919"/>
      <c r="EC125" s="919"/>
      <c r="ED125" s="919"/>
      <c r="EE125" s="919"/>
      <c r="EF125" s="919"/>
      <c r="EG125" s="919"/>
      <c r="EH125" s="919"/>
      <c r="EI125" s="919"/>
      <c r="EJ125" s="919"/>
      <c r="EK125" s="919"/>
      <c r="EL125" s="919"/>
      <c r="EM125" s="919"/>
      <c r="EN125" s="919"/>
      <c r="EO125" s="919"/>
      <c r="EP125" s="919"/>
      <c r="EQ125" s="919"/>
      <c r="ER125" s="919"/>
      <c r="ES125" s="919"/>
      <c r="ET125" s="919"/>
      <c r="EU125" s="919"/>
      <c r="EV125" s="919"/>
      <c r="EW125" s="919"/>
      <c r="EX125" s="919"/>
      <c r="EY125" s="919"/>
      <c r="EZ125" s="919"/>
      <c r="FA125" s="919"/>
      <c r="FB125" s="919"/>
      <c r="FC125" s="919"/>
      <c r="FD125" s="919"/>
      <c r="FE125" s="919"/>
      <c r="FF125" s="919"/>
      <c r="FG125" s="919"/>
      <c r="FH125" s="919"/>
      <c r="FI125" s="919"/>
      <c r="FJ125" s="919"/>
      <c r="FK125" s="919"/>
      <c r="FL125" s="919"/>
      <c r="FM125" s="919"/>
      <c r="FN125" s="919"/>
      <c r="FO125" s="919"/>
      <c r="FP125" s="919"/>
      <c r="FQ125" s="919"/>
      <c r="FR125" s="919"/>
      <c r="FS125" s="919"/>
      <c r="FT125" s="919"/>
      <c r="FU125" s="919"/>
      <c r="FV125" s="919"/>
      <c r="FW125" s="919"/>
      <c r="FX125" s="919"/>
      <c r="FY125" s="919"/>
      <c r="FZ125" s="919"/>
      <c r="GA125" s="919"/>
      <c r="GB125" s="919"/>
      <c r="GC125" s="919"/>
      <c r="GD125" s="919"/>
      <c r="GE125" s="919"/>
      <c r="GF125" s="919"/>
      <c r="GG125" s="919"/>
      <c r="GH125" s="919"/>
      <c r="GI125" s="919"/>
      <c r="GJ125" s="919"/>
      <c r="GK125" s="919"/>
      <c r="GL125" s="919"/>
      <c r="GM125" s="919"/>
      <c r="GN125" s="919"/>
      <c r="GO125" s="919"/>
      <c r="GP125" s="919"/>
      <c r="GQ125" s="919"/>
      <c r="GR125" s="919"/>
      <c r="GS125" s="919"/>
      <c r="GT125" s="919"/>
      <c r="GU125" s="919"/>
      <c r="GV125" s="919"/>
      <c r="GW125" s="919"/>
      <c r="GX125" s="919"/>
      <c r="GY125" s="919"/>
      <c r="GZ125" s="919"/>
      <c r="HA125" s="919"/>
      <c r="HB125" s="919"/>
      <c r="HC125" s="919"/>
      <c r="HD125" s="919"/>
      <c r="HE125" s="919"/>
      <c r="HF125" s="919"/>
      <c r="HG125" s="919"/>
      <c r="HH125" s="919"/>
      <c r="HI125" s="919"/>
      <c r="HJ125" s="919"/>
      <c r="HK125" s="919"/>
      <c r="HL125" s="919"/>
      <c r="HM125" s="919"/>
      <c r="HN125" s="919"/>
      <c r="HO125" s="919"/>
      <c r="HP125" s="919"/>
      <c r="HQ125" s="919"/>
      <c r="HR125" s="919"/>
      <c r="HS125" s="919"/>
      <c r="HT125" s="919"/>
      <c r="HU125" s="919"/>
      <c r="HV125" s="919"/>
      <c r="HW125" s="919"/>
      <c r="HX125" s="919"/>
      <c r="HY125" s="919"/>
      <c r="HZ125" s="919"/>
      <c r="IA125" s="919"/>
      <c r="IB125" s="919"/>
      <c r="IC125" s="919"/>
      <c r="ID125" s="919"/>
      <c r="IE125" s="919"/>
      <c r="IF125" s="919"/>
      <c r="IG125" s="919"/>
      <c r="IH125" s="919"/>
      <c r="II125" s="919"/>
      <c r="IJ125" s="919"/>
      <c r="IK125" s="919"/>
      <c r="IL125" s="919"/>
      <c r="IM125" s="919"/>
      <c r="IN125" s="919"/>
      <c r="IO125" s="919"/>
      <c r="IP125" s="919"/>
      <c r="IQ125" s="919"/>
      <c r="IR125" s="919"/>
      <c r="IS125" s="919"/>
      <c r="IT125" s="919"/>
      <c r="IU125" s="919"/>
      <c r="IV125" s="919"/>
      <c r="IW125" s="919"/>
      <c r="IX125" s="919"/>
      <c r="IY125" s="919"/>
      <c r="IZ125" s="919"/>
      <c r="JA125" s="919"/>
      <c r="JB125" s="919"/>
      <c r="JC125" s="919"/>
      <c r="JD125" s="919"/>
      <c r="JE125" s="919"/>
      <c r="JF125" s="919"/>
      <c r="JG125" s="919"/>
      <c r="JH125" s="919"/>
      <c r="JI125" s="919"/>
      <c r="JJ125" s="919"/>
      <c r="JK125" s="919"/>
      <c r="JL125" s="919"/>
      <c r="JM125" s="919"/>
      <c r="JN125" s="919"/>
      <c r="JO125" s="919"/>
      <c r="JP125" s="919"/>
      <c r="JQ125" s="919"/>
      <c r="JR125" s="919"/>
      <c r="JS125" s="919"/>
      <c r="JT125" s="919"/>
      <c r="JU125" s="919"/>
      <c r="JV125" s="919"/>
      <c r="JW125" s="919"/>
      <c r="JX125" s="919"/>
      <c r="JY125" s="919"/>
      <c r="JZ125" s="919"/>
      <c r="KA125" s="919"/>
      <c r="KB125" s="919"/>
      <c r="KC125" s="919"/>
      <c r="KD125" s="919"/>
      <c r="KE125" s="919"/>
      <c r="KF125" s="919"/>
      <c r="KG125" s="919"/>
      <c r="KH125" s="919"/>
      <c r="KI125" s="919"/>
      <c r="KJ125" s="919"/>
      <c r="KK125" s="919"/>
      <c r="KL125" s="919"/>
      <c r="KM125" s="919"/>
      <c r="KN125" s="919"/>
      <c r="KO125" s="919"/>
      <c r="KP125" s="919"/>
      <c r="KQ125" s="919"/>
      <c r="KR125" s="919"/>
      <c r="KS125" s="919"/>
      <c r="KT125" s="919"/>
      <c r="KU125" s="919"/>
      <c r="KV125" s="919"/>
      <c r="KW125" s="919"/>
      <c r="KX125" s="919"/>
      <c r="KY125" s="919"/>
      <c r="KZ125" s="919"/>
      <c r="LA125" s="919"/>
      <c r="LB125" s="919"/>
      <c r="LC125" s="919"/>
      <c r="LD125" s="919"/>
      <c r="LE125" s="919"/>
      <c r="LF125" s="919"/>
      <c r="LG125" s="919"/>
      <c r="LH125" s="919"/>
      <c r="LI125" s="919"/>
      <c r="LJ125" s="919"/>
      <c r="LK125" s="919"/>
      <c r="LL125" s="919"/>
      <c r="LM125" s="919"/>
      <c r="LN125" s="919"/>
      <c r="LO125" s="919"/>
      <c r="LP125" s="919"/>
      <c r="LQ125" s="919"/>
      <c r="LR125" s="919"/>
      <c r="LS125" s="919"/>
      <c r="LT125" s="919"/>
      <c r="LU125" s="919"/>
      <c r="LV125" s="919"/>
      <c r="LW125" s="919"/>
      <c r="LX125" s="919"/>
      <c r="LY125" s="919"/>
      <c r="LZ125" s="919"/>
      <c r="MA125" s="919"/>
      <c r="MB125" s="919"/>
      <c r="MC125" s="919"/>
      <c r="MD125" s="919"/>
      <c r="ME125" s="919"/>
      <c r="MF125" s="919"/>
      <c r="MG125" s="919"/>
      <c r="MH125" s="919"/>
      <c r="MI125" s="919"/>
      <c r="MJ125" s="919"/>
      <c r="MK125" s="919"/>
      <c r="ML125" s="919"/>
      <c r="MM125" s="919"/>
      <c r="MN125" s="919"/>
      <c r="MO125" s="919"/>
      <c r="MP125" s="919"/>
      <c r="MQ125" s="919"/>
      <c r="MR125" s="919"/>
      <c r="MS125" s="919"/>
      <c r="MT125" s="919"/>
      <c r="MU125" s="919"/>
      <c r="MV125" s="919"/>
      <c r="MW125" s="919"/>
      <c r="MX125" s="919"/>
      <c r="MY125" s="919"/>
      <c r="MZ125" s="919"/>
      <c r="NA125" s="919"/>
      <c r="NB125" s="919"/>
      <c r="NC125" s="919"/>
      <c r="ND125" s="919"/>
      <c r="NE125" s="919"/>
      <c r="NF125" s="919"/>
      <c r="NG125" s="919"/>
      <c r="NH125" s="919"/>
      <c r="NI125" s="919"/>
      <c r="NJ125" s="919"/>
      <c r="NK125" s="919"/>
      <c r="NL125" s="919"/>
      <c r="NM125" s="919"/>
      <c r="NN125" s="919"/>
      <c r="NO125" s="919"/>
      <c r="NP125" s="919"/>
      <c r="NQ125" s="919"/>
      <c r="NR125" s="919"/>
      <c r="NS125" s="919"/>
      <c r="NT125" s="919"/>
      <c r="NU125" s="919"/>
      <c r="NV125" s="919"/>
      <c r="NW125" s="919"/>
      <c r="NX125" s="919"/>
      <c r="NY125" s="919"/>
      <c r="NZ125" s="919"/>
      <c r="OA125" s="919"/>
      <c r="OB125" s="919"/>
      <c r="OC125" s="919"/>
      <c r="OD125" s="919"/>
      <c r="OE125" s="919"/>
      <c r="OF125" s="919"/>
      <c r="OG125" s="919"/>
      <c r="OH125" s="919"/>
      <c r="OI125" s="919"/>
      <c r="OJ125" s="919"/>
      <c r="OK125" s="919"/>
      <c r="OL125" s="919"/>
      <c r="OM125" s="919"/>
      <c r="ON125" s="919"/>
      <c r="OO125" s="919"/>
      <c r="OP125" s="919"/>
      <c r="OQ125" s="919"/>
      <c r="OR125" s="919"/>
      <c r="OS125" s="919"/>
      <c r="OT125" s="919"/>
      <c r="OU125" s="919"/>
      <c r="OV125" s="919"/>
      <c r="OW125" s="919"/>
      <c r="OX125" s="919"/>
      <c r="OY125" s="919"/>
      <c r="OZ125" s="919"/>
      <c r="PA125" s="919"/>
      <c r="PB125" s="919"/>
      <c r="PC125" s="919"/>
      <c r="PD125" s="919"/>
      <c r="PE125" s="919"/>
      <c r="PF125" s="919"/>
      <c r="PG125" s="919"/>
      <c r="PH125" s="919"/>
      <c r="PI125" s="919"/>
      <c r="PJ125" s="919"/>
      <c r="PK125" s="919"/>
      <c r="PL125" s="919"/>
      <c r="PM125" s="919"/>
      <c r="PN125" s="919"/>
      <c r="PO125" s="919"/>
      <c r="PP125" s="919"/>
      <c r="PQ125" s="919"/>
      <c r="PR125" s="919"/>
      <c r="PS125" s="919"/>
      <c r="PT125" s="919"/>
      <c r="PU125" s="919"/>
      <c r="PV125" s="919"/>
      <c r="PW125" s="919"/>
      <c r="PX125" s="919"/>
      <c r="PY125" s="919"/>
      <c r="PZ125" s="919"/>
      <c r="QA125" s="919"/>
      <c r="QB125" s="919"/>
      <c r="QC125" s="919"/>
      <c r="QD125" s="919"/>
      <c r="QE125" s="919"/>
      <c r="QF125" s="919"/>
      <c r="QG125" s="919"/>
      <c r="QH125" s="919"/>
      <c r="QI125" s="919"/>
      <c r="QJ125" s="919"/>
      <c r="QK125" s="919"/>
      <c r="QL125" s="919"/>
      <c r="QM125" s="919"/>
      <c r="QN125" s="919"/>
    </row>
    <row r="126" spans="1:456" s="924" customFormat="1" ht="18.75">
      <c r="A126" s="828"/>
      <c r="B126" s="829" t="s">
        <v>89</v>
      </c>
      <c r="C126" s="759"/>
      <c r="D126" s="828"/>
      <c r="E126" s="828"/>
      <c r="F126" s="759">
        <f>(F125/4)</f>
        <v>40.341021825396822</v>
      </c>
      <c r="G126" s="828"/>
      <c r="H126" s="921"/>
      <c r="I126" s="852"/>
      <c r="J126" s="828"/>
      <c r="K126" s="828"/>
      <c r="L126" s="759">
        <f>(L125/4)</f>
        <v>57.30654761904762</v>
      </c>
      <c r="M126" s="828"/>
      <c r="N126" s="921"/>
      <c r="O126" s="852"/>
      <c r="P126" s="828"/>
      <c r="Q126" s="828"/>
      <c r="R126" s="759">
        <f>(R125/4)</f>
        <v>27.534722222222229</v>
      </c>
      <c r="S126" s="828"/>
      <c r="T126" s="921"/>
      <c r="U126" s="852"/>
      <c r="V126" s="828"/>
      <c r="W126" s="828"/>
      <c r="X126" s="759">
        <f>(X125/4)</f>
        <v>33.353174603174608</v>
      </c>
      <c r="Y126" s="828"/>
      <c r="Z126" s="921"/>
      <c r="AA126" s="852"/>
      <c r="AB126" s="828"/>
      <c r="AC126" s="828"/>
      <c r="AD126" s="759">
        <f>(AD125/4)</f>
        <v>27.777777777777779</v>
      </c>
      <c r="AE126" s="828"/>
      <c r="AF126" s="921"/>
      <c r="AG126" s="852"/>
      <c r="AH126" s="828"/>
      <c r="AI126" s="828"/>
      <c r="AJ126" s="759">
        <f>(AJ125/4)</f>
        <v>42.509920634920633</v>
      </c>
      <c r="AK126" s="828"/>
      <c r="AL126" s="921"/>
      <c r="AM126" s="852"/>
      <c r="AN126" s="828"/>
      <c r="AO126" s="828"/>
      <c r="AP126" s="759">
        <f>(AP125/4)</f>
        <v>35.19345238095238</v>
      </c>
      <c r="AQ126" s="828"/>
      <c r="AR126" s="921"/>
      <c r="AS126" s="852"/>
      <c r="AT126" s="828"/>
      <c r="AU126" s="828"/>
      <c r="AV126" s="759">
        <f>(AV125/4)</f>
        <v>62.767857142857146</v>
      </c>
      <c r="AW126" s="828"/>
      <c r="AX126" s="921"/>
      <c r="AY126" s="852"/>
      <c r="AZ126" s="828"/>
      <c r="BA126" s="828"/>
      <c r="BB126" s="759">
        <f>(BB125/4)</f>
        <v>34.583333333333343</v>
      </c>
      <c r="BC126" s="828"/>
      <c r="BD126" s="921"/>
      <c r="BE126" s="852"/>
      <c r="BF126" s="828"/>
      <c r="BG126" s="828"/>
      <c r="BH126" s="759">
        <f>(BH125/4)</f>
        <v>79.206349206349216</v>
      </c>
      <c r="BI126" s="828"/>
      <c r="BJ126" s="922"/>
      <c r="BK126" s="923"/>
      <c r="BL126" s="923"/>
      <c r="BM126" s="923"/>
      <c r="BN126" s="923"/>
      <c r="BO126" s="923"/>
      <c r="BP126" s="923"/>
      <c r="BQ126" s="923"/>
      <c r="BR126" s="923"/>
      <c r="BS126" s="923"/>
      <c r="BT126" s="923"/>
      <c r="BU126" s="923"/>
      <c r="BV126" s="923"/>
      <c r="BW126" s="923"/>
      <c r="BX126" s="923"/>
      <c r="BY126" s="923"/>
      <c r="BZ126" s="923"/>
      <c r="CA126" s="923"/>
      <c r="CB126" s="923"/>
      <c r="CC126" s="923"/>
      <c r="CD126" s="923"/>
      <c r="CE126" s="923"/>
      <c r="CF126" s="923"/>
      <c r="CG126" s="923"/>
      <c r="CH126" s="923"/>
      <c r="CI126" s="923"/>
      <c r="CJ126" s="923"/>
      <c r="CK126" s="923"/>
      <c r="CL126" s="923"/>
      <c r="CM126" s="923"/>
      <c r="CN126" s="923"/>
      <c r="CO126" s="923"/>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c r="DM126" s="923"/>
      <c r="DN126" s="923"/>
      <c r="DO126" s="923"/>
      <c r="DP126" s="923"/>
      <c r="DQ126" s="923"/>
      <c r="DR126" s="923"/>
      <c r="DS126" s="923"/>
      <c r="DT126" s="923"/>
      <c r="DU126" s="923"/>
      <c r="DV126" s="923"/>
      <c r="DW126" s="923"/>
      <c r="DX126" s="923"/>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c r="EV126" s="923"/>
      <c r="EW126" s="923"/>
      <c r="EX126" s="923"/>
      <c r="EY126" s="923"/>
      <c r="EZ126" s="923"/>
      <c r="FA126" s="923"/>
      <c r="FB126" s="923"/>
      <c r="FC126" s="923"/>
      <c r="FD126" s="923"/>
      <c r="FE126" s="923"/>
      <c r="FF126" s="923"/>
      <c r="FG126" s="923"/>
      <c r="FH126" s="923"/>
      <c r="FI126" s="923"/>
      <c r="FJ126" s="923"/>
      <c r="FK126" s="923"/>
      <c r="FL126" s="923"/>
      <c r="FM126" s="923"/>
      <c r="FN126" s="923"/>
      <c r="FO126" s="923"/>
      <c r="FP126" s="923"/>
      <c r="FQ126" s="923"/>
      <c r="FR126" s="923"/>
      <c r="FS126" s="923"/>
      <c r="FT126" s="923"/>
      <c r="FU126" s="923"/>
      <c r="FV126" s="923"/>
      <c r="FW126" s="923"/>
      <c r="FX126" s="923"/>
      <c r="FY126" s="923"/>
      <c r="FZ126" s="923"/>
      <c r="GA126" s="923"/>
      <c r="GB126" s="923"/>
      <c r="GC126" s="923"/>
      <c r="GD126" s="923"/>
      <c r="GE126" s="923"/>
      <c r="GF126" s="923"/>
      <c r="GG126" s="923"/>
      <c r="GH126" s="923"/>
      <c r="GI126" s="923"/>
      <c r="GJ126" s="923"/>
      <c r="GK126" s="923"/>
      <c r="GL126" s="923"/>
      <c r="GM126" s="923"/>
      <c r="GN126" s="923"/>
      <c r="GO126" s="923"/>
      <c r="GP126" s="923"/>
      <c r="GQ126" s="923"/>
      <c r="GR126" s="923"/>
      <c r="GS126" s="923"/>
      <c r="GT126" s="923"/>
      <c r="GU126" s="923"/>
      <c r="GV126" s="923"/>
      <c r="GW126" s="923"/>
      <c r="GX126" s="923"/>
      <c r="GY126" s="923"/>
      <c r="GZ126" s="923"/>
      <c r="HA126" s="923"/>
      <c r="HB126" s="923"/>
      <c r="HC126" s="923"/>
      <c r="HD126" s="923"/>
      <c r="HE126" s="923"/>
      <c r="HF126" s="923"/>
      <c r="HG126" s="923"/>
      <c r="HH126" s="923"/>
      <c r="HI126" s="923"/>
      <c r="HJ126" s="923"/>
      <c r="HK126" s="923"/>
      <c r="HL126" s="923"/>
      <c r="HM126" s="923"/>
      <c r="HN126" s="923"/>
      <c r="HO126" s="923"/>
      <c r="HP126" s="923"/>
      <c r="HQ126" s="923"/>
      <c r="HR126" s="923"/>
      <c r="HS126" s="923"/>
      <c r="HT126" s="923"/>
      <c r="HU126" s="923"/>
      <c r="HV126" s="923"/>
      <c r="HW126" s="923"/>
      <c r="HX126" s="923"/>
      <c r="HY126" s="923"/>
      <c r="HZ126" s="923"/>
      <c r="IA126" s="923"/>
      <c r="IB126" s="923"/>
      <c r="IC126" s="923"/>
      <c r="ID126" s="923"/>
      <c r="IE126" s="923"/>
      <c r="IF126" s="923"/>
      <c r="IG126" s="923"/>
      <c r="IH126" s="923"/>
      <c r="II126" s="923"/>
      <c r="IJ126" s="923"/>
      <c r="IK126" s="923"/>
      <c r="IL126" s="923"/>
      <c r="IM126" s="923"/>
      <c r="IN126" s="923"/>
      <c r="IO126" s="923"/>
      <c r="IP126" s="923"/>
      <c r="IQ126" s="923"/>
      <c r="IR126" s="923"/>
      <c r="IS126" s="923"/>
      <c r="IT126" s="923"/>
      <c r="IU126" s="923"/>
      <c r="IV126" s="923"/>
      <c r="IW126" s="923"/>
      <c r="IX126" s="923"/>
      <c r="IY126" s="923"/>
      <c r="IZ126" s="923"/>
      <c r="JA126" s="923"/>
      <c r="JB126" s="923"/>
      <c r="JC126" s="923"/>
      <c r="JD126" s="923"/>
      <c r="JE126" s="923"/>
      <c r="JF126" s="923"/>
      <c r="JG126" s="923"/>
      <c r="JH126" s="923"/>
      <c r="JI126" s="923"/>
      <c r="JJ126" s="923"/>
      <c r="JK126" s="923"/>
      <c r="JL126" s="923"/>
      <c r="JM126" s="923"/>
      <c r="JN126" s="923"/>
      <c r="JO126" s="923"/>
      <c r="JP126" s="923"/>
      <c r="JQ126" s="923"/>
      <c r="JR126" s="923"/>
      <c r="JS126" s="923"/>
      <c r="JT126" s="923"/>
      <c r="JU126" s="923"/>
      <c r="JV126" s="923"/>
      <c r="JW126" s="923"/>
      <c r="JX126" s="923"/>
      <c r="JY126" s="923"/>
      <c r="JZ126" s="923"/>
      <c r="KA126" s="923"/>
      <c r="KB126" s="923"/>
      <c r="KC126" s="923"/>
      <c r="KD126" s="923"/>
      <c r="KE126" s="923"/>
      <c r="KF126" s="923"/>
      <c r="KG126" s="923"/>
      <c r="KH126" s="923"/>
      <c r="KI126" s="923"/>
      <c r="KJ126" s="923"/>
      <c r="KK126" s="923"/>
      <c r="KL126" s="923"/>
      <c r="KM126" s="923"/>
      <c r="KN126" s="923"/>
      <c r="KO126" s="923"/>
      <c r="KP126" s="923"/>
      <c r="KQ126" s="923"/>
      <c r="KR126" s="923"/>
      <c r="KS126" s="923"/>
      <c r="KT126" s="923"/>
      <c r="KU126" s="923"/>
      <c r="KV126" s="923"/>
      <c r="KW126" s="923"/>
      <c r="KX126" s="923"/>
      <c r="KY126" s="923"/>
      <c r="KZ126" s="923"/>
      <c r="LA126" s="923"/>
      <c r="LB126" s="923"/>
      <c r="LC126" s="923"/>
      <c r="LD126" s="923"/>
      <c r="LE126" s="923"/>
      <c r="LF126" s="923"/>
      <c r="LG126" s="923"/>
      <c r="LH126" s="923"/>
      <c r="LI126" s="923"/>
      <c r="LJ126" s="923"/>
      <c r="LK126" s="923"/>
      <c r="LL126" s="923"/>
      <c r="LM126" s="923"/>
      <c r="LN126" s="923"/>
      <c r="LO126" s="923"/>
      <c r="LP126" s="923"/>
      <c r="LQ126" s="923"/>
      <c r="LR126" s="923"/>
      <c r="LS126" s="923"/>
      <c r="LT126" s="923"/>
      <c r="LU126" s="923"/>
      <c r="LV126" s="923"/>
      <c r="LW126" s="923"/>
      <c r="LX126" s="923"/>
      <c r="LY126" s="923"/>
      <c r="LZ126" s="923"/>
      <c r="MA126" s="923"/>
      <c r="MB126" s="923"/>
      <c r="MC126" s="923"/>
      <c r="MD126" s="923"/>
      <c r="ME126" s="923"/>
      <c r="MF126" s="923"/>
      <c r="MG126" s="923"/>
      <c r="MH126" s="923"/>
      <c r="MI126" s="923"/>
      <c r="MJ126" s="923"/>
      <c r="MK126" s="923"/>
      <c r="ML126" s="923"/>
      <c r="MM126" s="923"/>
      <c r="MN126" s="923"/>
      <c r="MO126" s="923"/>
      <c r="MP126" s="923"/>
      <c r="MQ126" s="923"/>
      <c r="MR126" s="923"/>
      <c r="MS126" s="923"/>
      <c r="MT126" s="923"/>
      <c r="MU126" s="923"/>
      <c r="MV126" s="923"/>
      <c r="MW126" s="923"/>
      <c r="MX126" s="923"/>
      <c r="MY126" s="923"/>
      <c r="MZ126" s="923"/>
      <c r="NA126" s="923"/>
      <c r="NB126" s="923"/>
      <c r="NC126" s="923"/>
      <c r="ND126" s="923"/>
      <c r="NE126" s="923"/>
      <c r="NF126" s="923"/>
      <c r="NG126" s="923"/>
      <c r="NH126" s="923"/>
      <c r="NI126" s="923"/>
      <c r="NJ126" s="923"/>
      <c r="NK126" s="923"/>
      <c r="NL126" s="923"/>
      <c r="NM126" s="923"/>
      <c r="NN126" s="923"/>
      <c r="NO126" s="923"/>
      <c r="NP126" s="923"/>
      <c r="NQ126" s="923"/>
      <c r="NR126" s="923"/>
      <c r="NS126" s="923"/>
      <c r="NT126" s="923"/>
      <c r="NU126" s="923"/>
      <c r="NV126" s="923"/>
      <c r="NW126" s="923"/>
      <c r="NX126" s="923"/>
      <c r="NY126" s="923"/>
      <c r="NZ126" s="923"/>
      <c r="OA126" s="923"/>
      <c r="OB126" s="923"/>
      <c r="OC126" s="923"/>
      <c r="OD126" s="923"/>
      <c r="OE126" s="923"/>
      <c r="OF126" s="923"/>
      <c r="OG126" s="923"/>
      <c r="OH126" s="923"/>
      <c r="OI126" s="923"/>
      <c r="OJ126" s="923"/>
      <c r="OK126" s="923"/>
      <c r="OL126" s="923"/>
      <c r="OM126" s="923"/>
      <c r="ON126" s="923"/>
      <c r="OO126" s="923"/>
      <c r="OP126" s="923"/>
      <c r="OQ126" s="923"/>
      <c r="OR126" s="923"/>
      <c r="OS126" s="923"/>
      <c r="OT126" s="923"/>
      <c r="OU126" s="923"/>
      <c r="OV126" s="923"/>
      <c r="OW126" s="923"/>
      <c r="OX126" s="923"/>
      <c r="OY126" s="923"/>
      <c r="OZ126" s="923"/>
      <c r="PA126" s="923"/>
      <c r="PB126" s="923"/>
      <c r="PC126" s="923"/>
      <c r="PD126" s="923"/>
      <c r="PE126" s="923"/>
      <c r="PF126" s="923"/>
      <c r="PG126" s="923"/>
      <c r="PH126" s="923"/>
      <c r="PI126" s="923"/>
      <c r="PJ126" s="923"/>
      <c r="PK126" s="923"/>
      <c r="PL126" s="923"/>
      <c r="PM126" s="923"/>
      <c r="PN126" s="923"/>
      <c r="PO126" s="923"/>
      <c r="PP126" s="923"/>
      <c r="PQ126" s="923"/>
      <c r="PR126" s="923"/>
      <c r="PS126" s="923"/>
      <c r="PT126" s="923"/>
      <c r="PU126" s="923"/>
      <c r="PV126" s="923"/>
      <c r="PW126" s="923"/>
      <c r="PX126" s="923"/>
      <c r="PY126" s="923"/>
      <c r="PZ126" s="923"/>
      <c r="QA126" s="923"/>
      <c r="QB126" s="923"/>
      <c r="QC126" s="923"/>
      <c r="QD126" s="923"/>
      <c r="QE126" s="923"/>
      <c r="QF126" s="923"/>
      <c r="QG126" s="923"/>
      <c r="QH126" s="923"/>
      <c r="QI126" s="923"/>
      <c r="QJ126" s="923"/>
      <c r="QK126" s="923"/>
      <c r="QL126" s="923"/>
      <c r="QM126" s="923"/>
      <c r="QN126" s="923"/>
    </row>
    <row r="127" spans="1:456" s="109" customFormat="1">
      <c r="A127" s="318"/>
      <c r="B127" s="318"/>
      <c r="C127" s="318"/>
      <c r="D127" s="317"/>
      <c r="E127" s="318"/>
      <c r="F127" s="318"/>
      <c r="G127" s="318"/>
      <c r="H127" s="4"/>
      <c r="I127" s="318"/>
      <c r="J127" s="318"/>
      <c r="K127" s="318"/>
      <c r="L127" s="318"/>
      <c r="M127" s="318"/>
      <c r="N127" s="4"/>
      <c r="O127" s="318"/>
      <c r="P127" s="318"/>
      <c r="Q127" s="318"/>
      <c r="R127" s="318"/>
      <c r="S127" s="318"/>
      <c r="T127" s="4"/>
      <c r="U127" s="318"/>
      <c r="V127" s="318"/>
      <c r="W127" s="318"/>
      <c r="X127" s="318"/>
      <c r="Y127" s="318"/>
      <c r="Z127" s="4"/>
      <c r="AA127" s="318"/>
      <c r="AB127" s="318"/>
      <c r="AC127" s="318"/>
      <c r="AD127" s="318"/>
      <c r="AE127" s="318"/>
      <c r="AF127" s="4"/>
      <c r="AG127" s="318"/>
      <c r="AH127" s="318"/>
      <c r="AI127" s="318"/>
      <c r="AJ127" s="318"/>
      <c r="AK127" s="318"/>
      <c r="AL127" s="4"/>
      <c r="AM127" s="318"/>
      <c r="AN127" s="318"/>
      <c r="AO127" s="318"/>
      <c r="AP127" s="318"/>
      <c r="AQ127" s="318"/>
      <c r="AR127" s="4"/>
      <c r="AS127" s="318"/>
      <c r="AT127" s="318"/>
      <c r="AU127" s="318"/>
      <c r="AV127" s="318"/>
      <c r="AW127" s="318"/>
      <c r="AX127" s="4"/>
      <c r="AY127" s="318"/>
      <c r="AZ127" s="318"/>
      <c r="BA127" s="318"/>
      <c r="BB127" s="318"/>
      <c r="BC127" s="318"/>
      <c r="BD127" s="4"/>
      <c r="BE127" s="318"/>
      <c r="BF127" s="317"/>
      <c r="BG127" s="318"/>
      <c r="BH127" s="318"/>
      <c r="BI127" s="318"/>
      <c r="BJ127" s="4"/>
    </row>
    <row r="128" spans="1:456" s="109" customFormat="1">
      <c r="A128" s="318"/>
      <c r="B128" s="318"/>
      <c r="C128" s="318"/>
      <c r="D128" s="317"/>
      <c r="E128" s="318"/>
      <c r="F128" s="318"/>
      <c r="G128" s="318"/>
      <c r="H128" s="4"/>
      <c r="I128" s="318"/>
      <c r="J128" s="318"/>
      <c r="K128" s="318"/>
      <c r="L128" s="318"/>
      <c r="M128" s="318"/>
      <c r="N128" s="4"/>
      <c r="O128" s="318"/>
      <c r="P128" s="318"/>
      <c r="Q128" s="318"/>
      <c r="R128" s="318"/>
      <c r="S128" s="318"/>
      <c r="T128" s="4"/>
      <c r="U128" s="318"/>
      <c r="V128" s="318"/>
      <c r="W128" s="318"/>
      <c r="X128" s="318"/>
      <c r="Y128" s="318"/>
      <c r="Z128" s="4"/>
      <c r="AA128" s="318"/>
      <c r="AB128" s="318"/>
      <c r="AC128" s="318"/>
      <c r="AD128" s="318"/>
      <c r="AE128" s="318"/>
      <c r="AF128" s="4"/>
      <c r="AG128" s="318"/>
      <c r="AH128" s="318"/>
      <c r="AI128" s="318"/>
      <c r="AJ128" s="318"/>
      <c r="AK128" s="318"/>
      <c r="AL128" s="4"/>
      <c r="AM128" s="318"/>
      <c r="AN128" s="318"/>
      <c r="AO128" s="318"/>
      <c r="AP128" s="318"/>
      <c r="AQ128" s="318"/>
      <c r="AR128" s="4"/>
      <c r="AS128" s="318"/>
      <c r="AT128" s="318"/>
      <c r="AU128" s="318"/>
      <c r="AV128" s="318"/>
      <c r="AW128" s="318"/>
      <c r="AX128" s="4"/>
      <c r="AY128" s="318"/>
      <c r="AZ128" s="318"/>
      <c r="BA128" s="318"/>
      <c r="BB128" s="318"/>
      <c r="BC128" s="318"/>
      <c r="BD128" s="4"/>
      <c r="BE128" s="318"/>
      <c r="BF128" s="317"/>
      <c r="BG128" s="318"/>
      <c r="BH128" s="318"/>
      <c r="BI128" s="318"/>
      <c r="BJ128" s="4"/>
    </row>
    <row r="129" spans="1:62" s="109" customFormat="1">
      <c r="A129" s="318"/>
      <c r="B129" s="319"/>
      <c r="C129" s="319"/>
      <c r="D129" s="318"/>
      <c r="E129" s="318"/>
      <c r="F129" s="318"/>
      <c r="G129" s="318"/>
      <c r="H129" s="4"/>
      <c r="I129" s="337"/>
      <c r="J129" s="318"/>
      <c r="K129" s="318"/>
      <c r="L129" s="318"/>
      <c r="M129" s="318"/>
      <c r="N129" s="4"/>
      <c r="O129" s="337"/>
      <c r="P129" s="318"/>
      <c r="Q129" s="318"/>
      <c r="R129" s="318"/>
      <c r="S129" s="318"/>
      <c r="T129" s="4"/>
      <c r="U129" s="337"/>
      <c r="V129" s="318"/>
      <c r="W129" s="318"/>
      <c r="X129" s="318"/>
      <c r="Y129" s="318"/>
      <c r="Z129" s="4"/>
      <c r="AA129" s="337"/>
      <c r="AB129" s="318"/>
      <c r="AC129" s="318"/>
      <c r="AD129" s="318"/>
      <c r="AE129" s="318"/>
      <c r="AF129" s="4"/>
      <c r="AG129" s="337"/>
      <c r="AH129" s="318"/>
      <c r="AI129" s="318"/>
      <c r="AJ129" s="318"/>
      <c r="AK129" s="318"/>
      <c r="AL129" s="4"/>
      <c r="AM129" s="337"/>
      <c r="AN129" s="318"/>
      <c r="AO129" s="318"/>
      <c r="AP129" s="318"/>
      <c r="AQ129" s="318"/>
      <c r="AR129" s="4"/>
      <c r="AS129" s="337"/>
      <c r="AT129" s="318"/>
      <c r="AU129" s="318"/>
      <c r="AV129" s="318"/>
      <c r="AW129" s="318"/>
      <c r="AX129" s="4"/>
      <c r="AY129" s="337"/>
      <c r="AZ129" s="318"/>
      <c r="BA129" s="318"/>
      <c r="BB129" s="318"/>
      <c r="BC129" s="318"/>
      <c r="BD129" s="4"/>
      <c r="BE129" s="337"/>
      <c r="BF129" s="318"/>
      <c r="BG129" s="318"/>
      <c r="BH129" s="318"/>
      <c r="BI129" s="318"/>
      <c r="BJ129" s="4"/>
    </row>
    <row r="130" spans="1:62" s="109" customFormat="1">
      <c r="A130" s="318"/>
      <c r="B130" s="318"/>
      <c r="C130" s="533" t="s">
        <v>90</v>
      </c>
      <c r="E130" s="318"/>
      <c r="F130" s="318"/>
      <c r="G130" s="318"/>
      <c r="H130" s="4"/>
      <c r="I130" s="318"/>
      <c r="J130" s="318"/>
      <c r="K130" s="318"/>
      <c r="L130" s="318"/>
      <c r="M130" s="318"/>
      <c r="N130" s="4"/>
      <c r="O130" s="318"/>
      <c r="P130" s="318"/>
      <c r="Q130" s="318"/>
      <c r="R130" s="318"/>
      <c r="S130" s="318"/>
      <c r="T130" s="4"/>
      <c r="U130" s="318"/>
      <c r="V130" s="318"/>
      <c r="W130" s="318"/>
      <c r="X130" s="318"/>
      <c r="Y130" s="318"/>
      <c r="Z130" s="4"/>
      <c r="AA130" s="318"/>
      <c r="AB130" s="318"/>
      <c r="AC130" s="318"/>
      <c r="AD130" s="318"/>
      <c r="AE130" s="318"/>
      <c r="AF130" s="4"/>
      <c r="AG130" s="318"/>
      <c r="AH130" s="318"/>
      <c r="AI130" s="318"/>
      <c r="AJ130" s="318"/>
      <c r="AK130" s="318"/>
      <c r="AL130" s="4"/>
      <c r="AM130" s="318"/>
      <c r="AN130" s="318"/>
      <c r="AO130" s="318"/>
      <c r="AP130" s="318"/>
      <c r="AQ130" s="318"/>
      <c r="AR130" s="4"/>
      <c r="AS130" s="318"/>
      <c r="AT130" s="318"/>
      <c r="AU130" s="318"/>
      <c r="AV130" s="318"/>
      <c r="AW130" s="318"/>
      <c r="AX130" s="4"/>
      <c r="AY130" s="318"/>
      <c r="AZ130" s="318"/>
      <c r="BA130" s="318"/>
      <c r="BB130" s="318"/>
      <c r="BC130" s="318"/>
      <c r="BD130" s="4"/>
      <c r="BE130" s="318"/>
      <c r="BF130" s="317"/>
      <c r="BG130" s="318"/>
      <c r="BH130" s="318"/>
      <c r="BI130" s="318"/>
      <c r="BJ130" s="4"/>
    </row>
    <row r="131" spans="1:62" s="109" customFormat="1">
      <c r="A131" s="318"/>
      <c r="B131" s="318"/>
      <c r="C131" s="318"/>
      <c r="D131" s="318"/>
      <c r="E131" s="318"/>
      <c r="F131" s="318"/>
      <c r="G131" s="318"/>
      <c r="H131" s="4"/>
      <c r="I131" s="318"/>
      <c r="J131" s="318"/>
      <c r="K131" s="318"/>
      <c r="L131" s="318"/>
      <c r="M131" s="318"/>
      <c r="N131" s="4"/>
      <c r="O131" s="318"/>
      <c r="P131" s="318"/>
      <c r="Q131" s="318"/>
      <c r="R131" s="318"/>
      <c r="S131" s="318"/>
      <c r="T131" s="4"/>
      <c r="U131" s="318"/>
      <c r="V131" s="318"/>
      <c r="W131" s="318"/>
      <c r="X131" s="318"/>
      <c r="Y131" s="318"/>
      <c r="Z131" s="4"/>
      <c r="AA131" s="318"/>
      <c r="AB131" s="318"/>
      <c r="AC131" s="318"/>
      <c r="AD131" s="318"/>
      <c r="AE131" s="318"/>
      <c r="AF131" s="4"/>
      <c r="AG131" s="318"/>
      <c r="AH131" s="318"/>
      <c r="AI131" s="318"/>
      <c r="AJ131" s="318"/>
      <c r="AK131" s="318"/>
      <c r="AL131" s="4"/>
      <c r="AM131" s="318"/>
      <c r="AN131" s="318"/>
      <c r="AO131" s="318"/>
      <c r="AP131" s="318"/>
      <c r="AQ131" s="318"/>
      <c r="AR131" s="4"/>
      <c r="AS131" s="318"/>
      <c r="AT131" s="318"/>
      <c r="AU131" s="318"/>
      <c r="AV131" s="318"/>
      <c r="AW131" s="318"/>
      <c r="AX131" s="4"/>
      <c r="AY131" s="318"/>
      <c r="AZ131" s="318"/>
      <c r="BA131" s="318"/>
      <c r="BB131" s="318"/>
      <c r="BC131" s="318"/>
      <c r="BD131" s="4"/>
      <c r="BE131" s="318"/>
      <c r="BF131" s="317"/>
      <c r="BG131" s="318"/>
      <c r="BH131" s="318"/>
      <c r="BI131" s="318"/>
      <c r="BJ131" s="4"/>
    </row>
    <row r="132" spans="1:62" s="109" customFormat="1">
      <c r="A132" s="662"/>
      <c r="B132" s="319"/>
      <c r="C132" s="319"/>
      <c r="D132" s="319"/>
      <c r="E132" s="319"/>
      <c r="F132" s="319"/>
      <c r="G132" s="319"/>
      <c r="H132" s="4"/>
      <c r="I132" s="319"/>
      <c r="J132" s="319"/>
      <c r="K132" s="319"/>
      <c r="L132" s="319"/>
      <c r="M132" s="319"/>
      <c r="N132" s="4"/>
      <c r="O132" s="319"/>
      <c r="P132" s="319"/>
      <c r="Q132" s="319"/>
      <c r="R132" s="319"/>
      <c r="S132" s="319"/>
      <c r="T132" s="4"/>
      <c r="U132" s="319"/>
      <c r="V132" s="319"/>
      <c r="W132" s="319"/>
      <c r="X132" s="319"/>
      <c r="Y132" s="319"/>
      <c r="Z132" s="4"/>
      <c r="AA132" s="319"/>
      <c r="AB132" s="319"/>
      <c r="AC132" s="319"/>
      <c r="AD132" s="319"/>
      <c r="AE132" s="319"/>
      <c r="AF132" s="4"/>
      <c r="AG132" s="319"/>
      <c r="AH132" s="319"/>
      <c r="AI132" s="319"/>
      <c r="AJ132" s="319"/>
      <c r="AK132" s="319"/>
      <c r="AL132" s="4"/>
      <c r="AM132" s="319"/>
      <c r="AN132" s="319"/>
      <c r="AO132" s="319"/>
      <c r="AP132" s="319"/>
      <c r="AQ132" s="319"/>
      <c r="AR132" s="4"/>
      <c r="AS132" s="319"/>
      <c r="AT132" s="319"/>
      <c r="AU132" s="319"/>
      <c r="AV132" s="319"/>
      <c r="AW132" s="319"/>
      <c r="AX132" s="4"/>
      <c r="AY132" s="319"/>
      <c r="AZ132" s="319"/>
      <c r="BA132" s="319"/>
      <c r="BB132" s="319"/>
      <c r="BC132" s="319"/>
      <c r="BD132" s="4"/>
      <c r="BE132" s="319"/>
      <c r="BF132" s="319"/>
      <c r="BG132" s="319"/>
      <c r="BH132" s="319"/>
      <c r="BI132" s="319"/>
      <c r="BJ132" s="4"/>
    </row>
    <row r="133" spans="1:62" s="109" customFormat="1">
      <c r="A133" s="662"/>
      <c r="B133" s="319"/>
      <c r="C133" s="319"/>
      <c r="D133" s="319"/>
      <c r="E133" s="319"/>
      <c r="F133" s="319"/>
      <c r="G133" s="319"/>
      <c r="H133" s="4"/>
      <c r="I133" s="319"/>
      <c r="J133" s="319"/>
      <c r="K133" s="319"/>
      <c r="L133" s="319"/>
      <c r="M133" s="319"/>
      <c r="N133" s="4"/>
      <c r="O133" s="319"/>
      <c r="P133" s="319"/>
      <c r="Q133" s="319"/>
      <c r="R133" s="319"/>
      <c r="S133" s="319"/>
      <c r="T133" s="4"/>
      <c r="U133" s="319"/>
      <c r="V133" s="319"/>
      <c r="W133" s="319"/>
      <c r="X133" s="319"/>
      <c r="Y133" s="319"/>
      <c r="Z133" s="4"/>
      <c r="AA133" s="319"/>
      <c r="AB133" s="319"/>
      <c r="AC133" s="319"/>
      <c r="AD133" s="319"/>
      <c r="AE133" s="319"/>
      <c r="AF133" s="4"/>
      <c r="AG133" s="319"/>
      <c r="AH133" s="319"/>
      <c r="AI133" s="319"/>
      <c r="AJ133" s="319"/>
      <c r="AK133" s="319"/>
      <c r="AL133" s="4"/>
      <c r="AM133" s="319"/>
      <c r="AN133" s="319"/>
      <c r="AO133" s="319"/>
      <c r="AP133" s="319"/>
      <c r="AQ133" s="319"/>
      <c r="AR133" s="4"/>
      <c r="AS133" s="319"/>
      <c r="AT133" s="319"/>
      <c r="AU133" s="319"/>
      <c r="AV133" s="319"/>
      <c r="AW133" s="319"/>
      <c r="AX133" s="4"/>
      <c r="AY133" s="319"/>
      <c r="AZ133" s="319"/>
      <c r="BA133" s="319"/>
      <c r="BB133" s="319"/>
      <c r="BC133" s="319"/>
      <c r="BD133" s="4"/>
      <c r="BE133" s="319"/>
      <c r="BF133" s="319"/>
      <c r="BG133" s="319"/>
      <c r="BH133" s="319"/>
      <c r="BI133" s="319"/>
      <c r="BJ133" s="4"/>
    </row>
    <row r="134" spans="1:62" s="109" customFormat="1">
      <c r="A134" s="662"/>
      <c r="B134" s="319"/>
      <c r="C134" s="319"/>
      <c r="D134" s="319"/>
      <c r="E134" s="319"/>
      <c r="F134" s="319"/>
      <c r="G134" s="319"/>
      <c r="H134" s="4"/>
      <c r="I134" s="319"/>
      <c r="J134" s="319"/>
      <c r="K134" s="319"/>
      <c r="L134" s="319"/>
      <c r="M134" s="319"/>
      <c r="N134" s="4"/>
      <c r="O134" s="319"/>
      <c r="P134" s="319"/>
      <c r="Q134" s="319"/>
      <c r="R134" s="319"/>
      <c r="S134" s="319"/>
      <c r="T134" s="4"/>
      <c r="U134" s="319"/>
      <c r="V134" s="319"/>
      <c r="W134" s="319"/>
      <c r="X134" s="319"/>
      <c r="Y134" s="319"/>
      <c r="Z134" s="4"/>
      <c r="AA134" s="319"/>
      <c r="AB134" s="319"/>
      <c r="AC134" s="319"/>
      <c r="AD134" s="319"/>
      <c r="AE134" s="319"/>
      <c r="AF134" s="4"/>
      <c r="AG134" s="319"/>
      <c r="AH134" s="319"/>
      <c r="AI134" s="319"/>
      <c r="AJ134" s="319"/>
      <c r="AK134" s="319"/>
      <c r="AL134" s="4"/>
      <c r="AM134" s="319"/>
      <c r="AN134" s="319"/>
      <c r="AO134" s="319"/>
      <c r="AP134" s="319"/>
      <c r="AQ134" s="319"/>
      <c r="AR134" s="4"/>
      <c r="AS134" s="319"/>
      <c r="AT134" s="319"/>
      <c r="AU134" s="319"/>
      <c r="AV134" s="319"/>
      <c r="AW134" s="319"/>
      <c r="AX134" s="4"/>
      <c r="AY134" s="319"/>
      <c r="AZ134" s="319"/>
      <c r="BA134" s="319"/>
      <c r="BB134" s="319"/>
      <c r="BC134" s="319"/>
      <c r="BD134" s="4"/>
      <c r="BE134" s="319"/>
      <c r="BF134" s="319"/>
      <c r="BG134" s="319"/>
      <c r="BH134" s="319"/>
      <c r="BI134" s="319"/>
      <c r="BJ134" s="4"/>
    </row>
    <row r="135" spans="1:62" s="109" customFormat="1">
      <c r="A135" s="662"/>
      <c r="B135" s="319"/>
      <c r="C135" s="319"/>
      <c r="D135" s="319"/>
      <c r="E135" s="319"/>
      <c r="F135" s="319"/>
      <c r="G135" s="319"/>
      <c r="H135" s="4"/>
      <c r="I135" s="319"/>
      <c r="J135" s="319"/>
      <c r="K135" s="319"/>
      <c r="L135" s="319"/>
      <c r="M135" s="319"/>
      <c r="N135" s="4"/>
      <c r="O135" s="319"/>
      <c r="P135" s="319"/>
      <c r="Q135" s="319"/>
      <c r="R135" s="319"/>
      <c r="S135" s="319"/>
      <c r="T135" s="4"/>
      <c r="U135" s="319"/>
      <c r="V135" s="319"/>
      <c r="W135" s="319"/>
      <c r="X135" s="319"/>
      <c r="Y135" s="319"/>
      <c r="Z135" s="4"/>
      <c r="AA135" s="319"/>
      <c r="AB135" s="319"/>
      <c r="AC135" s="319"/>
      <c r="AD135" s="319"/>
      <c r="AE135" s="319"/>
      <c r="AF135" s="4"/>
      <c r="AG135" s="319"/>
      <c r="AH135" s="319"/>
      <c r="AI135" s="319"/>
      <c r="AJ135" s="319"/>
      <c r="AK135" s="319"/>
      <c r="AL135" s="4"/>
      <c r="AM135" s="319"/>
      <c r="AN135" s="319"/>
      <c r="AO135" s="319"/>
      <c r="AP135" s="319"/>
      <c r="AQ135" s="319"/>
      <c r="AR135" s="4"/>
      <c r="AS135" s="319"/>
      <c r="AT135" s="319"/>
      <c r="AU135" s="319"/>
      <c r="AV135" s="319"/>
      <c r="AW135" s="319"/>
      <c r="AX135" s="4"/>
      <c r="AY135" s="319"/>
      <c r="AZ135" s="319"/>
      <c r="BA135" s="319"/>
      <c r="BB135" s="319"/>
      <c r="BC135" s="319"/>
      <c r="BD135" s="4"/>
      <c r="BE135" s="319"/>
      <c r="BF135" s="319"/>
      <c r="BG135" s="319"/>
      <c r="BH135" s="319"/>
      <c r="BI135" s="319"/>
      <c r="BJ135" s="4"/>
    </row>
    <row r="136" spans="1:62" s="109" customFormat="1">
      <c r="A136" s="662"/>
      <c r="B136" s="319"/>
      <c r="C136" s="319"/>
      <c r="D136" s="319"/>
      <c r="E136" s="319"/>
      <c r="F136" s="319"/>
      <c r="G136" s="319"/>
      <c r="H136" s="4"/>
      <c r="I136" s="319"/>
      <c r="J136" s="319"/>
      <c r="K136" s="319"/>
      <c r="L136" s="319"/>
      <c r="M136" s="319"/>
      <c r="N136" s="4"/>
      <c r="O136" s="319"/>
      <c r="P136" s="319"/>
      <c r="Q136" s="319"/>
      <c r="R136" s="319"/>
      <c r="S136" s="319"/>
      <c r="T136" s="4"/>
      <c r="U136" s="319"/>
      <c r="V136" s="319"/>
      <c r="W136" s="319"/>
      <c r="X136" s="319"/>
      <c r="Y136" s="319"/>
      <c r="Z136" s="4"/>
      <c r="AA136" s="319"/>
      <c r="AB136" s="319"/>
      <c r="AC136" s="319"/>
      <c r="AD136" s="319"/>
      <c r="AE136" s="319"/>
      <c r="AF136" s="4"/>
      <c r="AG136" s="319"/>
      <c r="AH136" s="319"/>
      <c r="AI136" s="319"/>
      <c r="AJ136" s="319"/>
      <c r="AK136" s="319"/>
      <c r="AL136" s="4"/>
      <c r="AM136" s="319"/>
      <c r="AN136" s="319"/>
      <c r="AO136" s="319"/>
      <c r="AP136" s="319"/>
      <c r="AQ136" s="319"/>
      <c r="AR136" s="4"/>
      <c r="AS136" s="319"/>
      <c r="AT136" s="319"/>
      <c r="AU136" s="319"/>
      <c r="AV136" s="319"/>
      <c r="AW136" s="319"/>
      <c r="AX136" s="4"/>
      <c r="AY136" s="319"/>
      <c r="AZ136" s="319"/>
      <c r="BA136" s="319"/>
      <c r="BB136" s="319"/>
      <c r="BC136" s="319"/>
      <c r="BD136" s="4"/>
      <c r="BE136" s="319"/>
      <c r="BF136" s="319"/>
      <c r="BG136" s="319"/>
      <c r="BH136" s="319"/>
      <c r="BI136" s="319"/>
      <c r="BJ136" s="4"/>
    </row>
    <row r="137" spans="1:62" s="109" customFormat="1">
      <c r="A137" s="662"/>
      <c r="B137" s="319"/>
      <c r="C137" s="319"/>
      <c r="D137" s="319"/>
      <c r="E137" s="319"/>
      <c r="F137" s="319"/>
      <c r="G137" s="319"/>
      <c r="H137" s="4"/>
      <c r="I137" s="319"/>
      <c r="J137" s="319"/>
      <c r="K137" s="319"/>
      <c r="L137" s="319"/>
      <c r="M137" s="319"/>
      <c r="N137" s="4"/>
      <c r="O137" s="319"/>
      <c r="P137" s="319"/>
      <c r="Q137" s="319"/>
      <c r="R137" s="319"/>
      <c r="S137" s="319"/>
      <c r="T137" s="4"/>
      <c r="U137" s="319"/>
      <c r="V137" s="319"/>
      <c r="W137" s="319"/>
      <c r="X137" s="319"/>
      <c r="Y137" s="319"/>
      <c r="Z137" s="4"/>
      <c r="AA137" s="319"/>
      <c r="AB137" s="319"/>
      <c r="AC137" s="319"/>
      <c r="AD137" s="319"/>
      <c r="AE137" s="319"/>
      <c r="AF137" s="4"/>
      <c r="AG137" s="319"/>
      <c r="AH137" s="319"/>
      <c r="AI137" s="319"/>
      <c r="AJ137" s="319"/>
      <c r="AK137" s="319"/>
      <c r="AL137" s="4"/>
      <c r="AM137" s="319"/>
      <c r="AN137" s="319"/>
      <c r="AO137" s="319"/>
      <c r="AP137" s="319"/>
      <c r="AQ137" s="319"/>
      <c r="AR137" s="4"/>
      <c r="AS137" s="319"/>
      <c r="AT137" s="319"/>
      <c r="AU137" s="319"/>
      <c r="AV137" s="319"/>
      <c r="AW137" s="319"/>
      <c r="AX137" s="4"/>
      <c r="AY137" s="319"/>
      <c r="AZ137" s="319"/>
      <c r="BA137" s="319"/>
      <c r="BB137" s="319"/>
      <c r="BC137" s="319"/>
      <c r="BD137" s="4"/>
      <c r="BE137" s="319"/>
      <c r="BF137" s="319"/>
      <c r="BG137" s="319"/>
      <c r="BH137" s="319"/>
      <c r="BI137" s="319"/>
      <c r="BJ137" s="4"/>
    </row>
    <row r="138" spans="1:62" s="109" customFormat="1">
      <c r="A138" s="662"/>
      <c r="B138" s="319"/>
      <c r="C138" s="319"/>
      <c r="D138" s="319"/>
      <c r="E138" s="319"/>
      <c r="F138" s="319"/>
      <c r="G138" s="319"/>
      <c r="H138" s="4"/>
      <c r="I138" s="319"/>
      <c r="J138" s="319"/>
      <c r="K138" s="319"/>
      <c r="L138" s="319"/>
      <c r="M138" s="319"/>
      <c r="N138" s="4"/>
      <c r="O138" s="319"/>
      <c r="P138" s="319"/>
      <c r="Q138" s="319"/>
      <c r="R138" s="319"/>
      <c r="S138" s="319"/>
      <c r="T138" s="4"/>
      <c r="U138" s="319"/>
      <c r="V138" s="319"/>
      <c r="W138" s="319"/>
      <c r="X138" s="319"/>
      <c r="Y138" s="319"/>
      <c r="Z138" s="4"/>
      <c r="AA138" s="319"/>
      <c r="AB138" s="319"/>
      <c r="AC138" s="319"/>
      <c r="AD138" s="319"/>
      <c r="AE138" s="319"/>
      <c r="AF138" s="4"/>
      <c r="AG138" s="319"/>
      <c r="AH138" s="319"/>
      <c r="AI138" s="319"/>
      <c r="AJ138" s="319"/>
      <c r="AK138" s="319"/>
      <c r="AL138" s="4"/>
      <c r="AM138" s="319"/>
      <c r="AN138" s="319"/>
      <c r="AO138" s="319"/>
      <c r="AP138" s="319"/>
      <c r="AQ138" s="319"/>
      <c r="AR138" s="4"/>
      <c r="AS138" s="319"/>
      <c r="AT138" s="319"/>
      <c r="AU138" s="319"/>
      <c r="AV138" s="319"/>
      <c r="AW138" s="319"/>
      <c r="AX138" s="4"/>
      <c r="AY138" s="319"/>
      <c r="AZ138" s="319"/>
      <c r="BA138" s="319"/>
      <c r="BB138" s="319"/>
      <c r="BC138" s="319"/>
      <c r="BD138" s="4"/>
      <c r="BE138" s="319"/>
      <c r="BF138" s="319"/>
      <c r="BG138" s="319"/>
      <c r="BH138" s="319"/>
      <c r="BI138" s="319"/>
      <c r="BJ138" s="4"/>
    </row>
    <row r="139" spans="1:62" s="109" customFormat="1">
      <c r="A139" s="662"/>
      <c r="B139" s="319"/>
      <c r="C139" s="319"/>
      <c r="D139" s="319"/>
      <c r="E139" s="319"/>
      <c r="F139" s="319"/>
      <c r="G139" s="319"/>
      <c r="H139" s="4"/>
      <c r="I139" s="319"/>
      <c r="J139" s="319"/>
      <c r="K139" s="319"/>
      <c r="L139" s="319"/>
      <c r="M139" s="319"/>
      <c r="N139" s="4"/>
      <c r="O139" s="319"/>
      <c r="P139" s="319"/>
      <c r="Q139" s="319"/>
      <c r="R139" s="319"/>
      <c r="S139" s="319"/>
      <c r="T139" s="4"/>
      <c r="U139" s="319"/>
      <c r="V139" s="319"/>
      <c r="W139" s="319"/>
      <c r="X139" s="319"/>
      <c r="Y139" s="319"/>
      <c r="Z139" s="4"/>
      <c r="AA139" s="319"/>
      <c r="AB139" s="319"/>
      <c r="AC139" s="319"/>
      <c r="AD139" s="319"/>
      <c r="AE139" s="319"/>
      <c r="AF139" s="4"/>
      <c r="AG139" s="319"/>
      <c r="AH139" s="319"/>
      <c r="AI139" s="319"/>
      <c r="AJ139" s="319"/>
      <c r="AK139" s="319"/>
      <c r="AL139" s="4"/>
      <c r="AM139" s="319"/>
      <c r="AN139" s="319"/>
      <c r="AO139" s="319"/>
      <c r="AP139" s="319"/>
      <c r="AQ139" s="319"/>
      <c r="AR139" s="4"/>
      <c r="AS139" s="319"/>
      <c r="AT139" s="319"/>
      <c r="AU139" s="319"/>
      <c r="AV139" s="319"/>
      <c r="AW139" s="319"/>
      <c r="AX139" s="4"/>
      <c r="AY139" s="319"/>
      <c r="AZ139" s="319"/>
      <c r="BA139" s="319"/>
      <c r="BB139" s="319"/>
      <c r="BC139" s="319"/>
      <c r="BD139" s="4"/>
      <c r="BE139" s="319"/>
      <c r="BF139" s="319"/>
      <c r="BG139" s="319"/>
      <c r="BH139" s="319"/>
      <c r="BI139" s="319"/>
      <c r="BJ139" s="4"/>
    </row>
    <row r="140" spans="1:62" s="109" customFormat="1">
      <c r="A140" s="662"/>
      <c r="B140" s="319"/>
      <c r="C140" s="319"/>
      <c r="D140" s="319"/>
      <c r="E140" s="319"/>
      <c r="F140" s="319"/>
      <c r="G140" s="319"/>
      <c r="H140" s="4"/>
      <c r="I140" s="319"/>
      <c r="J140" s="319"/>
      <c r="K140" s="319"/>
      <c r="L140" s="319"/>
      <c r="M140" s="319"/>
      <c r="N140" s="4"/>
      <c r="O140" s="319"/>
      <c r="P140" s="319"/>
      <c r="Q140" s="319"/>
      <c r="R140" s="319"/>
      <c r="S140" s="319"/>
      <c r="T140" s="4"/>
      <c r="U140" s="319"/>
      <c r="V140" s="319"/>
      <c r="W140" s="319"/>
      <c r="X140" s="319"/>
      <c r="Y140" s="319"/>
      <c r="Z140" s="4"/>
      <c r="AA140" s="319"/>
      <c r="AB140" s="319"/>
      <c r="AC140" s="319"/>
      <c r="AD140" s="319"/>
      <c r="AE140" s="319"/>
      <c r="AF140" s="4"/>
      <c r="AG140" s="319"/>
      <c r="AH140" s="319"/>
      <c r="AI140" s="319"/>
      <c r="AJ140" s="319"/>
      <c r="AK140" s="319"/>
      <c r="AL140" s="4"/>
      <c r="AM140" s="319"/>
      <c r="AN140" s="319"/>
      <c r="AO140" s="319"/>
      <c r="AP140" s="319"/>
      <c r="AQ140" s="319"/>
      <c r="AR140" s="4"/>
      <c r="AS140" s="319"/>
      <c r="AT140" s="319"/>
      <c r="AU140" s="319"/>
      <c r="AV140" s="319"/>
      <c r="AW140" s="319"/>
      <c r="AX140" s="4"/>
      <c r="AY140" s="319"/>
      <c r="AZ140" s="319"/>
      <c r="BA140" s="319"/>
      <c r="BB140" s="319"/>
      <c r="BC140" s="319"/>
      <c r="BD140" s="4"/>
      <c r="BE140" s="319"/>
      <c r="BF140" s="319"/>
      <c r="BG140" s="319"/>
      <c r="BH140" s="319"/>
      <c r="BI140" s="319"/>
      <c r="BJ140" s="4"/>
    </row>
    <row r="141" spans="1:62" s="109" customFormat="1">
      <c r="A141" s="662"/>
      <c r="B141" s="319"/>
      <c r="C141" s="319"/>
      <c r="D141" s="319"/>
      <c r="E141" s="319"/>
      <c r="F141" s="319"/>
      <c r="G141" s="319"/>
      <c r="H141" s="4"/>
      <c r="I141" s="319"/>
      <c r="J141" s="319"/>
      <c r="K141" s="319"/>
      <c r="L141" s="319"/>
      <c r="M141" s="319"/>
      <c r="N141" s="4"/>
      <c r="O141" s="319"/>
      <c r="P141" s="319"/>
      <c r="Q141" s="319"/>
      <c r="R141" s="319"/>
      <c r="S141" s="319"/>
      <c r="T141" s="4"/>
      <c r="U141" s="319"/>
      <c r="V141" s="319"/>
      <c r="W141" s="319"/>
      <c r="X141" s="319"/>
      <c r="Y141" s="319"/>
      <c r="Z141" s="4"/>
      <c r="AA141" s="319"/>
      <c r="AB141" s="319"/>
      <c r="AC141" s="319"/>
      <c r="AD141" s="319"/>
      <c r="AE141" s="319"/>
      <c r="AF141" s="4"/>
      <c r="AG141" s="319"/>
      <c r="AH141" s="319"/>
      <c r="AI141" s="319"/>
      <c r="AJ141" s="319"/>
      <c r="AK141" s="319"/>
      <c r="AL141" s="4"/>
      <c r="AM141" s="319"/>
      <c r="AN141" s="319"/>
      <c r="AO141" s="319"/>
      <c r="AP141" s="319"/>
      <c r="AQ141" s="319"/>
      <c r="AR141" s="4"/>
      <c r="AS141" s="319"/>
      <c r="AT141" s="319"/>
      <c r="AU141" s="319"/>
      <c r="AV141" s="319"/>
      <c r="AW141" s="319"/>
      <c r="AX141" s="4"/>
      <c r="AY141" s="319"/>
      <c r="AZ141" s="319"/>
      <c r="BA141" s="319"/>
      <c r="BB141" s="319"/>
      <c r="BC141" s="319"/>
      <c r="BD141" s="4"/>
      <c r="BE141" s="319"/>
      <c r="BF141" s="319"/>
      <c r="BG141" s="319"/>
      <c r="BH141" s="319"/>
      <c r="BI141" s="319"/>
      <c r="BJ141" s="4"/>
    </row>
    <row r="142" spans="1:62" s="109" customFormat="1">
      <c r="A142" s="662"/>
      <c r="B142" s="319"/>
      <c r="C142" s="319"/>
      <c r="D142" s="319"/>
      <c r="E142" s="319"/>
      <c r="F142" s="319"/>
      <c r="G142" s="319"/>
      <c r="H142" s="4"/>
      <c r="I142" s="319"/>
      <c r="J142" s="319"/>
      <c r="K142" s="319"/>
      <c r="L142" s="319"/>
      <c r="M142" s="319"/>
      <c r="N142" s="4"/>
      <c r="O142" s="319"/>
      <c r="P142" s="319"/>
      <c r="Q142" s="319"/>
      <c r="R142" s="319"/>
      <c r="S142" s="319"/>
      <c r="T142" s="4"/>
      <c r="U142" s="319"/>
      <c r="V142" s="319"/>
      <c r="W142" s="319"/>
      <c r="X142" s="319"/>
      <c r="Y142" s="319"/>
      <c r="Z142" s="4"/>
      <c r="AA142" s="319"/>
      <c r="AB142" s="319"/>
      <c r="AC142" s="319"/>
      <c r="AD142" s="319"/>
      <c r="AE142" s="319"/>
      <c r="AF142" s="4"/>
      <c r="AG142" s="319"/>
      <c r="AH142" s="319"/>
      <c r="AI142" s="319"/>
      <c r="AJ142" s="319"/>
      <c r="AK142" s="319"/>
      <c r="AL142" s="4"/>
      <c r="AM142" s="319"/>
      <c r="AN142" s="319"/>
      <c r="AO142" s="319"/>
      <c r="AP142" s="319"/>
      <c r="AQ142" s="319"/>
      <c r="AR142" s="4"/>
      <c r="AS142" s="319"/>
      <c r="AT142" s="319"/>
      <c r="AU142" s="319"/>
      <c r="AV142" s="319"/>
      <c r="AW142" s="319"/>
      <c r="AX142" s="4"/>
      <c r="AY142" s="319"/>
      <c r="AZ142" s="319"/>
      <c r="BA142" s="319"/>
      <c r="BB142" s="319"/>
      <c r="BC142" s="319"/>
      <c r="BD142" s="4"/>
      <c r="BE142" s="319"/>
      <c r="BF142" s="319"/>
      <c r="BG142" s="319"/>
      <c r="BH142" s="319"/>
      <c r="BI142" s="319"/>
      <c r="BJ142" s="4"/>
    </row>
    <row r="143" spans="1:62" s="109" customFormat="1">
      <c r="A143" s="662"/>
      <c r="B143" s="319"/>
      <c r="C143" s="319"/>
      <c r="D143" s="319"/>
      <c r="E143" s="319"/>
      <c r="F143" s="319"/>
      <c r="G143" s="319"/>
      <c r="H143" s="4"/>
      <c r="I143" s="319"/>
      <c r="J143" s="319"/>
      <c r="K143" s="319"/>
      <c r="L143" s="319"/>
      <c r="M143" s="319"/>
      <c r="N143" s="4"/>
      <c r="O143" s="319"/>
      <c r="P143" s="319"/>
      <c r="Q143" s="319"/>
      <c r="R143" s="319"/>
      <c r="S143" s="319"/>
      <c r="T143" s="4"/>
      <c r="U143" s="319"/>
      <c r="V143" s="319"/>
      <c r="W143" s="319"/>
      <c r="X143" s="319"/>
      <c r="Y143" s="319"/>
      <c r="Z143" s="4"/>
      <c r="AA143" s="319"/>
      <c r="AB143" s="319"/>
      <c r="AC143" s="319"/>
      <c r="AD143" s="319"/>
      <c r="AE143" s="319"/>
      <c r="AF143" s="4"/>
      <c r="AG143" s="319"/>
      <c r="AH143" s="319"/>
      <c r="AI143" s="319"/>
      <c r="AJ143" s="319"/>
      <c r="AK143" s="319"/>
      <c r="AL143" s="4"/>
      <c r="AM143" s="319"/>
      <c r="AN143" s="319"/>
      <c r="AO143" s="319"/>
      <c r="AP143" s="319"/>
      <c r="AQ143" s="319"/>
      <c r="AR143" s="4"/>
      <c r="AS143" s="319"/>
      <c r="AT143" s="319"/>
      <c r="AU143" s="319"/>
      <c r="AV143" s="319"/>
      <c r="AW143" s="319"/>
      <c r="AX143" s="4"/>
      <c r="AY143" s="319"/>
      <c r="AZ143" s="319"/>
      <c r="BA143" s="319"/>
      <c r="BB143" s="319"/>
      <c r="BC143" s="319"/>
      <c r="BD143" s="4"/>
      <c r="BE143" s="319"/>
      <c r="BF143" s="319"/>
      <c r="BG143" s="319"/>
      <c r="BH143" s="319"/>
      <c r="BI143" s="319"/>
      <c r="BJ143" s="4"/>
    </row>
    <row r="144" spans="1:62" s="109" customFormat="1">
      <c r="A144" s="662"/>
      <c r="B144" s="319"/>
      <c r="C144" s="319"/>
      <c r="D144" s="319"/>
      <c r="E144" s="319"/>
      <c r="F144" s="319"/>
      <c r="G144" s="319"/>
      <c r="H144" s="4"/>
      <c r="I144" s="319"/>
      <c r="J144" s="319"/>
      <c r="K144" s="319"/>
      <c r="L144" s="319"/>
      <c r="M144" s="319"/>
      <c r="N144" s="4"/>
      <c r="O144" s="319"/>
      <c r="P144" s="319"/>
      <c r="Q144" s="319"/>
      <c r="R144" s="319"/>
      <c r="S144" s="319"/>
      <c r="T144" s="4"/>
      <c r="U144" s="319"/>
      <c r="V144" s="319"/>
      <c r="W144" s="319"/>
      <c r="X144" s="319"/>
      <c r="Y144" s="319"/>
      <c r="Z144" s="4"/>
      <c r="AA144" s="319"/>
      <c r="AB144" s="319"/>
      <c r="AC144" s="319"/>
      <c r="AD144" s="319"/>
      <c r="AE144" s="319"/>
      <c r="AF144" s="4"/>
      <c r="AG144" s="319"/>
      <c r="AH144" s="319"/>
      <c r="AI144" s="319"/>
      <c r="AJ144" s="319"/>
      <c r="AK144" s="319"/>
      <c r="AL144" s="4"/>
      <c r="AM144" s="319"/>
      <c r="AN144" s="319"/>
      <c r="AO144" s="319"/>
      <c r="AP144" s="319"/>
      <c r="AQ144" s="319"/>
      <c r="AR144" s="4"/>
      <c r="AS144" s="319"/>
      <c r="AT144" s="319"/>
      <c r="AU144" s="319"/>
      <c r="AV144" s="319"/>
      <c r="AW144" s="319"/>
      <c r="AX144" s="4"/>
      <c r="AY144" s="319"/>
      <c r="AZ144" s="319"/>
      <c r="BA144" s="319"/>
      <c r="BB144" s="319"/>
      <c r="BC144" s="319"/>
      <c r="BD144" s="4"/>
      <c r="BE144" s="319"/>
      <c r="BF144" s="319"/>
      <c r="BG144" s="319"/>
      <c r="BH144" s="319"/>
      <c r="BI144" s="319"/>
      <c r="BJ144" s="4"/>
    </row>
    <row r="145" spans="1:62" s="109" customFormat="1">
      <c r="A145" s="662"/>
      <c r="B145" s="319"/>
      <c r="C145" s="319"/>
      <c r="D145" s="319"/>
      <c r="E145" s="319"/>
      <c r="F145" s="319"/>
      <c r="G145" s="319"/>
      <c r="H145" s="4"/>
      <c r="I145" s="319"/>
      <c r="J145" s="319"/>
      <c r="K145" s="319"/>
      <c r="L145" s="319"/>
      <c r="M145" s="319"/>
      <c r="N145" s="4"/>
      <c r="O145" s="319"/>
      <c r="P145" s="319"/>
      <c r="Q145" s="319"/>
      <c r="R145" s="319"/>
      <c r="S145" s="319"/>
      <c r="T145" s="4"/>
      <c r="U145" s="319"/>
      <c r="V145" s="319"/>
      <c r="W145" s="319"/>
      <c r="X145" s="319"/>
      <c r="Y145" s="319"/>
      <c r="Z145" s="4"/>
      <c r="AA145" s="319"/>
      <c r="AB145" s="319"/>
      <c r="AC145" s="319"/>
      <c r="AD145" s="319"/>
      <c r="AE145" s="319"/>
      <c r="AF145" s="4"/>
      <c r="AG145" s="319"/>
      <c r="AH145" s="319"/>
      <c r="AI145" s="319"/>
      <c r="AJ145" s="319"/>
      <c r="AK145" s="319"/>
      <c r="AL145" s="4"/>
      <c r="AM145" s="319"/>
      <c r="AN145" s="319"/>
      <c r="AO145" s="319"/>
      <c r="AP145" s="319"/>
      <c r="AQ145" s="319"/>
      <c r="AR145" s="4"/>
      <c r="AS145" s="319"/>
      <c r="AT145" s="319"/>
      <c r="AU145" s="319"/>
      <c r="AV145" s="319"/>
      <c r="AW145" s="319"/>
      <c r="AX145" s="4"/>
      <c r="AY145" s="319"/>
      <c r="AZ145" s="319"/>
      <c r="BA145" s="319"/>
      <c r="BB145" s="319"/>
      <c r="BC145" s="319"/>
      <c r="BD145" s="4"/>
      <c r="BE145" s="319"/>
      <c r="BF145" s="319"/>
      <c r="BG145" s="319"/>
      <c r="BH145" s="319"/>
      <c r="BI145" s="319"/>
      <c r="BJ145" s="4"/>
    </row>
    <row r="146" spans="1:62" s="109" customFormat="1">
      <c r="A146" s="662"/>
      <c r="B146" s="319"/>
      <c r="C146" s="319"/>
      <c r="D146" s="319"/>
      <c r="E146" s="319"/>
      <c r="F146" s="319"/>
      <c r="G146" s="319"/>
      <c r="H146" s="4"/>
      <c r="I146" s="319"/>
      <c r="J146" s="319"/>
      <c r="K146" s="319"/>
      <c r="L146" s="319"/>
      <c r="M146" s="319"/>
      <c r="N146" s="4"/>
      <c r="O146" s="319"/>
      <c r="P146" s="319"/>
      <c r="Q146" s="319"/>
      <c r="R146" s="319"/>
      <c r="S146" s="319"/>
      <c r="T146" s="4"/>
      <c r="U146" s="319"/>
      <c r="V146" s="319"/>
      <c r="W146" s="319"/>
      <c r="X146" s="319"/>
      <c r="Y146" s="319"/>
      <c r="Z146" s="4"/>
      <c r="AA146" s="319"/>
      <c r="AB146" s="319"/>
      <c r="AC146" s="319"/>
      <c r="AD146" s="319"/>
      <c r="AE146" s="319"/>
      <c r="AF146" s="4"/>
      <c r="AG146" s="319"/>
      <c r="AH146" s="319"/>
      <c r="AI146" s="319"/>
      <c r="AJ146" s="319"/>
      <c r="AK146" s="319"/>
      <c r="AL146" s="4"/>
      <c r="AM146" s="319"/>
      <c r="AN146" s="319"/>
      <c r="AO146" s="319"/>
      <c r="AP146" s="319"/>
      <c r="AQ146" s="319"/>
      <c r="AR146" s="4"/>
      <c r="AS146" s="319"/>
      <c r="AT146" s="319"/>
      <c r="AU146" s="319"/>
      <c r="AV146" s="319"/>
      <c r="AW146" s="319"/>
      <c r="AX146" s="4"/>
      <c r="AY146" s="319"/>
      <c r="AZ146" s="319"/>
      <c r="BA146" s="319"/>
      <c r="BB146" s="319"/>
      <c r="BC146" s="319"/>
      <c r="BD146" s="4"/>
      <c r="BE146" s="319"/>
      <c r="BF146" s="319"/>
      <c r="BG146" s="319"/>
      <c r="BH146" s="319"/>
      <c r="BI146" s="319"/>
      <c r="BJ146" s="4"/>
    </row>
    <row r="147" spans="1:62" s="109" customFormat="1">
      <c r="A147" s="662"/>
      <c r="B147" s="319"/>
      <c r="C147" s="319"/>
      <c r="D147" s="319"/>
      <c r="E147" s="319"/>
      <c r="F147" s="319"/>
      <c r="G147" s="319"/>
      <c r="H147" s="4"/>
      <c r="I147" s="319"/>
      <c r="J147" s="319"/>
      <c r="K147" s="319"/>
      <c r="L147" s="319"/>
      <c r="M147" s="319"/>
      <c r="N147" s="4"/>
      <c r="O147" s="319"/>
      <c r="P147" s="319"/>
      <c r="Q147" s="319"/>
      <c r="R147" s="319"/>
      <c r="S147" s="319"/>
      <c r="T147" s="4"/>
      <c r="U147" s="319"/>
      <c r="V147" s="319"/>
      <c r="W147" s="319"/>
      <c r="X147" s="319"/>
      <c r="Y147" s="319"/>
      <c r="Z147" s="4"/>
      <c r="AA147" s="319"/>
      <c r="AB147" s="319"/>
      <c r="AC147" s="319"/>
      <c r="AD147" s="319"/>
      <c r="AE147" s="319"/>
      <c r="AF147" s="4"/>
      <c r="AG147" s="319"/>
      <c r="AH147" s="319"/>
      <c r="AI147" s="319"/>
      <c r="AJ147" s="319"/>
      <c r="AK147" s="319"/>
      <c r="AL147" s="4"/>
      <c r="AM147" s="319"/>
      <c r="AN147" s="319"/>
      <c r="AO147" s="319"/>
      <c r="AP147" s="319"/>
      <c r="AQ147" s="319"/>
      <c r="AR147" s="4"/>
      <c r="AS147" s="319"/>
      <c r="AT147" s="319"/>
      <c r="AU147" s="319"/>
      <c r="AV147" s="319"/>
      <c r="AW147" s="319"/>
      <c r="AX147" s="4"/>
      <c r="AY147" s="319"/>
      <c r="AZ147" s="319"/>
      <c r="BA147" s="319"/>
      <c r="BB147" s="319"/>
      <c r="BC147" s="319"/>
      <c r="BD147" s="4"/>
      <c r="BE147" s="319"/>
      <c r="BF147" s="319"/>
      <c r="BG147" s="319"/>
      <c r="BH147" s="319"/>
      <c r="BI147" s="319"/>
      <c r="BJ147" s="4"/>
    </row>
    <row r="148" spans="1:62" s="109" customFormat="1">
      <c r="A148" s="662"/>
      <c r="B148" s="319"/>
      <c r="C148" s="319"/>
      <c r="D148" s="319"/>
      <c r="E148" s="319"/>
      <c r="F148" s="319"/>
      <c r="G148" s="319"/>
      <c r="H148" s="4"/>
      <c r="I148" s="319"/>
      <c r="J148" s="319"/>
      <c r="K148" s="319"/>
      <c r="L148" s="319"/>
      <c r="M148" s="319"/>
      <c r="N148" s="4"/>
      <c r="O148" s="319"/>
      <c r="P148" s="319"/>
      <c r="Q148" s="319"/>
      <c r="R148" s="319"/>
      <c r="S148" s="319"/>
      <c r="T148" s="4"/>
      <c r="U148" s="319"/>
      <c r="V148" s="319"/>
      <c r="W148" s="319"/>
      <c r="X148" s="319"/>
      <c r="Y148" s="319"/>
      <c r="Z148" s="4"/>
      <c r="AA148" s="319"/>
      <c r="AB148" s="319"/>
      <c r="AC148" s="319"/>
      <c r="AD148" s="319"/>
      <c r="AE148" s="319"/>
      <c r="AF148" s="4"/>
      <c r="AG148" s="319"/>
      <c r="AH148" s="319"/>
      <c r="AI148" s="319"/>
      <c r="AJ148" s="319"/>
      <c r="AK148" s="319"/>
      <c r="AL148" s="4"/>
      <c r="AM148" s="319"/>
      <c r="AN148" s="319"/>
      <c r="AO148" s="319"/>
      <c r="AP148" s="319"/>
      <c r="AQ148" s="319"/>
      <c r="AR148" s="4"/>
      <c r="AS148" s="319"/>
      <c r="AT148" s="319"/>
      <c r="AU148" s="319"/>
      <c r="AV148" s="319"/>
      <c r="AW148" s="319"/>
      <c r="AX148" s="4"/>
      <c r="AY148" s="319"/>
      <c r="AZ148" s="319"/>
      <c r="BA148" s="319"/>
      <c r="BB148" s="319"/>
      <c r="BC148" s="319"/>
      <c r="BD148" s="4"/>
      <c r="BE148" s="319"/>
      <c r="BF148" s="319"/>
      <c r="BG148" s="319"/>
      <c r="BH148" s="319"/>
      <c r="BI148" s="319"/>
      <c r="BJ148" s="4"/>
    </row>
    <row r="149" spans="1:62" s="109" customFormat="1">
      <c r="A149" s="662"/>
      <c r="B149" s="319"/>
      <c r="C149" s="319"/>
      <c r="D149" s="319"/>
      <c r="E149" s="319"/>
      <c r="F149" s="319"/>
      <c r="G149" s="319"/>
      <c r="H149" s="4"/>
      <c r="I149" s="319"/>
      <c r="J149" s="319"/>
      <c r="K149" s="319"/>
      <c r="L149" s="319"/>
      <c r="M149" s="319"/>
      <c r="N149" s="4"/>
      <c r="O149" s="319"/>
      <c r="P149" s="319"/>
      <c r="Q149" s="319"/>
      <c r="R149" s="319"/>
      <c r="S149" s="319"/>
      <c r="T149" s="4"/>
      <c r="U149" s="319"/>
      <c r="V149" s="319"/>
      <c r="W149" s="319"/>
      <c r="X149" s="319"/>
      <c r="Y149" s="319"/>
      <c r="Z149" s="4"/>
      <c r="AA149" s="319"/>
      <c r="AB149" s="319"/>
      <c r="AC149" s="319"/>
      <c r="AD149" s="319"/>
      <c r="AE149" s="319"/>
      <c r="AF149" s="4"/>
      <c r="AG149" s="319"/>
      <c r="AH149" s="319"/>
      <c r="AI149" s="319"/>
      <c r="AJ149" s="319"/>
      <c r="AK149" s="319"/>
      <c r="AL149" s="4"/>
      <c r="AM149" s="319"/>
      <c r="AN149" s="319"/>
      <c r="AO149" s="319"/>
      <c r="AP149" s="319"/>
      <c r="AQ149" s="319"/>
      <c r="AR149" s="4"/>
      <c r="AS149" s="319"/>
      <c r="AT149" s="319"/>
      <c r="AU149" s="319"/>
      <c r="AV149" s="319"/>
      <c r="AW149" s="319"/>
      <c r="AX149" s="4"/>
      <c r="AY149" s="319"/>
      <c r="AZ149" s="319"/>
      <c r="BA149" s="319"/>
      <c r="BB149" s="319"/>
      <c r="BC149" s="319"/>
      <c r="BD149" s="4"/>
      <c r="BE149" s="319"/>
      <c r="BF149" s="319"/>
      <c r="BG149" s="319"/>
      <c r="BH149" s="319"/>
      <c r="BI149" s="319"/>
      <c r="BJ149" s="4"/>
    </row>
    <row r="150" spans="1:62" s="109" customFormat="1">
      <c r="A150" s="662"/>
      <c r="B150" s="319"/>
      <c r="C150" s="319"/>
      <c r="D150" s="319"/>
      <c r="E150" s="319"/>
      <c r="F150" s="319"/>
      <c r="G150" s="319"/>
      <c r="H150" s="4"/>
      <c r="I150" s="319"/>
      <c r="J150" s="319"/>
      <c r="K150" s="319"/>
      <c r="L150" s="319"/>
      <c r="M150" s="319"/>
      <c r="N150" s="4"/>
      <c r="O150" s="319"/>
      <c r="P150" s="319"/>
      <c r="Q150" s="319"/>
      <c r="R150" s="319"/>
      <c r="S150" s="319"/>
      <c r="T150" s="4"/>
      <c r="U150" s="319"/>
      <c r="V150" s="319"/>
      <c r="W150" s="319"/>
      <c r="X150" s="319"/>
      <c r="Y150" s="319"/>
      <c r="Z150" s="4"/>
      <c r="AA150" s="319"/>
      <c r="AB150" s="319"/>
      <c r="AC150" s="319"/>
      <c r="AD150" s="319"/>
      <c r="AE150" s="319"/>
      <c r="AF150" s="4"/>
      <c r="AG150" s="319"/>
      <c r="AH150" s="319"/>
      <c r="AI150" s="319"/>
      <c r="AJ150" s="319"/>
      <c r="AK150" s="319"/>
      <c r="AL150" s="4"/>
      <c r="AM150" s="319"/>
      <c r="AN150" s="319"/>
      <c r="AO150" s="319"/>
      <c r="AP150" s="319"/>
      <c r="AQ150" s="319"/>
      <c r="AR150" s="4"/>
      <c r="AS150" s="319"/>
      <c r="AT150" s="319"/>
      <c r="AU150" s="319"/>
      <c r="AV150" s="319"/>
      <c r="AW150" s="319"/>
      <c r="AX150" s="4"/>
      <c r="AY150" s="319"/>
      <c r="AZ150" s="319"/>
      <c r="BA150" s="319"/>
      <c r="BB150" s="319"/>
      <c r="BC150" s="319"/>
      <c r="BD150" s="4"/>
      <c r="BE150" s="319"/>
      <c r="BF150" s="319"/>
      <c r="BG150" s="319"/>
      <c r="BH150" s="319"/>
      <c r="BI150" s="319"/>
      <c r="BJ150" s="4"/>
    </row>
    <row r="151" spans="1:62" s="109" customFormat="1">
      <c r="A151" s="662"/>
      <c r="B151" s="319"/>
      <c r="C151" s="319"/>
      <c r="D151" s="319"/>
      <c r="E151" s="319"/>
      <c r="F151" s="319"/>
      <c r="G151" s="319"/>
      <c r="H151" s="4"/>
      <c r="I151" s="319"/>
      <c r="J151" s="319"/>
      <c r="K151" s="319"/>
      <c r="L151" s="319"/>
      <c r="M151" s="319"/>
      <c r="N151" s="4"/>
      <c r="O151" s="319"/>
      <c r="P151" s="319"/>
      <c r="Q151" s="319"/>
      <c r="R151" s="319"/>
      <c r="S151" s="319"/>
      <c r="T151" s="4"/>
      <c r="U151" s="319"/>
      <c r="V151" s="319"/>
      <c r="W151" s="319"/>
      <c r="X151" s="319"/>
      <c r="Y151" s="319"/>
      <c r="Z151" s="4"/>
      <c r="AA151" s="319"/>
      <c r="AB151" s="319"/>
      <c r="AC151" s="319"/>
      <c r="AD151" s="319"/>
      <c r="AE151" s="319"/>
      <c r="AF151" s="4"/>
      <c r="AG151" s="319"/>
      <c r="AH151" s="319"/>
      <c r="AI151" s="319"/>
      <c r="AJ151" s="319"/>
      <c r="AK151" s="319"/>
      <c r="AL151" s="4"/>
      <c r="AM151" s="319"/>
      <c r="AN151" s="319"/>
      <c r="AO151" s="319"/>
      <c r="AP151" s="319"/>
      <c r="AQ151" s="319"/>
      <c r="AR151" s="4"/>
      <c r="AS151" s="319"/>
      <c r="AT151" s="319"/>
      <c r="AU151" s="319"/>
      <c r="AV151" s="319"/>
      <c r="AW151" s="319"/>
      <c r="AX151" s="4"/>
      <c r="AY151" s="319"/>
      <c r="AZ151" s="319"/>
      <c r="BA151" s="319"/>
      <c r="BB151" s="319"/>
      <c r="BC151" s="319"/>
      <c r="BD151" s="4"/>
      <c r="BE151" s="319"/>
      <c r="BF151" s="319"/>
      <c r="BG151" s="319"/>
      <c r="BH151" s="319"/>
      <c r="BI151" s="319"/>
      <c r="BJ151" s="4"/>
    </row>
    <row r="152" spans="1:62" s="109" customFormat="1">
      <c r="A152" s="662"/>
      <c r="B152" s="319"/>
      <c r="C152" s="319"/>
      <c r="D152" s="319"/>
      <c r="E152" s="319"/>
      <c r="F152" s="319"/>
      <c r="G152" s="319"/>
      <c r="H152" s="4"/>
      <c r="I152" s="319"/>
      <c r="J152" s="319"/>
      <c r="K152" s="319"/>
      <c r="L152" s="319"/>
      <c r="M152" s="319"/>
      <c r="N152" s="4"/>
      <c r="O152" s="319"/>
      <c r="P152" s="319"/>
      <c r="Q152" s="319"/>
      <c r="R152" s="319"/>
      <c r="S152" s="319"/>
      <c r="T152" s="4"/>
      <c r="U152" s="319"/>
      <c r="V152" s="319"/>
      <c r="W152" s="319"/>
      <c r="X152" s="319"/>
      <c r="Y152" s="319"/>
      <c r="Z152" s="4"/>
      <c r="AA152" s="319"/>
      <c r="AB152" s="319"/>
      <c r="AC152" s="319"/>
      <c r="AD152" s="319"/>
      <c r="AE152" s="319"/>
      <c r="AF152" s="4"/>
      <c r="AG152" s="319"/>
      <c r="AH152" s="319"/>
      <c r="AI152" s="319"/>
      <c r="AJ152" s="319"/>
      <c r="AK152" s="319"/>
      <c r="AL152" s="4"/>
      <c r="AM152" s="319"/>
      <c r="AN152" s="319"/>
      <c r="AO152" s="319"/>
      <c r="AP152" s="319"/>
      <c r="AQ152" s="319"/>
      <c r="AR152" s="4"/>
      <c r="AS152" s="319"/>
      <c r="AT152" s="319"/>
      <c r="AU152" s="319"/>
      <c r="AV152" s="319"/>
      <c r="AW152" s="319"/>
      <c r="AX152" s="4"/>
      <c r="AY152" s="319"/>
      <c r="AZ152" s="319"/>
      <c r="BA152" s="319"/>
      <c r="BB152" s="319"/>
      <c r="BC152" s="319"/>
      <c r="BD152" s="4"/>
      <c r="BE152" s="319"/>
      <c r="BF152" s="319"/>
      <c r="BG152" s="319"/>
      <c r="BH152" s="319"/>
      <c r="BI152" s="319"/>
      <c r="BJ152" s="4"/>
    </row>
    <row r="153" spans="1:62" s="109" customFormat="1">
      <c r="A153" s="662"/>
      <c r="B153" s="319"/>
      <c r="C153" s="319"/>
      <c r="D153" s="319"/>
      <c r="E153" s="319"/>
      <c r="F153" s="319"/>
      <c r="G153" s="319"/>
      <c r="H153" s="4"/>
      <c r="I153" s="319"/>
      <c r="J153" s="319"/>
      <c r="K153" s="319"/>
      <c r="L153" s="319"/>
      <c r="M153" s="319"/>
      <c r="N153" s="4"/>
      <c r="O153" s="319"/>
      <c r="P153" s="319"/>
      <c r="Q153" s="319"/>
      <c r="R153" s="319"/>
      <c r="S153" s="319"/>
      <c r="T153" s="4"/>
      <c r="U153" s="319"/>
      <c r="V153" s="319"/>
      <c r="W153" s="319"/>
      <c r="X153" s="319"/>
      <c r="Y153" s="319"/>
      <c r="Z153" s="4"/>
      <c r="AA153" s="319"/>
      <c r="AB153" s="319"/>
      <c r="AC153" s="319"/>
      <c r="AD153" s="319"/>
      <c r="AE153" s="319"/>
      <c r="AF153" s="4"/>
      <c r="AG153" s="319"/>
      <c r="AH153" s="319"/>
      <c r="AI153" s="319"/>
      <c r="AJ153" s="319"/>
      <c r="AK153" s="319"/>
      <c r="AL153" s="4"/>
      <c r="AM153" s="319"/>
      <c r="AN153" s="319"/>
      <c r="AO153" s="319"/>
      <c r="AP153" s="319"/>
      <c r="AQ153" s="319"/>
      <c r="AR153" s="4"/>
      <c r="AS153" s="319"/>
      <c r="AT153" s="319"/>
      <c r="AU153" s="319"/>
      <c r="AV153" s="319"/>
      <c r="AW153" s="319"/>
      <c r="AX153" s="4"/>
      <c r="AY153" s="319"/>
      <c r="AZ153" s="319"/>
      <c r="BA153" s="319"/>
      <c r="BB153" s="319"/>
      <c r="BC153" s="319"/>
      <c r="BD153" s="4"/>
      <c r="BE153" s="319"/>
      <c r="BF153" s="319"/>
      <c r="BG153" s="319"/>
      <c r="BH153" s="319"/>
      <c r="BI153" s="319"/>
      <c r="BJ153" s="4"/>
    </row>
    <row r="154" spans="1:62" s="109" customFormat="1">
      <c r="A154" s="662"/>
      <c r="B154" s="319"/>
      <c r="C154" s="319"/>
      <c r="D154" s="319"/>
      <c r="E154" s="319"/>
      <c r="F154" s="319"/>
      <c r="G154" s="319"/>
      <c r="H154" s="4"/>
      <c r="I154" s="319"/>
      <c r="J154" s="319"/>
      <c r="K154" s="319"/>
      <c r="L154" s="319"/>
      <c r="M154" s="319"/>
      <c r="N154" s="4"/>
      <c r="O154" s="319"/>
      <c r="P154" s="319"/>
      <c r="Q154" s="319"/>
      <c r="R154" s="319"/>
      <c r="S154" s="319"/>
      <c r="T154" s="4"/>
      <c r="U154" s="319"/>
      <c r="V154" s="319"/>
      <c r="W154" s="319"/>
      <c r="X154" s="319"/>
      <c r="Y154" s="319"/>
      <c r="Z154" s="4"/>
      <c r="AA154" s="319"/>
      <c r="AB154" s="319"/>
      <c r="AC154" s="319"/>
      <c r="AD154" s="319"/>
      <c r="AE154" s="319"/>
      <c r="AF154" s="4"/>
      <c r="AG154" s="319"/>
      <c r="AH154" s="319"/>
      <c r="AI154" s="319"/>
      <c r="AJ154" s="319"/>
      <c r="AK154" s="319"/>
      <c r="AL154" s="4"/>
      <c r="AM154" s="319"/>
      <c r="AN154" s="319"/>
      <c r="AO154" s="319"/>
      <c r="AP154" s="319"/>
      <c r="AQ154" s="319"/>
      <c r="AR154" s="4"/>
      <c r="AS154" s="319"/>
      <c r="AT154" s="319"/>
      <c r="AU154" s="319"/>
      <c r="AV154" s="319"/>
      <c r="AW154" s="319"/>
      <c r="AX154" s="4"/>
      <c r="AY154" s="319"/>
      <c r="AZ154" s="319"/>
      <c r="BA154" s="319"/>
      <c r="BB154" s="319"/>
      <c r="BC154" s="319"/>
      <c r="BD154" s="4"/>
      <c r="BE154" s="319"/>
      <c r="BF154" s="319"/>
      <c r="BG154" s="319"/>
      <c r="BH154" s="319"/>
      <c r="BI154" s="319"/>
      <c r="BJ154" s="4"/>
    </row>
    <row r="155" spans="1:62" s="109" customFormat="1">
      <c r="A155" s="827"/>
      <c r="B155" s="826"/>
      <c r="C155" s="319"/>
      <c r="D155" s="826"/>
      <c r="E155" s="826"/>
      <c r="F155" s="826"/>
      <c r="G155" s="826"/>
      <c r="H155" s="4"/>
      <c r="I155" s="826"/>
      <c r="J155" s="826"/>
      <c r="K155" s="826"/>
      <c r="L155" s="826"/>
      <c r="M155" s="826"/>
      <c r="N155" s="4"/>
      <c r="O155" s="826"/>
      <c r="P155" s="826"/>
      <c r="Q155" s="826"/>
      <c r="R155" s="826"/>
      <c r="S155" s="826"/>
      <c r="T155" s="4"/>
      <c r="U155" s="826"/>
      <c r="V155" s="826"/>
      <c r="W155" s="826"/>
      <c r="X155" s="826"/>
      <c r="Y155" s="826"/>
      <c r="Z155" s="4"/>
      <c r="AA155" s="826"/>
      <c r="AB155" s="826"/>
      <c r="AC155" s="826"/>
      <c r="AD155" s="826"/>
      <c r="AE155" s="826"/>
      <c r="AF155" s="4"/>
      <c r="AG155" s="826"/>
      <c r="AH155" s="826"/>
      <c r="AI155" s="826"/>
      <c r="AJ155" s="826"/>
      <c r="AK155" s="826"/>
      <c r="AL155" s="4"/>
      <c r="AM155" s="826"/>
      <c r="AN155" s="826"/>
      <c r="AO155" s="826"/>
      <c r="AP155" s="826"/>
      <c r="AQ155" s="826"/>
      <c r="AR155" s="4"/>
      <c r="AS155" s="826"/>
      <c r="AT155" s="826"/>
      <c r="AU155" s="826"/>
      <c r="AV155" s="826"/>
      <c r="AW155" s="826"/>
      <c r="AX155" s="4"/>
      <c r="AY155" s="826"/>
      <c r="AZ155" s="826"/>
      <c r="BA155" s="826"/>
      <c r="BB155" s="826"/>
      <c r="BC155" s="826"/>
      <c r="BD155" s="4"/>
      <c r="BE155" s="826"/>
      <c r="BF155" s="826"/>
      <c r="BG155" s="826"/>
      <c r="BH155" s="826"/>
      <c r="BI155" s="826"/>
      <c r="BJ155" s="4"/>
    </row>
    <row r="156" spans="1:62" s="109" customFormat="1">
      <c r="A156" s="827"/>
      <c r="B156" s="826"/>
      <c r="C156" s="319"/>
      <c r="D156" s="826"/>
      <c r="E156" s="826"/>
      <c r="F156" s="826"/>
      <c r="G156" s="826"/>
      <c r="H156" s="4"/>
      <c r="I156" s="826"/>
      <c r="J156" s="826"/>
      <c r="K156" s="826"/>
      <c r="L156" s="826"/>
      <c r="M156" s="826"/>
      <c r="N156" s="4"/>
      <c r="O156" s="826"/>
      <c r="P156" s="826"/>
      <c r="Q156" s="826"/>
      <c r="R156" s="826"/>
      <c r="S156" s="826"/>
      <c r="T156" s="4"/>
      <c r="U156" s="826"/>
      <c r="V156" s="826"/>
      <c r="W156" s="826"/>
      <c r="X156" s="826"/>
      <c r="Y156" s="826"/>
      <c r="Z156" s="4"/>
      <c r="AA156" s="826"/>
      <c r="AB156" s="826"/>
      <c r="AC156" s="826"/>
      <c r="AD156" s="826"/>
      <c r="AE156" s="826"/>
      <c r="AF156" s="4"/>
      <c r="AG156" s="826"/>
      <c r="AH156" s="826"/>
      <c r="AI156" s="826"/>
      <c r="AJ156" s="826"/>
      <c r="AK156" s="826"/>
      <c r="AL156" s="4"/>
      <c r="AM156" s="826"/>
      <c r="AN156" s="826"/>
      <c r="AO156" s="826"/>
      <c r="AP156" s="826"/>
      <c r="AQ156" s="826"/>
      <c r="AR156" s="4"/>
      <c r="AS156" s="826"/>
      <c r="AT156" s="826"/>
      <c r="AU156" s="826"/>
      <c r="AV156" s="826"/>
      <c r="AW156" s="826"/>
      <c r="AX156" s="4"/>
      <c r="AY156" s="826"/>
      <c r="AZ156" s="826"/>
      <c r="BA156" s="826"/>
      <c r="BB156" s="826"/>
      <c r="BC156" s="826"/>
      <c r="BD156" s="4"/>
      <c r="BE156" s="826"/>
      <c r="BF156" s="826"/>
      <c r="BG156" s="826"/>
      <c r="BH156" s="826"/>
      <c r="BI156" s="826"/>
      <c r="BJ156" s="4"/>
    </row>
    <row r="157" spans="1:62" s="109" customFormat="1">
      <c r="A157" s="827"/>
      <c r="B157" s="826"/>
      <c r="C157" s="319"/>
      <c r="D157" s="826"/>
      <c r="E157" s="826"/>
      <c r="F157" s="826"/>
      <c r="G157" s="826"/>
      <c r="H157" s="4"/>
      <c r="I157" s="826"/>
      <c r="J157" s="826"/>
      <c r="K157" s="826"/>
      <c r="L157" s="826"/>
      <c r="M157" s="826"/>
      <c r="N157" s="4"/>
      <c r="O157" s="826"/>
      <c r="P157" s="826"/>
      <c r="Q157" s="826"/>
      <c r="R157" s="826"/>
      <c r="S157" s="826"/>
      <c r="T157" s="4"/>
      <c r="U157" s="826"/>
      <c r="V157" s="826"/>
      <c r="W157" s="826"/>
      <c r="X157" s="826"/>
      <c r="Y157" s="826"/>
      <c r="Z157" s="4"/>
      <c r="AA157" s="826"/>
      <c r="AB157" s="826"/>
      <c r="AC157" s="826"/>
      <c r="AD157" s="826"/>
      <c r="AE157" s="826"/>
      <c r="AF157" s="4"/>
      <c r="AG157" s="826"/>
      <c r="AH157" s="826"/>
      <c r="AI157" s="826"/>
      <c r="AJ157" s="826"/>
      <c r="AK157" s="826"/>
      <c r="AL157" s="4"/>
      <c r="AM157" s="826"/>
      <c r="AN157" s="826"/>
      <c r="AO157" s="826"/>
      <c r="AP157" s="826"/>
      <c r="AQ157" s="826"/>
      <c r="AR157" s="4"/>
      <c r="AS157" s="826"/>
      <c r="AT157" s="826"/>
      <c r="AU157" s="826"/>
      <c r="AV157" s="826"/>
      <c r="AW157" s="826"/>
      <c r="AX157" s="4"/>
      <c r="AY157" s="826"/>
      <c r="AZ157" s="826"/>
      <c r="BA157" s="826"/>
      <c r="BB157" s="826"/>
      <c r="BC157" s="826"/>
      <c r="BD157" s="4"/>
      <c r="BE157" s="826"/>
      <c r="BF157" s="826"/>
      <c r="BG157" s="826"/>
      <c r="BH157" s="826"/>
      <c r="BI157" s="826"/>
      <c r="BJ157" s="4"/>
    </row>
    <row r="158" spans="1:62" s="109" customFormat="1">
      <c r="A158" s="827"/>
      <c r="B158" s="826"/>
      <c r="C158" s="319"/>
      <c r="D158" s="826"/>
      <c r="E158" s="826"/>
      <c r="F158" s="826"/>
      <c r="G158" s="826"/>
      <c r="H158" s="4"/>
      <c r="I158" s="826"/>
      <c r="J158" s="826"/>
      <c r="K158" s="826"/>
      <c r="L158" s="826"/>
      <c r="M158" s="826"/>
      <c r="N158" s="4"/>
      <c r="O158" s="826"/>
      <c r="P158" s="826"/>
      <c r="Q158" s="826"/>
      <c r="R158" s="826"/>
      <c r="S158" s="826"/>
      <c r="T158" s="4"/>
      <c r="U158" s="826"/>
      <c r="V158" s="826"/>
      <c r="W158" s="826"/>
      <c r="X158" s="826"/>
      <c r="Y158" s="826"/>
      <c r="Z158" s="4"/>
      <c r="AA158" s="826"/>
      <c r="AB158" s="826"/>
      <c r="AC158" s="826"/>
      <c r="AD158" s="826"/>
      <c r="AE158" s="826"/>
      <c r="AF158" s="4"/>
      <c r="AG158" s="826"/>
      <c r="AH158" s="826"/>
      <c r="AI158" s="826"/>
      <c r="AJ158" s="826"/>
      <c r="AK158" s="826"/>
      <c r="AL158" s="4"/>
      <c r="AM158" s="826"/>
      <c r="AN158" s="826"/>
      <c r="AO158" s="826"/>
      <c r="AP158" s="826"/>
      <c r="AQ158" s="826"/>
      <c r="AR158" s="4"/>
      <c r="AS158" s="826"/>
      <c r="AT158" s="826"/>
      <c r="AU158" s="826"/>
      <c r="AV158" s="826"/>
      <c r="AW158" s="826"/>
      <c r="AX158" s="4"/>
      <c r="AY158" s="826"/>
      <c r="AZ158" s="826"/>
      <c r="BA158" s="826"/>
      <c r="BB158" s="826"/>
      <c r="BC158" s="826"/>
      <c r="BD158" s="4"/>
      <c r="BE158" s="826"/>
      <c r="BF158" s="826"/>
      <c r="BG158" s="826"/>
      <c r="BH158" s="826"/>
      <c r="BI158" s="826"/>
      <c r="BJ158" s="4"/>
    </row>
    <row r="159" spans="1:62" s="109" customFormat="1">
      <c r="A159" s="827"/>
      <c r="B159" s="826"/>
      <c r="C159" s="319"/>
      <c r="D159" s="826"/>
      <c r="E159" s="826"/>
      <c r="F159" s="826"/>
      <c r="G159" s="826"/>
      <c r="H159" s="4"/>
      <c r="I159" s="826"/>
      <c r="J159" s="826"/>
      <c r="K159" s="826"/>
      <c r="L159" s="826"/>
      <c r="M159" s="826"/>
      <c r="N159" s="4"/>
      <c r="O159" s="826"/>
      <c r="P159" s="826"/>
      <c r="Q159" s="826"/>
      <c r="R159" s="826"/>
      <c r="S159" s="826"/>
      <c r="T159" s="4"/>
      <c r="U159" s="826"/>
      <c r="V159" s="826"/>
      <c r="W159" s="826"/>
      <c r="X159" s="826"/>
      <c r="Y159" s="826"/>
      <c r="Z159" s="4"/>
      <c r="AA159" s="826"/>
      <c r="AB159" s="826"/>
      <c r="AC159" s="826"/>
      <c r="AD159" s="826"/>
      <c r="AE159" s="826"/>
      <c r="AF159" s="4"/>
      <c r="AG159" s="826"/>
      <c r="AH159" s="826"/>
      <c r="AI159" s="826"/>
      <c r="AJ159" s="826"/>
      <c r="AK159" s="826"/>
      <c r="AL159" s="4"/>
      <c r="AM159" s="826"/>
      <c r="AN159" s="826"/>
      <c r="AO159" s="826"/>
      <c r="AP159" s="826"/>
      <c r="AQ159" s="826"/>
      <c r="AR159" s="4"/>
      <c r="AS159" s="826"/>
      <c r="AT159" s="826"/>
      <c r="AU159" s="826"/>
      <c r="AV159" s="826"/>
      <c r="AW159" s="826"/>
      <c r="AX159" s="4"/>
      <c r="AY159" s="826"/>
      <c r="AZ159" s="826"/>
      <c r="BA159" s="826"/>
      <c r="BB159" s="826"/>
      <c r="BC159" s="826"/>
      <c r="BD159" s="4"/>
      <c r="BE159" s="826"/>
      <c r="BF159" s="826"/>
      <c r="BG159" s="826"/>
      <c r="BH159" s="826"/>
      <c r="BI159" s="826"/>
      <c r="BJ159" s="4"/>
    </row>
    <row r="160" spans="1:62" s="109" customFormat="1">
      <c r="A160" s="827"/>
      <c r="B160" s="826"/>
      <c r="C160" s="319"/>
      <c r="D160" s="826"/>
      <c r="E160" s="826"/>
      <c r="F160" s="826"/>
      <c r="G160" s="826"/>
      <c r="H160" s="4"/>
      <c r="I160" s="826"/>
      <c r="J160" s="826"/>
      <c r="K160" s="826"/>
      <c r="L160" s="826"/>
      <c r="M160" s="826"/>
      <c r="N160" s="4"/>
      <c r="O160" s="826"/>
      <c r="P160" s="826"/>
      <c r="Q160" s="826"/>
      <c r="R160" s="826"/>
      <c r="S160" s="826"/>
      <c r="T160" s="4"/>
      <c r="U160" s="826"/>
      <c r="V160" s="826"/>
      <c r="W160" s="826"/>
      <c r="X160" s="826"/>
      <c r="Y160" s="826"/>
      <c r="Z160" s="4"/>
      <c r="AA160" s="826"/>
      <c r="AB160" s="826"/>
      <c r="AC160" s="826"/>
      <c r="AD160" s="826"/>
      <c r="AE160" s="826"/>
      <c r="AF160" s="4"/>
      <c r="AG160" s="826"/>
      <c r="AH160" s="826"/>
      <c r="AI160" s="826"/>
      <c r="AJ160" s="826"/>
      <c r="AK160" s="826"/>
      <c r="AL160" s="4"/>
      <c r="AM160" s="826"/>
      <c r="AN160" s="826"/>
      <c r="AO160" s="826"/>
      <c r="AP160" s="826"/>
      <c r="AQ160" s="826"/>
      <c r="AR160" s="4"/>
      <c r="AS160" s="826"/>
      <c r="AT160" s="826"/>
      <c r="AU160" s="826"/>
      <c r="AV160" s="826"/>
      <c r="AW160" s="826"/>
      <c r="AX160" s="4"/>
      <c r="AY160" s="826"/>
      <c r="AZ160" s="826"/>
      <c r="BA160" s="826"/>
      <c r="BB160" s="826"/>
      <c r="BC160" s="826"/>
      <c r="BD160" s="4"/>
      <c r="BE160" s="826"/>
      <c r="BF160" s="826"/>
      <c r="BG160" s="826"/>
      <c r="BH160" s="826"/>
      <c r="BI160" s="826"/>
      <c r="BJ160" s="4"/>
    </row>
    <row r="161" spans="1:62" s="109" customFormat="1">
      <c r="A161" s="827"/>
      <c r="B161" s="826"/>
      <c r="C161" s="319"/>
      <c r="D161" s="826"/>
      <c r="E161" s="826"/>
      <c r="F161" s="826"/>
      <c r="G161" s="826"/>
      <c r="H161" s="4"/>
      <c r="I161" s="826"/>
      <c r="J161" s="826"/>
      <c r="K161" s="826"/>
      <c r="L161" s="826"/>
      <c r="M161" s="826"/>
      <c r="N161" s="4"/>
      <c r="O161" s="826"/>
      <c r="P161" s="826"/>
      <c r="Q161" s="826"/>
      <c r="R161" s="826"/>
      <c r="S161" s="826"/>
      <c r="T161" s="4"/>
      <c r="U161" s="826"/>
      <c r="V161" s="826"/>
      <c r="W161" s="826"/>
      <c r="X161" s="826"/>
      <c r="Y161" s="826"/>
      <c r="Z161" s="4"/>
      <c r="AA161" s="826"/>
      <c r="AB161" s="826"/>
      <c r="AC161" s="826"/>
      <c r="AD161" s="826"/>
      <c r="AE161" s="826"/>
      <c r="AF161" s="4"/>
      <c r="AG161" s="826"/>
      <c r="AH161" s="826"/>
      <c r="AI161" s="826"/>
      <c r="AJ161" s="826"/>
      <c r="AK161" s="826"/>
      <c r="AL161" s="4"/>
      <c r="AM161" s="826"/>
      <c r="AN161" s="826"/>
      <c r="AO161" s="826"/>
      <c r="AP161" s="826"/>
      <c r="AQ161" s="826"/>
      <c r="AR161" s="4"/>
      <c r="AS161" s="826"/>
      <c r="AT161" s="826"/>
      <c r="AU161" s="826"/>
      <c r="AV161" s="826"/>
      <c r="AW161" s="826"/>
      <c r="AX161" s="4"/>
      <c r="AY161" s="826"/>
      <c r="AZ161" s="826"/>
      <c r="BA161" s="826"/>
      <c r="BB161" s="826"/>
      <c r="BC161" s="826"/>
      <c r="BD161" s="4"/>
      <c r="BE161" s="826"/>
      <c r="BF161" s="826"/>
      <c r="BG161" s="826"/>
      <c r="BH161" s="826"/>
      <c r="BI161" s="826"/>
      <c r="BJ161" s="4"/>
    </row>
    <row r="162" spans="1:62" s="109" customFormat="1">
      <c r="A162" s="827"/>
      <c r="B162" s="826"/>
      <c r="C162" s="319"/>
      <c r="D162" s="826"/>
      <c r="E162" s="826"/>
      <c r="F162" s="826"/>
      <c r="G162" s="826"/>
      <c r="H162" s="4"/>
      <c r="I162" s="826"/>
      <c r="J162" s="826"/>
      <c r="K162" s="826"/>
      <c r="L162" s="826"/>
      <c r="M162" s="826"/>
      <c r="N162" s="4"/>
      <c r="O162" s="826"/>
      <c r="P162" s="826"/>
      <c r="Q162" s="826"/>
      <c r="R162" s="826"/>
      <c r="S162" s="826"/>
      <c r="T162" s="4"/>
      <c r="U162" s="826"/>
      <c r="V162" s="826"/>
      <c r="W162" s="826"/>
      <c r="X162" s="826"/>
      <c r="Y162" s="826"/>
      <c r="Z162" s="4"/>
      <c r="AA162" s="826"/>
      <c r="AB162" s="826"/>
      <c r="AC162" s="826"/>
      <c r="AD162" s="826"/>
      <c r="AE162" s="826"/>
      <c r="AF162" s="4"/>
      <c r="AG162" s="826"/>
      <c r="AH162" s="826"/>
      <c r="AI162" s="826"/>
      <c r="AJ162" s="826"/>
      <c r="AK162" s="826"/>
      <c r="AL162" s="4"/>
      <c r="AM162" s="826"/>
      <c r="AN162" s="826"/>
      <c r="AO162" s="826"/>
      <c r="AP162" s="826"/>
      <c r="AQ162" s="826"/>
      <c r="AR162" s="4"/>
      <c r="AS162" s="826"/>
      <c r="AT162" s="826"/>
      <c r="AU162" s="826"/>
      <c r="AV162" s="826"/>
      <c r="AW162" s="826"/>
      <c r="AX162" s="4"/>
      <c r="AY162" s="826"/>
      <c r="AZ162" s="826"/>
      <c r="BA162" s="826"/>
      <c r="BB162" s="826"/>
      <c r="BC162" s="826"/>
      <c r="BD162" s="4"/>
      <c r="BE162" s="826"/>
      <c r="BF162" s="826"/>
      <c r="BG162" s="826"/>
      <c r="BH162" s="826"/>
      <c r="BI162" s="826"/>
      <c r="BJ162" s="4"/>
    </row>
    <row r="163" spans="1:62" s="109" customFormat="1">
      <c r="A163" s="827"/>
      <c r="B163" s="826"/>
      <c r="C163" s="319"/>
      <c r="D163" s="826"/>
      <c r="E163" s="826"/>
      <c r="F163" s="826"/>
      <c r="G163" s="826"/>
      <c r="H163" s="4"/>
      <c r="I163" s="826"/>
      <c r="J163" s="826"/>
      <c r="K163" s="826"/>
      <c r="L163" s="826"/>
      <c r="M163" s="826"/>
      <c r="N163" s="4"/>
      <c r="O163" s="826"/>
      <c r="P163" s="826"/>
      <c r="Q163" s="826"/>
      <c r="R163" s="826"/>
      <c r="S163" s="826"/>
      <c r="T163" s="4"/>
      <c r="U163" s="826"/>
      <c r="V163" s="826"/>
      <c r="W163" s="826"/>
      <c r="X163" s="826"/>
      <c r="Y163" s="826"/>
      <c r="Z163" s="4"/>
      <c r="AA163" s="826"/>
      <c r="AB163" s="826"/>
      <c r="AC163" s="826"/>
      <c r="AD163" s="826"/>
      <c r="AE163" s="826"/>
      <c r="AF163" s="4"/>
      <c r="AG163" s="826"/>
      <c r="AH163" s="826"/>
      <c r="AI163" s="826"/>
      <c r="AJ163" s="826"/>
      <c r="AK163" s="826"/>
      <c r="AL163" s="4"/>
      <c r="AM163" s="826"/>
      <c r="AN163" s="826"/>
      <c r="AO163" s="826"/>
      <c r="AP163" s="826"/>
      <c r="AQ163" s="826"/>
      <c r="AR163" s="4"/>
      <c r="AS163" s="826"/>
      <c r="AT163" s="826"/>
      <c r="AU163" s="826"/>
      <c r="AV163" s="826"/>
      <c r="AW163" s="826"/>
      <c r="AX163" s="4"/>
      <c r="AY163" s="826"/>
      <c r="AZ163" s="826"/>
      <c r="BA163" s="826"/>
      <c r="BB163" s="826"/>
      <c r="BC163" s="826"/>
      <c r="BD163" s="4"/>
      <c r="BE163" s="826"/>
      <c r="BF163" s="826"/>
      <c r="BG163" s="826"/>
      <c r="BH163" s="826"/>
      <c r="BI163" s="826"/>
      <c r="BJ163" s="4"/>
    </row>
    <row r="164" spans="1:62" s="109" customFormat="1">
      <c r="A164" s="827"/>
      <c r="B164" s="826"/>
      <c r="C164" s="319"/>
      <c r="D164" s="826"/>
      <c r="E164" s="826"/>
      <c r="F164" s="826"/>
      <c r="G164" s="826"/>
      <c r="H164" s="4"/>
      <c r="I164" s="826"/>
      <c r="J164" s="826"/>
      <c r="K164" s="826"/>
      <c r="L164" s="826"/>
      <c r="M164" s="826"/>
      <c r="N164" s="4"/>
      <c r="O164" s="826"/>
      <c r="P164" s="826"/>
      <c r="Q164" s="826"/>
      <c r="R164" s="826"/>
      <c r="S164" s="826"/>
      <c r="T164" s="4"/>
      <c r="U164" s="826"/>
      <c r="V164" s="826"/>
      <c r="W164" s="826"/>
      <c r="X164" s="826"/>
      <c r="Y164" s="826"/>
      <c r="Z164" s="4"/>
      <c r="AA164" s="826"/>
      <c r="AB164" s="826"/>
      <c r="AC164" s="826"/>
      <c r="AD164" s="826"/>
      <c r="AE164" s="826"/>
      <c r="AF164" s="4"/>
      <c r="AG164" s="826"/>
      <c r="AH164" s="826"/>
      <c r="AI164" s="826"/>
      <c r="AJ164" s="826"/>
      <c r="AK164" s="826"/>
      <c r="AL164" s="4"/>
      <c r="AM164" s="826"/>
      <c r="AN164" s="826"/>
      <c r="AO164" s="826"/>
      <c r="AP164" s="826"/>
      <c r="AQ164" s="826"/>
      <c r="AR164" s="4"/>
      <c r="AS164" s="826"/>
      <c r="AT164" s="826"/>
      <c r="AU164" s="826"/>
      <c r="AV164" s="826"/>
      <c r="AW164" s="826"/>
      <c r="AX164" s="4"/>
      <c r="AY164" s="826"/>
      <c r="AZ164" s="826"/>
      <c r="BA164" s="826"/>
      <c r="BB164" s="826"/>
      <c r="BC164" s="826"/>
      <c r="BD164" s="4"/>
      <c r="BE164" s="826"/>
      <c r="BF164" s="826"/>
      <c r="BG164" s="826"/>
      <c r="BH164" s="826"/>
      <c r="BI164" s="826"/>
      <c r="BJ164" s="4"/>
    </row>
    <row r="165" spans="1:62" s="109" customFormat="1">
      <c r="A165" s="827"/>
      <c r="B165" s="826"/>
      <c r="C165" s="319"/>
      <c r="D165" s="826"/>
      <c r="E165" s="826"/>
      <c r="F165" s="826"/>
      <c r="G165" s="826"/>
      <c r="H165" s="4"/>
      <c r="I165" s="826"/>
      <c r="J165" s="826"/>
      <c r="K165" s="826"/>
      <c r="L165" s="826"/>
      <c r="M165" s="826"/>
      <c r="N165" s="4"/>
      <c r="O165" s="826"/>
      <c r="P165" s="826"/>
      <c r="Q165" s="826"/>
      <c r="R165" s="826"/>
      <c r="S165" s="826"/>
      <c r="T165" s="4"/>
      <c r="U165" s="826"/>
      <c r="V165" s="826"/>
      <c r="W165" s="826"/>
      <c r="X165" s="826"/>
      <c r="Y165" s="826"/>
      <c r="Z165" s="4"/>
      <c r="AA165" s="826"/>
      <c r="AB165" s="826"/>
      <c r="AC165" s="826"/>
      <c r="AD165" s="826"/>
      <c r="AE165" s="826"/>
      <c r="AF165" s="4"/>
      <c r="AG165" s="826"/>
      <c r="AH165" s="826"/>
      <c r="AI165" s="826"/>
      <c r="AJ165" s="826"/>
      <c r="AK165" s="826"/>
      <c r="AL165" s="4"/>
      <c r="AM165" s="826"/>
      <c r="AN165" s="826"/>
      <c r="AO165" s="826"/>
      <c r="AP165" s="826"/>
      <c r="AQ165" s="826"/>
      <c r="AR165" s="4"/>
      <c r="AS165" s="826"/>
      <c r="AT165" s="826"/>
      <c r="AU165" s="826"/>
      <c r="AV165" s="826"/>
      <c r="AW165" s="826"/>
      <c r="AX165" s="4"/>
      <c r="AY165" s="826"/>
      <c r="AZ165" s="826"/>
      <c r="BA165" s="826"/>
      <c r="BB165" s="826"/>
      <c r="BC165" s="826"/>
      <c r="BD165" s="4"/>
      <c r="BE165" s="826"/>
      <c r="BF165" s="826"/>
      <c r="BG165" s="826"/>
      <c r="BH165" s="826"/>
      <c r="BI165" s="826"/>
      <c r="BJ165" s="4"/>
    </row>
    <row r="166" spans="1:62" s="109" customFormat="1">
      <c r="A166" s="827"/>
      <c r="B166" s="826"/>
      <c r="C166" s="319"/>
      <c r="D166" s="826"/>
      <c r="E166" s="826"/>
      <c r="F166" s="826"/>
      <c r="G166" s="826"/>
      <c r="H166" s="4"/>
      <c r="I166" s="826"/>
      <c r="J166" s="826"/>
      <c r="K166" s="826"/>
      <c r="L166" s="826"/>
      <c r="M166" s="826"/>
      <c r="N166" s="4"/>
      <c r="O166" s="826"/>
      <c r="P166" s="826"/>
      <c r="Q166" s="826"/>
      <c r="R166" s="826"/>
      <c r="S166" s="826"/>
      <c r="T166" s="4"/>
      <c r="U166" s="826"/>
      <c r="V166" s="826"/>
      <c r="W166" s="826"/>
      <c r="X166" s="826"/>
      <c r="Y166" s="826"/>
      <c r="Z166" s="4"/>
      <c r="AA166" s="826"/>
      <c r="AB166" s="826"/>
      <c r="AC166" s="826"/>
      <c r="AD166" s="826"/>
      <c r="AE166" s="826"/>
      <c r="AF166" s="4"/>
      <c r="AG166" s="826"/>
      <c r="AH166" s="826"/>
      <c r="AI166" s="826"/>
      <c r="AJ166" s="826"/>
      <c r="AK166" s="826"/>
      <c r="AL166" s="4"/>
      <c r="AM166" s="826"/>
      <c r="AN166" s="826"/>
      <c r="AO166" s="826"/>
      <c r="AP166" s="826"/>
      <c r="AQ166" s="826"/>
      <c r="AR166" s="4"/>
      <c r="AS166" s="826"/>
      <c r="AT166" s="826"/>
      <c r="AU166" s="826"/>
      <c r="AV166" s="826"/>
      <c r="AW166" s="826"/>
      <c r="AX166" s="4"/>
      <c r="AY166" s="826"/>
      <c r="AZ166" s="826"/>
      <c r="BA166" s="826"/>
      <c r="BB166" s="826"/>
      <c r="BC166" s="826"/>
      <c r="BD166" s="4"/>
      <c r="BE166" s="826"/>
      <c r="BF166" s="826"/>
      <c r="BG166" s="826"/>
      <c r="BH166" s="826"/>
      <c r="BI166" s="826"/>
      <c r="BJ166" s="4"/>
    </row>
    <row r="167" spans="1:62" s="109" customFormat="1">
      <c r="A167" s="827"/>
      <c r="B167" s="826"/>
      <c r="C167" s="319"/>
      <c r="D167" s="826"/>
      <c r="E167" s="826"/>
      <c r="F167" s="826"/>
      <c r="G167" s="826"/>
      <c r="H167" s="4"/>
      <c r="I167" s="826"/>
      <c r="J167" s="826"/>
      <c r="K167" s="826"/>
      <c r="L167" s="826"/>
      <c r="M167" s="826"/>
      <c r="N167" s="4"/>
      <c r="O167" s="826"/>
      <c r="P167" s="826"/>
      <c r="Q167" s="826"/>
      <c r="R167" s="826"/>
      <c r="S167" s="826"/>
      <c r="T167" s="4"/>
      <c r="U167" s="826"/>
      <c r="V167" s="826"/>
      <c r="W167" s="826"/>
      <c r="X167" s="826"/>
      <c r="Y167" s="826"/>
      <c r="Z167" s="4"/>
      <c r="AA167" s="826"/>
      <c r="AB167" s="826"/>
      <c r="AC167" s="826"/>
      <c r="AD167" s="826"/>
      <c r="AE167" s="826"/>
      <c r="AF167" s="4"/>
      <c r="AG167" s="826"/>
      <c r="AH167" s="826"/>
      <c r="AI167" s="826"/>
      <c r="AJ167" s="826"/>
      <c r="AK167" s="826"/>
      <c r="AL167" s="4"/>
      <c r="AM167" s="826"/>
      <c r="AN167" s="826"/>
      <c r="AO167" s="826"/>
      <c r="AP167" s="826"/>
      <c r="AQ167" s="826"/>
      <c r="AR167" s="4"/>
      <c r="AS167" s="826"/>
      <c r="AT167" s="826"/>
      <c r="AU167" s="826"/>
      <c r="AV167" s="826"/>
      <c r="AW167" s="826"/>
      <c r="AX167" s="4"/>
      <c r="AY167" s="826"/>
      <c r="AZ167" s="826"/>
      <c r="BA167" s="826"/>
      <c r="BB167" s="826"/>
      <c r="BC167" s="826"/>
      <c r="BD167" s="4"/>
      <c r="BE167" s="826"/>
      <c r="BF167" s="826"/>
      <c r="BG167" s="826"/>
      <c r="BH167" s="826"/>
      <c r="BI167" s="826"/>
      <c r="BJ167" s="4"/>
    </row>
    <row r="168" spans="1:62" s="109" customFormat="1">
      <c r="A168" s="827"/>
      <c r="B168" s="826"/>
      <c r="C168" s="319"/>
      <c r="D168" s="826"/>
      <c r="E168" s="826"/>
      <c r="F168" s="826"/>
      <c r="G168" s="826"/>
      <c r="H168" s="4"/>
      <c r="I168" s="826"/>
      <c r="J168" s="826"/>
      <c r="K168" s="826"/>
      <c r="L168" s="826"/>
      <c r="M168" s="826"/>
      <c r="N168" s="4"/>
      <c r="O168" s="826"/>
      <c r="P168" s="826"/>
      <c r="Q168" s="826"/>
      <c r="R168" s="826"/>
      <c r="S168" s="826"/>
      <c r="T168" s="4"/>
      <c r="U168" s="826"/>
      <c r="V168" s="826"/>
      <c r="W168" s="826"/>
      <c r="X168" s="826"/>
      <c r="Y168" s="826"/>
      <c r="Z168" s="4"/>
      <c r="AA168" s="826"/>
      <c r="AB168" s="826"/>
      <c r="AC168" s="826"/>
      <c r="AD168" s="826"/>
      <c r="AE168" s="826"/>
      <c r="AF168" s="4"/>
      <c r="AG168" s="826"/>
      <c r="AH168" s="826"/>
      <c r="AI168" s="826"/>
      <c r="AJ168" s="826"/>
      <c r="AK168" s="826"/>
      <c r="AL168" s="4"/>
      <c r="AM168" s="826"/>
      <c r="AN168" s="826"/>
      <c r="AO168" s="826"/>
      <c r="AP168" s="826"/>
      <c r="AQ168" s="826"/>
      <c r="AR168" s="4"/>
      <c r="AS168" s="826"/>
      <c r="AT168" s="826"/>
      <c r="AU168" s="826"/>
      <c r="AV168" s="826"/>
      <c r="AW168" s="826"/>
      <c r="AX168" s="4"/>
      <c r="AY168" s="826"/>
      <c r="AZ168" s="826"/>
      <c r="BA168" s="826"/>
      <c r="BB168" s="826"/>
      <c r="BC168" s="826"/>
      <c r="BD168" s="4"/>
      <c r="BE168" s="826"/>
      <c r="BF168" s="826"/>
      <c r="BG168" s="826"/>
      <c r="BH168" s="826"/>
      <c r="BI168" s="826"/>
      <c r="BJ168" s="4"/>
    </row>
    <row r="169" spans="1:62" s="109" customFormat="1">
      <c r="A169" s="827"/>
      <c r="B169" s="826"/>
      <c r="C169" s="319"/>
      <c r="D169" s="826"/>
      <c r="E169" s="826"/>
      <c r="F169" s="826"/>
      <c r="G169" s="826"/>
      <c r="H169" s="4"/>
      <c r="I169" s="826"/>
      <c r="J169" s="826"/>
      <c r="K169" s="826"/>
      <c r="L169" s="826"/>
      <c r="M169" s="826"/>
      <c r="N169" s="4"/>
      <c r="O169" s="826"/>
      <c r="P169" s="826"/>
      <c r="Q169" s="826"/>
      <c r="R169" s="826"/>
      <c r="S169" s="826"/>
      <c r="T169" s="4"/>
      <c r="U169" s="826"/>
      <c r="V169" s="826"/>
      <c r="W169" s="826"/>
      <c r="X169" s="826"/>
      <c r="Y169" s="826"/>
      <c r="Z169" s="4"/>
      <c r="AA169" s="826"/>
      <c r="AB169" s="826"/>
      <c r="AC169" s="826"/>
      <c r="AD169" s="826"/>
      <c r="AE169" s="826"/>
      <c r="AF169" s="4"/>
      <c r="AG169" s="826"/>
      <c r="AH169" s="826"/>
      <c r="AI169" s="826"/>
      <c r="AJ169" s="826"/>
      <c r="AK169" s="826"/>
      <c r="AL169" s="4"/>
      <c r="AM169" s="826"/>
      <c r="AN169" s="826"/>
      <c r="AO169" s="826"/>
      <c r="AP169" s="826"/>
      <c r="AQ169" s="826"/>
      <c r="AR169" s="4"/>
      <c r="AS169" s="826"/>
      <c r="AT169" s="826"/>
      <c r="AU169" s="826"/>
      <c r="AV169" s="826"/>
      <c r="AW169" s="826"/>
      <c r="AX169" s="4"/>
      <c r="AY169" s="826"/>
      <c r="AZ169" s="826"/>
      <c r="BA169" s="826"/>
      <c r="BB169" s="826"/>
      <c r="BC169" s="826"/>
      <c r="BD169" s="4"/>
      <c r="BE169" s="826"/>
      <c r="BF169" s="826"/>
      <c r="BG169" s="826"/>
      <c r="BH169" s="826"/>
      <c r="BI169" s="826"/>
      <c r="BJ169" s="4"/>
    </row>
    <row r="170" spans="1:62" s="109" customFormat="1">
      <c r="A170" s="827"/>
      <c r="B170" s="826"/>
      <c r="C170" s="319"/>
      <c r="D170" s="826"/>
      <c r="E170" s="826"/>
      <c r="F170" s="826"/>
      <c r="G170" s="826"/>
      <c r="H170" s="4"/>
      <c r="I170" s="826"/>
      <c r="J170" s="826"/>
      <c r="K170" s="826"/>
      <c r="L170" s="826"/>
      <c r="M170" s="826"/>
      <c r="N170" s="4"/>
      <c r="O170" s="826"/>
      <c r="P170" s="826"/>
      <c r="Q170" s="826"/>
      <c r="R170" s="826"/>
      <c r="S170" s="826"/>
      <c r="T170" s="4"/>
      <c r="U170" s="826"/>
      <c r="V170" s="826"/>
      <c r="W170" s="826"/>
      <c r="X170" s="826"/>
      <c r="Y170" s="826"/>
      <c r="Z170" s="4"/>
      <c r="AA170" s="826"/>
      <c r="AB170" s="826"/>
      <c r="AC170" s="826"/>
      <c r="AD170" s="826"/>
      <c r="AE170" s="826"/>
      <c r="AF170" s="4"/>
      <c r="AG170" s="826"/>
      <c r="AH170" s="826"/>
      <c r="AI170" s="826"/>
      <c r="AJ170" s="826"/>
      <c r="AK170" s="826"/>
      <c r="AL170" s="4"/>
      <c r="AM170" s="826"/>
      <c r="AN170" s="826"/>
      <c r="AO170" s="826"/>
      <c r="AP170" s="826"/>
      <c r="AQ170" s="826"/>
      <c r="AR170" s="4"/>
      <c r="AS170" s="826"/>
      <c r="AT170" s="826"/>
      <c r="AU170" s="826"/>
      <c r="AV170" s="826"/>
      <c r="AW170" s="826"/>
      <c r="AX170" s="4"/>
      <c r="AY170" s="826"/>
      <c r="AZ170" s="826"/>
      <c r="BA170" s="826"/>
      <c r="BB170" s="826"/>
      <c r="BC170" s="826"/>
      <c r="BD170" s="4"/>
      <c r="BE170" s="826"/>
      <c r="BF170" s="826"/>
      <c r="BG170" s="826"/>
      <c r="BH170" s="826"/>
      <c r="BI170" s="826"/>
      <c r="BJ170" s="4"/>
    </row>
    <row r="171" spans="1:62" s="109" customFormat="1">
      <c r="A171" s="827"/>
      <c r="B171" s="826"/>
      <c r="C171" s="319"/>
      <c r="D171" s="826"/>
      <c r="E171" s="826"/>
      <c r="F171" s="826"/>
      <c r="G171" s="826"/>
      <c r="H171" s="4"/>
      <c r="I171" s="826"/>
      <c r="J171" s="826"/>
      <c r="K171" s="826"/>
      <c r="L171" s="826"/>
      <c r="M171" s="826"/>
      <c r="N171" s="4"/>
      <c r="O171" s="826"/>
      <c r="P171" s="826"/>
      <c r="Q171" s="826"/>
      <c r="R171" s="826"/>
      <c r="S171" s="826"/>
      <c r="T171" s="4"/>
      <c r="U171" s="826"/>
      <c r="V171" s="826"/>
      <c r="W171" s="826"/>
      <c r="X171" s="826"/>
      <c r="Y171" s="826"/>
      <c r="Z171" s="4"/>
      <c r="AA171" s="826"/>
      <c r="AB171" s="826"/>
      <c r="AC171" s="826"/>
      <c r="AD171" s="826"/>
      <c r="AE171" s="826"/>
      <c r="AF171" s="4"/>
      <c r="AG171" s="826"/>
      <c r="AH171" s="826"/>
      <c r="AI171" s="826"/>
      <c r="AJ171" s="826"/>
      <c r="AK171" s="826"/>
      <c r="AL171" s="4"/>
      <c r="AM171" s="826"/>
      <c r="AN171" s="826"/>
      <c r="AO171" s="826"/>
      <c r="AP171" s="826"/>
      <c r="AQ171" s="826"/>
      <c r="AR171" s="4"/>
      <c r="AS171" s="826"/>
      <c r="AT171" s="826"/>
      <c r="AU171" s="826"/>
      <c r="AV171" s="826"/>
      <c r="AW171" s="826"/>
      <c r="AX171" s="4"/>
      <c r="AY171" s="826"/>
      <c r="AZ171" s="826"/>
      <c r="BA171" s="826"/>
      <c r="BB171" s="826"/>
      <c r="BC171" s="826"/>
      <c r="BD171" s="4"/>
      <c r="BE171" s="826"/>
      <c r="BF171" s="826"/>
      <c r="BG171" s="826"/>
      <c r="BH171" s="826"/>
      <c r="BI171" s="826"/>
      <c r="BJ171" s="4"/>
    </row>
    <row r="172" spans="1:62" s="109" customFormat="1">
      <c r="A172" s="827"/>
      <c r="B172" s="826"/>
      <c r="C172" s="319"/>
      <c r="D172" s="826"/>
      <c r="E172" s="826"/>
      <c r="F172" s="826"/>
      <c r="G172" s="826"/>
      <c r="H172" s="4"/>
      <c r="I172" s="826"/>
      <c r="J172" s="826"/>
      <c r="K172" s="826"/>
      <c r="L172" s="826"/>
      <c r="M172" s="826"/>
      <c r="N172" s="4"/>
      <c r="O172" s="826"/>
      <c r="P172" s="826"/>
      <c r="Q172" s="826"/>
      <c r="R172" s="826"/>
      <c r="S172" s="826"/>
      <c r="T172" s="4"/>
      <c r="U172" s="826"/>
      <c r="V172" s="826"/>
      <c r="W172" s="826"/>
      <c r="X172" s="826"/>
      <c r="Y172" s="826"/>
      <c r="Z172" s="4"/>
      <c r="AA172" s="826"/>
      <c r="AB172" s="826"/>
      <c r="AC172" s="826"/>
      <c r="AD172" s="826"/>
      <c r="AE172" s="826"/>
      <c r="AF172" s="4"/>
      <c r="AG172" s="826"/>
      <c r="AH172" s="826"/>
      <c r="AI172" s="826"/>
      <c r="AJ172" s="826"/>
      <c r="AK172" s="826"/>
      <c r="AL172" s="4"/>
      <c r="AM172" s="826"/>
      <c r="AN172" s="826"/>
      <c r="AO172" s="826"/>
      <c r="AP172" s="826"/>
      <c r="AQ172" s="826"/>
      <c r="AR172" s="4"/>
      <c r="AS172" s="826"/>
      <c r="AT172" s="826"/>
      <c r="AU172" s="826"/>
      <c r="AV172" s="826"/>
      <c r="AW172" s="826"/>
      <c r="AX172" s="4"/>
      <c r="AY172" s="826"/>
      <c r="AZ172" s="826"/>
      <c r="BA172" s="826"/>
      <c r="BB172" s="826"/>
      <c r="BC172" s="826"/>
      <c r="BD172" s="4"/>
      <c r="BE172" s="826"/>
      <c r="BF172" s="826"/>
      <c r="BG172" s="826"/>
      <c r="BH172" s="826"/>
      <c r="BI172" s="826"/>
      <c r="BJ172" s="4"/>
    </row>
    <row r="173" spans="1:62" s="109" customFormat="1">
      <c r="A173" s="827"/>
      <c r="B173" s="826"/>
      <c r="C173" s="319"/>
      <c r="D173" s="826"/>
      <c r="E173" s="826"/>
      <c r="F173" s="826"/>
      <c r="G173" s="826"/>
      <c r="H173" s="4"/>
      <c r="I173" s="826"/>
      <c r="J173" s="826"/>
      <c r="K173" s="826"/>
      <c r="L173" s="826"/>
      <c r="M173" s="826"/>
      <c r="N173" s="4"/>
      <c r="O173" s="826"/>
      <c r="P173" s="826"/>
      <c r="Q173" s="826"/>
      <c r="R173" s="826"/>
      <c r="S173" s="826"/>
      <c r="T173" s="4"/>
      <c r="U173" s="826"/>
      <c r="V173" s="826"/>
      <c r="W173" s="826"/>
      <c r="X173" s="826"/>
      <c r="Y173" s="826"/>
      <c r="Z173" s="4"/>
      <c r="AA173" s="826"/>
      <c r="AB173" s="826"/>
      <c r="AC173" s="826"/>
      <c r="AD173" s="826"/>
      <c r="AE173" s="826"/>
      <c r="AF173" s="4"/>
      <c r="AG173" s="826"/>
      <c r="AH173" s="826"/>
      <c r="AI173" s="826"/>
      <c r="AJ173" s="826"/>
      <c r="AK173" s="826"/>
      <c r="AL173" s="4"/>
      <c r="AM173" s="826"/>
      <c r="AN173" s="826"/>
      <c r="AO173" s="826"/>
      <c r="AP173" s="826"/>
      <c r="AQ173" s="826"/>
      <c r="AR173" s="4"/>
      <c r="AS173" s="826"/>
      <c r="AT173" s="826"/>
      <c r="AU173" s="826"/>
      <c r="AV173" s="826"/>
      <c r="AW173" s="826"/>
      <c r="AX173" s="4"/>
      <c r="AY173" s="826"/>
      <c r="AZ173" s="826"/>
      <c r="BA173" s="826"/>
      <c r="BB173" s="826"/>
      <c r="BC173" s="826"/>
      <c r="BD173" s="4"/>
      <c r="BE173" s="826"/>
      <c r="BF173" s="826"/>
      <c r="BG173" s="826"/>
      <c r="BH173" s="826"/>
      <c r="BI173" s="826"/>
      <c r="BJ173" s="4"/>
    </row>
    <row r="174" spans="1:62" s="109" customFormat="1">
      <c r="A174" s="827"/>
      <c r="B174" s="826"/>
      <c r="C174" s="319"/>
      <c r="D174" s="826"/>
      <c r="E174" s="826"/>
      <c r="F174" s="826"/>
      <c r="G174" s="826"/>
      <c r="H174" s="4"/>
      <c r="I174" s="826"/>
      <c r="J174" s="826"/>
      <c r="K174" s="826"/>
      <c r="L174" s="826"/>
      <c r="M174" s="826"/>
      <c r="N174" s="4"/>
      <c r="O174" s="826"/>
      <c r="P174" s="826"/>
      <c r="Q174" s="826"/>
      <c r="R174" s="826"/>
      <c r="S174" s="826"/>
      <c r="T174" s="4"/>
      <c r="U174" s="826"/>
      <c r="V174" s="826"/>
      <c r="W174" s="826"/>
      <c r="X174" s="826"/>
      <c r="Y174" s="826"/>
      <c r="Z174" s="4"/>
      <c r="AA174" s="826"/>
      <c r="AB174" s="826"/>
      <c r="AC174" s="826"/>
      <c r="AD174" s="826"/>
      <c r="AE174" s="826"/>
      <c r="AF174" s="4"/>
      <c r="AG174" s="826"/>
      <c r="AH174" s="826"/>
      <c r="AI174" s="826"/>
      <c r="AJ174" s="826"/>
      <c r="AK174" s="826"/>
      <c r="AL174" s="4"/>
      <c r="AM174" s="826"/>
      <c r="AN174" s="826"/>
      <c r="AO174" s="826"/>
      <c r="AP174" s="826"/>
      <c r="AQ174" s="826"/>
      <c r="AR174" s="4"/>
      <c r="AS174" s="826"/>
      <c r="AT174" s="826"/>
      <c r="AU174" s="826"/>
      <c r="AV174" s="826"/>
      <c r="AW174" s="826"/>
      <c r="AX174" s="4"/>
      <c r="AY174" s="826"/>
      <c r="AZ174" s="826"/>
      <c r="BA174" s="826"/>
      <c r="BB174" s="826"/>
      <c r="BC174" s="826"/>
      <c r="BD174" s="4"/>
      <c r="BE174" s="826"/>
      <c r="BF174" s="826"/>
      <c r="BG174" s="826"/>
      <c r="BH174" s="826"/>
      <c r="BI174" s="826"/>
      <c r="BJ174" s="4"/>
    </row>
    <row r="175" spans="1:62" s="109" customFormat="1">
      <c r="A175" s="827"/>
      <c r="B175" s="826"/>
      <c r="C175" s="319"/>
      <c r="D175" s="826"/>
      <c r="E175" s="826"/>
      <c r="F175" s="826"/>
      <c r="G175" s="826"/>
      <c r="H175" s="4"/>
      <c r="I175" s="826"/>
      <c r="J175" s="826"/>
      <c r="K175" s="826"/>
      <c r="L175" s="826"/>
      <c r="M175" s="826"/>
      <c r="N175" s="4"/>
      <c r="O175" s="826"/>
      <c r="P175" s="826"/>
      <c r="Q175" s="826"/>
      <c r="R175" s="826"/>
      <c r="S175" s="826"/>
      <c r="T175" s="4"/>
      <c r="U175" s="826"/>
      <c r="V175" s="826"/>
      <c r="W175" s="826"/>
      <c r="X175" s="826"/>
      <c r="Y175" s="826"/>
      <c r="Z175" s="4"/>
      <c r="AA175" s="826"/>
      <c r="AB175" s="826"/>
      <c r="AC175" s="826"/>
      <c r="AD175" s="826"/>
      <c r="AE175" s="826"/>
      <c r="AF175" s="4"/>
      <c r="AG175" s="826"/>
      <c r="AH175" s="826"/>
      <c r="AI175" s="826"/>
      <c r="AJ175" s="826"/>
      <c r="AK175" s="826"/>
      <c r="AL175" s="4"/>
      <c r="AM175" s="826"/>
      <c r="AN175" s="826"/>
      <c r="AO175" s="826"/>
      <c r="AP175" s="826"/>
      <c r="AQ175" s="826"/>
      <c r="AR175" s="4"/>
      <c r="AS175" s="826"/>
      <c r="AT175" s="826"/>
      <c r="AU175" s="826"/>
      <c r="AV175" s="826"/>
      <c r="AW175" s="826"/>
      <c r="AX175" s="4"/>
      <c r="AY175" s="826"/>
      <c r="AZ175" s="826"/>
      <c r="BA175" s="826"/>
      <c r="BB175" s="826"/>
      <c r="BC175" s="826"/>
      <c r="BD175" s="4"/>
      <c r="BE175" s="826"/>
      <c r="BF175" s="826"/>
      <c r="BG175" s="826"/>
      <c r="BH175" s="826"/>
      <c r="BI175" s="826"/>
      <c r="BJ175" s="4"/>
    </row>
    <row r="176" spans="1:62" s="109" customFormat="1">
      <c r="A176" s="827"/>
      <c r="B176" s="826"/>
      <c r="C176" s="319"/>
      <c r="D176" s="826"/>
      <c r="E176" s="826"/>
      <c r="F176" s="826"/>
      <c r="G176" s="826"/>
      <c r="H176" s="4"/>
      <c r="I176" s="826"/>
      <c r="J176" s="826"/>
      <c r="K176" s="826"/>
      <c r="L176" s="826"/>
      <c r="M176" s="826"/>
      <c r="N176" s="4"/>
      <c r="O176" s="826"/>
      <c r="P176" s="826"/>
      <c r="Q176" s="826"/>
      <c r="R176" s="826"/>
      <c r="S176" s="826"/>
      <c r="T176" s="4"/>
      <c r="U176" s="826"/>
      <c r="V176" s="826"/>
      <c r="W176" s="826"/>
      <c r="X176" s="826"/>
      <c r="Y176" s="826"/>
      <c r="Z176" s="4"/>
      <c r="AA176" s="826"/>
      <c r="AB176" s="826"/>
      <c r="AC176" s="826"/>
      <c r="AD176" s="826"/>
      <c r="AE176" s="826"/>
      <c r="AF176" s="4"/>
      <c r="AG176" s="826"/>
      <c r="AH176" s="826"/>
      <c r="AI176" s="826"/>
      <c r="AJ176" s="826"/>
      <c r="AK176" s="826"/>
      <c r="AL176" s="4"/>
      <c r="AM176" s="826"/>
      <c r="AN176" s="826"/>
      <c r="AO176" s="826"/>
      <c r="AP176" s="826"/>
      <c r="AQ176" s="826"/>
      <c r="AR176" s="4"/>
      <c r="AS176" s="826"/>
      <c r="AT176" s="826"/>
      <c r="AU176" s="826"/>
      <c r="AV176" s="826"/>
      <c r="AW176" s="826"/>
      <c r="AX176" s="4"/>
      <c r="AY176" s="826"/>
      <c r="AZ176" s="826"/>
      <c r="BA176" s="826"/>
      <c r="BB176" s="826"/>
      <c r="BC176" s="826"/>
      <c r="BD176" s="4"/>
      <c r="BE176" s="826"/>
      <c r="BF176" s="826"/>
      <c r="BG176" s="826"/>
      <c r="BH176" s="826"/>
      <c r="BI176" s="826"/>
      <c r="BJ176" s="4"/>
    </row>
    <row r="177" spans="1:62" s="109" customFormat="1">
      <c r="A177" s="827"/>
      <c r="B177" s="826"/>
      <c r="C177" s="319"/>
      <c r="D177" s="826"/>
      <c r="E177" s="826"/>
      <c r="F177" s="826"/>
      <c r="G177" s="826"/>
      <c r="H177" s="4"/>
      <c r="I177" s="826"/>
      <c r="J177" s="826"/>
      <c r="K177" s="826"/>
      <c r="L177" s="826"/>
      <c r="M177" s="826"/>
      <c r="N177" s="4"/>
      <c r="O177" s="826"/>
      <c r="P177" s="826"/>
      <c r="Q177" s="826"/>
      <c r="R177" s="826"/>
      <c r="S177" s="826"/>
      <c r="T177" s="4"/>
      <c r="U177" s="826"/>
      <c r="V177" s="826"/>
      <c r="W177" s="826"/>
      <c r="X177" s="826"/>
      <c r="Y177" s="826"/>
      <c r="Z177" s="4"/>
      <c r="AA177" s="826"/>
      <c r="AB177" s="826"/>
      <c r="AC177" s="826"/>
      <c r="AD177" s="826"/>
      <c r="AE177" s="826"/>
      <c r="AF177" s="4"/>
      <c r="AG177" s="826"/>
      <c r="AH177" s="826"/>
      <c r="AI177" s="826"/>
      <c r="AJ177" s="826"/>
      <c r="AK177" s="826"/>
      <c r="AL177" s="4"/>
      <c r="AM177" s="826"/>
      <c r="AN177" s="826"/>
      <c r="AO177" s="826"/>
      <c r="AP177" s="826"/>
      <c r="AQ177" s="826"/>
      <c r="AR177" s="4"/>
      <c r="AS177" s="826"/>
      <c r="AT177" s="826"/>
      <c r="AU177" s="826"/>
      <c r="AV177" s="826"/>
      <c r="AW177" s="826"/>
      <c r="AX177" s="4"/>
      <c r="AY177" s="826"/>
      <c r="AZ177" s="826"/>
      <c r="BA177" s="826"/>
      <c r="BB177" s="826"/>
      <c r="BC177" s="826"/>
      <c r="BD177" s="4"/>
      <c r="BE177" s="826"/>
      <c r="BF177" s="826"/>
      <c r="BG177" s="826"/>
      <c r="BH177" s="826"/>
      <c r="BI177" s="826"/>
      <c r="BJ177" s="4"/>
    </row>
    <row r="178" spans="1:62" s="109" customFormat="1">
      <c r="A178" s="827"/>
      <c r="B178" s="826"/>
      <c r="C178" s="319"/>
      <c r="D178" s="826"/>
      <c r="E178" s="826"/>
      <c r="F178" s="826"/>
      <c r="G178" s="826"/>
      <c r="H178" s="4"/>
      <c r="I178" s="826"/>
      <c r="J178" s="826"/>
      <c r="K178" s="826"/>
      <c r="L178" s="826"/>
      <c r="M178" s="826"/>
      <c r="N178" s="4"/>
      <c r="O178" s="826"/>
      <c r="P178" s="826"/>
      <c r="Q178" s="826"/>
      <c r="R178" s="826"/>
      <c r="S178" s="826"/>
      <c r="T178" s="4"/>
      <c r="U178" s="826"/>
      <c r="V178" s="826"/>
      <c r="W178" s="826"/>
      <c r="X178" s="826"/>
      <c r="Y178" s="826"/>
      <c r="Z178" s="4"/>
      <c r="AA178" s="826"/>
      <c r="AB178" s="826"/>
      <c r="AC178" s="826"/>
      <c r="AD178" s="826"/>
      <c r="AE178" s="826"/>
      <c r="AF178" s="4"/>
      <c r="AG178" s="826"/>
      <c r="AH178" s="826"/>
      <c r="AI178" s="826"/>
      <c r="AJ178" s="826"/>
      <c r="AK178" s="826"/>
      <c r="AL178" s="4"/>
      <c r="AM178" s="826"/>
      <c r="AN178" s="826"/>
      <c r="AO178" s="826"/>
      <c r="AP178" s="826"/>
      <c r="AQ178" s="826"/>
      <c r="AR178" s="4"/>
      <c r="AS178" s="826"/>
      <c r="AT178" s="826"/>
      <c r="AU178" s="826"/>
      <c r="AV178" s="826"/>
      <c r="AW178" s="826"/>
      <c r="AX178" s="4"/>
      <c r="AY178" s="826"/>
      <c r="AZ178" s="826"/>
      <c r="BA178" s="826"/>
      <c r="BB178" s="826"/>
      <c r="BC178" s="826"/>
      <c r="BD178" s="4"/>
      <c r="BE178" s="826"/>
      <c r="BF178" s="826"/>
      <c r="BG178" s="826"/>
      <c r="BH178" s="826"/>
      <c r="BI178" s="826"/>
      <c r="BJ178" s="4"/>
    </row>
    <row r="179" spans="1:62" s="109" customFormat="1">
      <c r="A179" s="827"/>
      <c r="B179" s="826"/>
      <c r="C179" s="319"/>
      <c r="D179" s="826"/>
      <c r="E179" s="826"/>
      <c r="F179" s="826"/>
      <c r="G179" s="826"/>
      <c r="H179" s="4"/>
      <c r="I179" s="826"/>
      <c r="J179" s="826"/>
      <c r="K179" s="826"/>
      <c r="L179" s="826"/>
      <c r="M179" s="826"/>
      <c r="N179" s="4"/>
      <c r="O179" s="826"/>
      <c r="P179" s="826"/>
      <c r="Q179" s="826"/>
      <c r="R179" s="826"/>
      <c r="S179" s="826"/>
      <c r="T179" s="4"/>
      <c r="U179" s="826"/>
      <c r="V179" s="826"/>
      <c r="W179" s="826"/>
      <c r="X179" s="826"/>
      <c r="Y179" s="826"/>
      <c r="Z179" s="4"/>
      <c r="AA179" s="826"/>
      <c r="AB179" s="826"/>
      <c r="AC179" s="826"/>
      <c r="AD179" s="826"/>
      <c r="AE179" s="826"/>
      <c r="AF179" s="4"/>
      <c r="AG179" s="826"/>
      <c r="AH179" s="826"/>
      <c r="AI179" s="826"/>
      <c r="AJ179" s="826"/>
      <c r="AK179" s="826"/>
      <c r="AL179" s="4"/>
      <c r="AM179" s="826"/>
      <c r="AN179" s="826"/>
      <c r="AO179" s="826"/>
      <c r="AP179" s="826"/>
      <c r="AQ179" s="826"/>
      <c r="AR179" s="4"/>
      <c r="AS179" s="826"/>
      <c r="AT179" s="826"/>
      <c r="AU179" s="826"/>
      <c r="AV179" s="826"/>
      <c r="AW179" s="826"/>
      <c r="AX179" s="4"/>
      <c r="AY179" s="826"/>
      <c r="AZ179" s="826"/>
      <c r="BA179" s="826"/>
      <c r="BB179" s="826"/>
      <c r="BC179" s="826"/>
      <c r="BD179" s="4"/>
      <c r="BE179" s="826"/>
      <c r="BF179" s="826"/>
      <c r="BG179" s="826"/>
      <c r="BH179" s="826"/>
      <c r="BI179" s="826"/>
      <c r="BJ179" s="4"/>
    </row>
    <row r="180" spans="1:62" s="109" customFormat="1">
      <c r="A180" s="827"/>
      <c r="B180" s="826"/>
      <c r="C180" s="319"/>
      <c r="D180" s="826"/>
      <c r="E180" s="826"/>
      <c r="F180" s="826"/>
      <c r="G180" s="826"/>
      <c r="H180" s="4"/>
      <c r="I180" s="826"/>
      <c r="J180" s="826"/>
      <c r="K180" s="826"/>
      <c r="L180" s="826"/>
      <c r="M180" s="826"/>
      <c r="N180" s="4"/>
      <c r="O180" s="826"/>
      <c r="P180" s="826"/>
      <c r="Q180" s="826"/>
      <c r="R180" s="826"/>
      <c r="S180" s="826"/>
      <c r="T180" s="4"/>
      <c r="U180" s="826"/>
      <c r="V180" s="826"/>
      <c r="W180" s="826"/>
      <c r="X180" s="826"/>
      <c r="Y180" s="826"/>
      <c r="Z180" s="4"/>
      <c r="AA180" s="826"/>
      <c r="AB180" s="826"/>
      <c r="AC180" s="826"/>
      <c r="AD180" s="826"/>
      <c r="AE180" s="826"/>
      <c r="AF180" s="4"/>
      <c r="AG180" s="826"/>
      <c r="AH180" s="826"/>
      <c r="AI180" s="826"/>
      <c r="AJ180" s="826"/>
      <c r="AK180" s="826"/>
      <c r="AL180" s="4"/>
      <c r="AM180" s="826"/>
      <c r="AN180" s="826"/>
      <c r="AO180" s="826"/>
      <c r="AP180" s="826"/>
      <c r="AQ180" s="826"/>
      <c r="AR180" s="4"/>
      <c r="AS180" s="826"/>
      <c r="AT180" s="826"/>
      <c r="AU180" s="826"/>
      <c r="AV180" s="826"/>
      <c r="AW180" s="826"/>
      <c r="AX180" s="4"/>
      <c r="AY180" s="826"/>
      <c r="AZ180" s="826"/>
      <c r="BA180" s="826"/>
      <c r="BB180" s="826"/>
      <c r="BC180" s="826"/>
      <c r="BD180" s="4"/>
      <c r="BE180" s="826"/>
      <c r="BF180" s="826"/>
      <c r="BG180" s="826"/>
      <c r="BH180" s="826"/>
      <c r="BI180" s="826"/>
      <c r="BJ180" s="4"/>
    </row>
    <row r="181" spans="1:62" s="109" customFormat="1">
      <c r="A181" s="827"/>
      <c r="B181" s="826"/>
      <c r="C181" s="319"/>
      <c r="D181" s="826"/>
      <c r="E181" s="826"/>
      <c r="F181" s="826"/>
      <c r="G181" s="826"/>
      <c r="H181" s="4"/>
      <c r="I181" s="826"/>
      <c r="J181" s="826"/>
      <c r="K181" s="826"/>
      <c r="L181" s="826"/>
      <c r="M181" s="826"/>
      <c r="N181" s="4"/>
      <c r="O181" s="826"/>
      <c r="P181" s="826"/>
      <c r="Q181" s="826"/>
      <c r="R181" s="826"/>
      <c r="S181" s="826"/>
      <c r="T181" s="4"/>
      <c r="U181" s="826"/>
      <c r="V181" s="826"/>
      <c r="W181" s="826"/>
      <c r="X181" s="826"/>
      <c r="Y181" s="826"/>
      <c r="Z181" s="4"/>
      <c r="AA181" s="826"/>
      <c r="AB181" s="826"/>
      <c r="AC181" s="826"/>
      <c r="AD181" s="826"/>
      <c r="AE181" s="826"/>
      <c r="AF181" s="4"/>
      <c r="AG181" s="826"/>
      <c r="AH181" s="826"/>
      <c r="AI181" s="826"/>
      <c r="AJ181" s="826"/>
      <c r="AK181" s="826"/>
      <c r="AL181" s="4"/>
      <c r="AM181" s="826"/>
      <c r="AN181" s="826"/>
      <c r="AO181" s="826"/>
      <c r="AP181" s="826"/>
      <c r="AQ181" s="826"/>
      <c r="AR181" s="4"/>
      <c r="AS181" s="826"/>
      <c r="AT181" s="826"/>
      <c r="AU181" s="826"/>
      <c r="AV181" s="826"/>
      <c r="AW181" s="826"/>
      <c r="AX181" s="4"/>
      <c r="AY181" s="826"/>
      <c r="AZ181" s="826"/>
      <c r="BA181" s="826"/>
      <c r="BB181" s="826"/>
      <c r="BC181" s="826"/>
      <c r="BD181" s="4"/>
      <c r="BE181" s="826"/>
      <c r="BF181" s="826"/>
      <c r="BG181" s="826"/>
      <c r="BH181" s="826"/>
      <c r="BI181" s="826"/>
      <c r="BJ181" s="4"/>
    </row>
    <row r="182" spans="1:62" s="109" customFormat="1">
      <c r="A182" s="827"/>
      <c r="B182" s="826"/>
      <c r="C182" s="319"/>
      <c r="D182" s="826"/>
      <c r="E182" s="826"/>
      <c r="F182" s="826"/>
      <c r="G182" s="826"/>
      <c r="H182" s="4"/>
      <c r="I182" s="826"/>
      <c r="J182" s="826"/>
      <c r="K182" s="826"/>
      <c r="L182" s="826"/>
      <c r="M182" s="826"/>
      <c r="N182" s="4"/>
      <c r="O182" s="826"/>
      <c r="P182" s="826"/>
      <c r="Q182" s="826"/>
      <c r="R182" s="826"/>
      <c r="S182" s="826"/>
      <c r="T182" s="4"/>
      <c r="U182" s="826"/>
      <c r="V182" s="826"/>
      <c r="W182" s="826"/>
      <c r="X182" s="826"/>
      <c r="Y182" s="826"/>
      <c r="Z182" s="4"/>
      <c r="AA182" s="826"/>
      <c r="AB182" s="826"/>
      <c r="AC182" s="826"/>
      <c r="AD182" s="826"/>
      <c r="AE182" s="826"/>
      <c r="AF182" s="4"/>
      <c r="AG182" s="826"/>
      <c r="AH182" s="826"/>
      <c r="AI182" s="826"/>
      <c r="AJ182" s="826"/>
      <c r="AK182" s="826"/>
      <c r="AL182" s="4"/>
      <c r="AM182" s="826"/>
      <c r="AN182" s="826"/>
      <c r="AO182" s="826"/>
      <c r="AP182" s="826"/>
      <c r="AQ182" s="826"/>
      <c r="AR182" s="4"/>
      <c r="AS182" s="826"/>
      <c r="AT182" s="826"/>
      <c r="AU182" s="826"/>
      <c r="AV182" s="826"/>
      <c r="AW182" s="826"/>
      <c r="AX182" s="4"/>
      <c r="AY182" s="826"/>
      <c r="AZ182" s="826"/>
      <c r="BA182" s="826"/>
      <c r="BB182" s="826"/>
      <c r="BC182" s="826"/>
      <c r="BD182" s="4"/>
      <c r="BE182" s="826"/>
      <c r="BF182" s="826"/>
      <c r="BG182" s="826"/>
      <c r="BH182" s="826"/>
      <c r="BI182" s="826"/>
      <c r="BJ182" s="4"/>
    </row>
    <row r="183" spans="1:62" s="109" customFormat="1">
      <c r="A183" s="827"/>
      <c r="B183" s="826"/>
      <c r="C183" s="319"/>
      <c r="D183" s="826"/>
      <c r="E183" s="826"/>
      <c r="F183" s="826"/>
      <c r="G183" s="826"/>
      <c r="H183" s="4"/>
      <c r="I183" s="826"/>
      <c r="J183" s="826"/>
      <c r="K183" s="826"/>
      <c r="L183" s="826"/>
      <c r="M183" s="826"/>
      <c r="N183" s="4"/>
      <c r="O183" s="826"/>
      <c r="P183" s="826"/>
      <c r="Q183" s="826"/>
      <c r="R183" s="826"/>
      <c r="S183" s="826"/>
      <c r="T183" s="4"/>
      <c r="U183" s="826"/>
      <c r="V183" s="826"/>
      <c r="W183" s="826"/>
      <c r="X183" s="826"/>
      <c r="Y183" s="826"/>
      <c r="Z183" s="4"/>
      <c r="AA183" s="826"/>
      <c r="AB183" s="826"/>
      <c r="AC183" s="826"/>
      <c r="AD183" s="826"/>
      <c r="AE183" s="826"/>
      <c r="AF183" s="4"/>
      <c r="AG183" s="826"/>
      <c r="AH183" s="826"/>
      <c r="AI183" s="826"/>
      <c r="AJ183" s="826"/>
      <c r="AK183" s="826"/>
      <c r="AL183" s="4"/>
      <c r="AM183" s="826"/>
      <c r="AN183" s="826"/>
      <c r="AO183" s="826"/>
      <c r="AP183" s="826"/>
      <c r="AQ183" s="826"/>
      <c r="AR183" s="4"/>
      <c r="AS183" s="826"/>
      <c r="AT183" s="826"/>
      <c r="AU183" s="826"/>
      <c r="AV183" s="826"/>
      <c r="AW183" s="826"/>
      <c r="AX183" s="4"/>
      <c r="AY183" s="826"/>
      <c r="AZ183" s="826"/>
      <c r="BA183" s="826"/>
      <c r="BB183" s="826"/>
      <c r="BC183" s="826"/>
      <c r="BD183" s="4"/>
      <c r="BE183" s="826"/>
      <c r="BF183" s="826"/>
      <c r="BG183" s="826"/>
      <c r="BH183" s="826"/>
      <c r="BI183" s="826"/>
      <c r="BJ183" s="4"/>
    </row>
    <row r="184" spans="1:62" s="109" customFormat="1">
      <c r="A184" s="827"/>
      <c r="B184" s="826"/>
      <c r="C184" s="319"/>
      <c r="D184" s="826"/>
      <c r="E184" s="826"/>
      <c r="F184" s="826"/>
      <c r="G184" s="826"/>
      <c r="H184" s="4"/>
      <c r="I184" s="826"/>
      <c r="J184" s="826"/>
      <c r="K184" s="826"/>
      <c r="L184" s="826"/>
      <c r="M184" s="826"/>
      <c r="N184" s="4"/>
      <c r="O184" s="826"/>
      <c r="P184" s="826"/>
      <c r="Q184" s="826"/>
      <c r="R184" s="826"/>
      <c r="S184" s="826"/>
      <c r="T184" s="4"/>
      <c r="U184" s="826"/>
      <c r="V184" s="826"/>
      <c r="W184" s="826"/>
      <c r="X184" s="826"/>
      <c r="Y184" s="826"/>
      <c r="Z184" s="4"/>
      <c r="AA184" s="826"/>
      <c r="AB184" s="826"/>
      <c r="AC184" s="826"/>
      <c r="AD184" s="826"/>
      <c r="AE184" s="826"/>
      <c r="AF184" s="4"/>
      <c r="AG184" s="826"/>
      <c r="AH184" s="826"/>
      <c r="AI184" s="826"/>
      <c r="AJ184" s="826"/>
      <c r="AK184" s="826"/>
      <c r="AL184" s="4"/>
      <c r="AM184" s="826"/>
      <c r="AN184" s="826"/>
      <c r="AO184" s="826"/>
      <c r="AP184" s="826"/>
      <c r="AQ184" s="826"/>
      <c r="AR184" s="4"/>
      <c r="AS184" s="826"/>
      <c r="AT184" s="826"/>
      <c r="AU184" s="826"/>
      <c r="AV184" s="826"/>
      <c r="AW184" s="826"/>
      <c r="AX184" s="4"/>
      <c r="AY184" s="826"/>
      <c r="AZ184" s="826"/>
      <c r="BA184" s="826"/>
      <c r="BB184" s="826"/>
      <c r="BC184" s="826"/>
      <c r="BD184" s="4"/>
      <c r="BE184" s="826"/>
      <c r="BF184" s="826"/>
      <c r="BG184" s="826"/>
      <c r="BH184" s="826"/>
      <c r="BI184" s="826"/>
      <c r="BJ184" s="4"/>
    </row>
    <row r="185" spans="1:62" s="109" customFormat="1">
      <c r="A185" s="827"/>
      <c r="B185" s="826"/>
      <c r="C185" s="319"/>
      <c r="D185" s="826"/>
      <c r="E185" s="826"/>
      <c r="F185" s="826"/>
      <c r="G185" s="826"/>
      <c r="H185" s="4"/>
      <c r="I185" s="826"/>
      <c r="J185" s="826"/>
      <c r="K185" s="826"/>
      <c r="L185" s="826"/>
      <c r="M185" s="826"/>
      <c r="N185" s="4"/>
      <c r="O185" s="826"/>
      <c r="P185" s="826"/>
      <c r="Q185" s="826"/>
      <c r="R185" s="826"/>
      <c r="S185" s="826"/>
      <c r="T185" s="4"/>
      <c r="U185" s="826"/>
      <c r="V185" s="826"/>
      <c r="W185" s="826"/>
      <c r="X185" s="826"/>
      <c r="Y185" s="826"/>
      <c r="Z185" s="4"/>
      <c r="AA185" s="826"/>
      <c r="AB185" s="826"/>
      <c r="AC185" s="826"/>
      <c r="AD185" s="826"/>
      <c r="AE185" s="826"/>
      <c r="AF185" s="4"/>
      <c r="AG185" s="826"/>
      <c r="AH185" s="826"/>
      <c r="AI185" s="826"/>
      <c r="AJ185" s="826"/>
      <c r="AK185" s="826"/>
      <c r="AL185" s="4"/>
      <c r="AM185" s="826"/>
      <c r="AN185" s="826"/>
      <c r="AO185" s="826"/>
      <c r="AP185" s="826"/>
      <c r="AQ185" s="826"/>
      <c r="AR185" s="4"/>
      <c r="AS185" s="826"/>
      <c r="AT185" s="826"/>
      <c r="AU185" s="826"/>
      <c r="AV185" s="826"/>
      <c r="AW185" s="826"/>
      <c r="AX185" s="4"/>
      <c r="AY185" s="826"/>
      <c r="AZ185" s="826"/>
      <c r="BA185" s="826"/>
      <c r="BB185" s="826"/>
      <c r="BC185" s="826"/>
      <c r="BD185" s="4"/>
      <c r="BE185" s="826"/>
      <c r="BF185" s="826"/>
      <c r="BG185" s="826"/>
      <c r="BH185" s="826"/>
      <c r="BI185" s="826"/>
      <c r="BJ185" s="4"/>
    </row>
    <row r="186" spans="1:62" s="109" customFormat="1">
      <c r="A186" s="827"/>
      <c r="B186" s="826"/>
      <c r="C186" s="319"/>
      <c r="D186" s="826"/>
      <c r="E186" s="826"/>
      <c r="F186" s="826"/>
      <c r="G186" s="826"/>
      <c r="H186" s="4"/>
      <c r="I186" s="826"/>
      <c r="J186" s="826"/>
      <c r="K186" s="826"/>
      <c r="L186" s="826"/>
      <c r="M186" s="826"/>
      <c r="N186" s="4"/>
      <c r="O186" s="826"/>
      <c r="P186" s="826"/>
      <c r="Q186" s="826"/>
      <c r="R186" s="826"/>
      <c r="S186" s="826"/>
      <c r="T186" s="4"/>
      <c r="U186" s="826"/>
      <c r="V186" s="826"/>
      <c r="W186" s="826"/>
      <c r="X186" s="826"/>
      <c r="Y186" s="826"/>
      <c r="Z186" s="4"/>
      <c r="AA186" s="826"/>
      <c r="AB186" s="826"/>
      <c r="AC186" s="826"/>
      <c r="AD186" s="826"/>
      <c r="AE186" s="826"/>
      <c r="AF186" s="4"/>
      <c r="AG186" s="826"/>
      <c r="AH186" s="826"/>
      <c r="AI186" s="826"/>
      <c r="AJ186" s="826"/>
      <c r="AK186" s="826"/>
      <c r="AL186" s="4"/>
      <c r="AM186" s="826"/>
      <c r="AN186" s="826"/>
      <c r="AO186" s="826"/>
      <c r="AP186" s="826"/>
      <c r="AQ186" s="826"/>
      <c r="AR186" s="4"/>
      <c r="AS186" s="826"/>
      <c r="AT186" s="826"/>
      <c r="AU186" s="826"/>
      <c r="AV186" s="826"/>
      <c r="AW186" s="826"/>
      <c r="AX186" s="4"/>
      <c r="AY186" s="826"/>
      <c r="AZ186" s="826"/>
      <c r="BA186" s="826"/>
      <c r="BB186" s="826"/>
      <c r="BC186" s="826"/>
      <c r="BD186" s="4"/>
      <c r="BE186" s="826"/>
      <c r="BF186" s="826"/>
      <c r="BG186" s="826"/>
      <c r="BH186" s="826"/>
      <c r="BI186" s="826"/>
      <c r="BJ186" s="4"/>
    </row>
    <row r="187" spans="1:62" s="109" customFormat="1">
      <c r="A187" s="827"/>
      <c r="B187" s="826"/>
      <c r="C187" s="319"/>
      <c r="D187" s="826"/>
      <c r="E187" s="826"/>
      <c r="F187" s="826"/>
      <c r="G187" s="826"/>
      <c r="H187" s="4"/>
      <c r="I187" s="826"/>
      <c r="J187" s="826"/>
      <c r="K187" s="826"/>
      <c r="L187" s="826"/>
      <c r="M187" s="826"/>
      <c r="N187" s="4"/>
      <c r="O187" s="826"/>
      <c r="P187" s="826"/>
      <c r="Q187" s="826"/>
      <c r="R187" s="826"/>
      <c r="S187" s="826"/>
      <c r="T187" s="4"/>
      <c r="U187" s="826"/>
      <c r="V187" s="826"/>
      <c r="W187" s="826"/>
      <c r="X187" s="826"/>
      <c r="Y187" s="826"/>
      <c r="Z187" s="4"/>
      <c r="AA187" s="826"/>
      <c r="AB187" s="826"/>
      <c r="AC187" s="826"/>
      <c r="AD187" s="826"/>
      <c r="AE187" s="826"/>
      <c r="AF187" s="4"/>
      <c r="AG187" s="826"/>
      <c r="AH187" s="826"/>
      <c r="AI187" s="826"/>
      <c r="AJ187" s="826"/>
      <c r="AK187" s="826"/>
      <c r="AL187" s="4"/>
      <c r="AM187" s="826"/>
      <c r="AN187" s="826"/>
      <c r="AO187" s="826"/>
      <c r="AP187" s="826"/>
      <c r="AQ187" s="826"/>
      <c r="AR187" s="4"/>
      <c r="AS187" s="826"/>
      <c r="AT187" s="826"/>
      <c r="AU187" s="826"/>
      <c r="AV187" s="826"/>
      <c r="AW187" s="826"/>
      <c r="AX187" s="4"/>
      <c r="AY187" s="826"/>
      <c r="AZ187" s="826"/>
      <c r="BA187" s="826"/>
      <c r="BB187" s="826"/>
      <c r="BC187" s="826"/>
      <c r="BD187" s="4"/>
      <c r="BE187" s="826"/>
      <c r="BF187" s="826"/>
      <c r="BG187" s="826"/>
      <c r="BH187" s="826"/>
      <c r="BI187" s="826"/>
      <c r="BJ187" s="4"/>
    </row>
    <row r="188" spans="1:62" s="109" customFormat="1">
      <c r="A188" s="827"/>
      <c r="B188" s="826"/>
      <c r="C188" s="319"/>
      <c r="D188" s="826"/>
      <c r="E188" s="826"/>
      <c r="F188" s="826"/>
      <c r="G188" s="826"/>
      <c r="H188" s="4"/>
      <c r="I188" s="826"/>
      <c r="J188" s="826"/>
      <c r="K188" s="826"/>
      <c r="L188" s="826"/>
      <c r="M188" s="826"/>
      <c r="N188" s="4"/>
      <c r="O188" s="826"/>
      <c r="P188" s="826"/>
      <c r="Q188" s="826"/>
      <c r="R188" s="826"/>
      <c r="S188" s="826"/>
      <c r="T188" s="4"/>
      <c r="U188" s="826"/>
      <c r="V188" s="826"/>
      <c r="W188" s="826"/>
      <c r="X188" s="826"/>
      <c r="Y188" s="826"/>
      <c r="Z188" s="4"/>
      <c r="AA188" s="826"/>
      <c r="AB188" s="826"/>
      <c r="AC188" s="826"/>
      <c r="AD188" s="826"/>
      <c r="AE188" s="826"/>
      <c r="AF188" s="4"/>
      <c r="AG188" s="826"/>
      <c r="AH188" s="826"/>
      <c r="AI188" s="826"/>
      <c r="AJ188" s="826"/>
      <c r="AK188" s="826"/>
      <c r="AL188" s="4"/>
      <c r="AM188" s="826"/>
      <c r="AN188" s="826"/>
      <c r="AO188" s="826"/>
      <c r="AP188" s="826"/>
      <c r="AQ188" s="826"/>
      <c r="AR188" s="4"/>
      <c r="AS188" s="826"/>
      <c r="AT188" s="826"/>
      <c r="AU188" s="826"/>
      <c r="AV188" s="826"/>
      <c r="AW188" s="826"/>
      <c r="AX188" s="4"/>
      <c r="AY188" s="826"/>
      <c r="AZ188" s="826"/>
      <c r="BA188" s="826"/>
      <c r="BB188" s="826"/>
      <c r="BC188" s="826"/>
      <c r="BD188" s="4"/>
      <c r="BE188" s="826"/>
      <c r="BF188" s="826"/>
      <c r="BG188" s="826"/>
      <c r="BH188" s="826"/>
      <c r="BI188" s="826"/>
      <c r="BJ188" s="4"/>
    </row>
    <row r="189" spans="1:62" s="109" customFormat="1">
      <c r="A189" s="827"/>
      <c r="B189" s="826"/>
      <c r="C189" s="319"/>
      <c r="D189" s="826"/>
      <c r="E189" s="826"/>
      <c r="F189" s="826"/>
      <c r="G189" s="826"/>
      <c r="H189" s="4"/>
      <c r="I189" s="826"/>
      <c r="J189" s="826"/>
      <c r="K189" s="826"/>
      <c r="L189" s="826"/>
      <c r="M189" s="826"/>
      <c r="N189" s="4"/>
      <c r="O189" s="826"/>
      <c r="P189" s="826"/>
      <c r="Q189" s="826"/>
      <c r="R189" s="826"/>
      <c r="S189" s="826"/>
      <c r="T189" s="4"/>
      <c r="U189" s="826"/>
      <c r="V189" s="826"/>
      <c r="W189" s="826"/>
      <c r="X189" s="826"/>
      <c r="Y189" s="826"/>
      <c r="Z189" s="4"/>
      <c r="AA189" s="826"/>
      <c r="AB189" s="826"/>
      <c r="AC189" s="826"/>
      <c r="AD189" s="826"/>
      <c r="AE189" s="826"/>
      <c r="AF189" s="4"/>
      <c r="AG189" s="826"/>
      <c r="AH189" s="826"/>
      <c r="AI189" s="826"/>
      <c r="AJ189" s="826"/>
      <c r="AK189" s="826"/>
      <c r="AL189" s="4"/>
      <c r="AM189" s="826"/>
      <c r="AN189" s="826"/>
      <c r="AO189" s="826"/>
      <c r="AP189" s="826"/>
      <c r="AQ189" s="826"/>
      <c r="AR189" s="4"/>
      <c r="AS189" s="826"/>
      <c r="AT189" s="826"/>
      <c r="AU189" s="826"/>
      <c r="AV189" s="826"/>
      <c r="AW189" s="826"/>
      <c r="AX189" s="4"/>
      <c r="AY189" s="826"/>
      <c r="AZ189" s="826"/>
      <c r="BA189" s="826"/>
      <c r="BB189" s="826"/>
      <c r="BC189" s="826"/>
      <c r="BD189" s="4"/>
      <c r="BE189" s="826"/>
      <c r="BF189" s="826"/>
      <c r="BG189" s="826"/>
      <c r="BH189" s="826"/>
      <c r="BI189" s="826"/>
      <c r="BJ189" s="4"/>
    </row>
    <row r="190" spans="1:62" s="109" customFormat="1">
      <c r="A190" s="827"/>
      <c r="B190" s="826"/>
      <c r="C190" s="319"/>
      <c r="D190" s="826"/>
      <c r="E190" s="826"/>
      <c r="F190" s="826"/>
      <c r="G190" s="826"/>
      <c r="H190" s="4"/>
      <c r="I190" s="826"/>
      <c r="J190" s="826"/>
      <c r="K190" s="826"/>
      <c r="L190" s="826"/>
      <c r="M190" s="826"/>
      <c r="N190" s="4"/>
      <c r="O190" s="826"/>
      <c r="P190" s="826"/>
      <c r="Q190" s="826"/>
      <c r="R190" s="826"/>
      <c r="S190" s="826"/>
      <c r="T190" s="4"/>
      <c r="U190" s="826"/>
      <c r="V190" s="826"/>
      <c r="W190" s="826"/>
      <c r="X190" s="826"/>
      <c r="Y190" s="826"/>
      <c r="Z190" s="4"/>
      <c r="AA190" s="826"/>
      <c r="AB190" s="826"/>
      <c r="AC190" s="826"/>
      <c r="AD190" s="826"/>
      <c r="AE190" s="826"/>
      <c r="AF190" s="4"/>
      <c r="AG190" s="826"/>
      <c r="AH190" s="826"/>
      <c r="AI190" s="826"/>
      <c r="AJ190" s="826"/>
      <c r="AK190" s="826"/>
      <c r="AL190" s="4"/>
      <c r="AM190" s="826"/>
      <c r="AN190" s="826"/>
      <c r="AO190" s="826"/>
      <c r="AP190" s="826"/>
      <c r="AQ190" s="826"/>
      <c r="AR190" s="4"/>
      <c r="AS190" s="826"/>
      <c r="AT190" s="826"/>
      <c r="AU190" s="826"/>
      <c r="AV190" s="826"/>
      <c r="AW190" s="826"/>
      <c r="AX190" s="4"/>
      <c r="AY190" s="826"/>
      <c r="AZ190" s="826"/>
      <c r="BA190" s="826"/>
      <c r="BB190" s="826"/>
      <c r="BC190" s="826"/>
      <c r="BD190" s="4"/>
      <c r="BE190" s="826"/>
      <c r="BF190" s="826"/>
      <c r="BG190" s="826"/>
      <c r="BH190" s="826"/>
      <c r="BI190" s="826"/>
      <c r="BJ190" s="4"/>
    </row>
    <row r="191" spans="1:62" s="109" customFormat="1">
      <c r="A191" s="827"/>
      <c r="B191" s="826"/>
      <c r="C191" s="319"/>
      <c r="D191" s="826"/>
      <c r="E191" s="826"/>
      <c r="F191" s="826"/>
      <c r="G191" s="826"/>
      <c r="H191" s="4"/>
      <c r="I191" s="826"/>
      <c r="J191" s="826"/>
      <c r="K191" s="826"/>
      <c r="L191" s="826"/>
      <c r="M191" s="826"/>
      <c r="N191" s="4"/>
      <c r="O191" s="826"/>
      <c r="P191" s="826"/>
      <c r="Q191" s="826"/>
      <c r="R191" s="826"/>
      <c r="S191" s="826"/>
      <c r="T191" s="4"/>
      <c r="U191" s="826"/>
      <c r="V191" s="826"/>
      <c r="W191" s="826"/>
      <c r="X191" s="826"/>
      <c r="Y191" s="826"/>
      <c r="Z191" s="4"/>
      <c r="AA191" s="826"/>
      <c r="AB191" s="826"/>
      <c r="AC191" s="826"/>
      <c r="AD191" s="826"/>
      <c r="AE191" s="826"/>
      <c r="AF191" s="4"/>
      <c r="AG191" s="826"/>
      <c r="AH191" s="826"/>
      <c r="AI191" s="826"/>
      <c r="AJ191" s="826"/>
      <c r="AK191" s="826"/>
      <c r="AL191" s="4"/>
      <c r="AM191" s="826"/>
      <c r="AN191" s="826"/>
      <c r="AO191" s="826"/>
      <c r="AP191" s="826"/>
      <c r="AQ191" s="826"/>
      <c r="AR191" s="4"/>
      <c r="AS191" s="826"/>
      <c r="AT191" s="826"/>
      <c r="AU191" s="826"/>
      <c r="AV191" s="826"/>
      <c r="AW191" s="826"/>
      <c r="AX191" s="4"/>
      <c r="AY191" s="826"/>
      <c r="AZ191" s="826"/>
      <c r="BA191" s="826"/>
      <c r="BB191" s="826"/>
      <c r="BC191" s="826"/>
      <c r="BD191" s="4"/>
      <c r="BE191" s="826"/>
      <c r="BF191" s="826"/>
      <c r="BG191" s="826"/>
      <c r="BH191" s="826"/>
      <c r="BI191" s="826"/>
      <c r="BJ191" s="4"/>
    </row>
    <row r="192" spans="1:62" s="109" customFormat="1">
      <c r="A192" s="827"/>
      <c r="B192" s="826"/>
      <c r="C192" s="319"/>
      <c r="D192" s="826"/>
      <c r="E192" s="826"/>
      <c r="F192" s="826"/>
      <c r="G192" s="826"/>
      <c r="H192" s="4"/>
      <c r="I192" s="826"/>
      <c r="J192" s="826"/>
      <c r="K192" s="826"/>
      <c r="L192" s="826"/>
      <c r="M192" s="826"/>
      <c r="N192" s="4"/>
      <c r="O192" s="826"/>
      <c r="P192" s="826"/>
      <c r="Q192" s="826"/>
      <c r="R192" s="826"/>
      <c r="S192" s="826"/>
      <c r="T192" s="4"/>
      <c r="U192" s="826"/>
      <c r="V192" s="826"/>
      <c r="W192" s="826"/>
      <c r="X192" s="826"/>
      <c r="Y192" s="826"/>
      <c r="Z192" s="4"/>
      <c r="AA192" s="826"/>
      <c r="AB192" s="826"/>
      <c r="AC192" s="826"/>
      <c r="AD192" s="826"/>
      <c r="AE192" s="826"/>
      <c r="AF192" s="4"/>
      <c r="AG192" s="826"/>
      <c r="AH192" s="826"/>
      <c r="AI192" s="826"/>
      <c r="AJ192" s="826"/>
      <c r="AK192" s="826"/>
      <c r="AL192" s="4"/>
      <c r="AM192" s="826"/>
      <c r="AN192" s="826"/>
      <c r="AO192" s="826"/>
      <c r="AP192" s="826"/>
      <c r="AQ192" s="826"/>
      <c r="AR192" s="4"/>
      <c r="AS192" s="826"/>
      <c r="AT192" s="826"/>
      <c r="AU192" s="826"/>
      <c r="AV192" s="826"/>
      <c r="AW192" s="826"/>
      <c r="AX192" s="4"/>
      <c r="AY192" s="826"/>
      <c r="AZ192" s="826"/>
      <c r="BA192" s="826"/>
      <c r="BB192" s="826"/>
      <c r="BC192" s="826"/>
      <c r="BD192" s="4"/>
      <c r="BE192" s="826"/>
      <c r="BF192" s="826"/>
      <c r="BG192" s="826"/>
      <c r="BH192" s="826"/>
      <c r="BI192" s="826"/>
      <c r="BJ192" s="4"/>
    </row>
    <row r="193" spans="1:62" s="109" customFormat="1">
      <c r="A193" s="827"/>
      <c r="B193" s="826"/>
      <c r="C193" s="319"/>
      <c r="D193" s="826"/>
      <c r="E193" s="826"/>
      <c r="F193" s="826"/>
      <c r="G193" s="826"/>
      <c r="H193" s="4"/>
      <c r="I193" s="826"/>
      <c r="J193" s="826"/>
      <c r="K193" s="826"/>
      <c r="L193" s="826"/>
      <c r="M193" s="826"/>
      <c r="N193" s="4"/>
      <c r="O193" s="826"/>
      <c r="P193" s="826"/>
      <c r="Q193" s="826"/>
      <c r="R193" s="826"/>
      <c r="S193" s="826"/>
      <c r="T193" s="4"/>
      <c r="U193" s="826"/>
      <c r="V193" s="826"/>
      <c r="W193" s="826"/>
      <c r="X193" s="826"/>
      <c r="Y193" s="826"/>
      <c r="Z193" s="4"/>
      <c r="AA193" s="826"/>
      <c r="AB193" s="826"/>
      <c r="AC193" s="826"/>
      <c r="AD193" s="826"/>
      <c r="AE193" s="826"/>
      <c r="AF193" s="4"/>
      <c r="AG193" s="826"/>
      <c r="AH193" s="826"/>
      <c r="AI193" s="826"/>
      <c r="AJ193" s="826"/>
      <c r="AK193" s="826"/>
      <c r="AL193" s="4"/>
      <c r="AM193" s="826"/>
      <c r="AN193" s="826"/>
      <c r="AO193" s="826"/>
      <c r="AP193" s="826"/>
      <c r="AQ193" s="826"/>
      <c r="AR193" s="4"/>
      <c r="AS193" s="826"/>
      <c r="AT193" s="826"/>
      <c r="AU193" s="826"/>
      <c r="AV193" s="826"/>
      <c r="AW193" s="826"/>
      <c r="AX193" s="4"/>
      <c r="AY193" s="826"/>
      <c r="AZ193" s="826"/>
      <c r="BA193" s="826"/>
      <c r="BB193" s="826"/>
      <c r="BC193" s="826"/>
      <c r="BD193" s="4"/>
      <c r="BE193" s="826"/>
      <c r="BF193" s="826"/>
      <c r="BG193" s="826"/>
      <c r="BH193" s="826"/>
      <c r="BI193" s="826"/>
      <c r="BJ193" s="4"/>
    </row>
    <row r="194" spans="1:62" s="109" customFormat="1">
      <c r="A194" s="827"/>
      <c r="B194" s="826"/>
      <c r="C194" s="319"/>
      <c r="D194" s="826"/>
      <c r="E194" s="826"/>
      <c r="F194" s="826"/>
      <c r="G194" s="826"/>
      <c r="H194" s="4"/>
      <c r="I194" s="826"/>
      <c r="J194" s="826"/>
      <c r="K194" s="826"/>
      <c r="L194" s="826"/>
      <c r="M194" s="826"/>
      <c r="N194" s="4"/>
      <c r="O194" s="826"/>
      <c r="P194" s="826"/>
      <c r="Q194" s="826"/>
      <c r="R194" s="826"/>
      <c r="S194" s="826"/>
      <c r="T194" s="4"/>
      <c r="U194" s="826"/>
      <c r="V194" s="826"/>
      <c r="W194" s="826"/>
      <c r="X194" s="826"/>
      <c r="Y194" s="826"/>
      <c r="Z194" s="4"/>
      <c r="AA194" s="826"/>
      <c r="AB194" s="826"/>
      <c r="AC194" s="826"/>
      <c r="AD194" s="826"/>
      <c r="AE194" s="826"/>
      <c r="AF194" s="4"/>
      <c r="AG194" s="826"/>
      <c r="AH194" s="826"/>
      <c r="AI194" s="826"/>
      <c r="AJ194" s="826"/>
      <c r="AK194" s="826"/>
      <c r="AL194" s="4"/>
      <c r="AM194" s="826"/>
      <c r="AN194" s="826"/>
      <c r="AO194" s="826"/>
      <c r="AP194" s="826"/>
      <c r="AQ194" s="826"/>
      <c r="AR194" s="4"/>
      <c r="AS194" s="826"/>
      <c r="AT194" s="826"/>
      <c r="AU194" s="826"/>
      <c r="AV194" s="826"/>
      <c r="AW194" s="826"/>
      <c r="AX194" s="4"/>
      <c r="AY194" s="826"/>
      <c r="AZ194" s="826"/>
      <c r="BA194" s="826"/>
      <c r="BB194" s="826"/>
      <c r="BC194" s="826"/>
      <c r="BD194" s="4"/>
      <c r="BE194" s="826"/>
      <c r="BF194" s="826"/>
      <c r="BG194" s="826"/>
      <c r="BH194" s="826"/>
      <c r="BI194" s="826"/>
      <c r="BJ194" s="4"/>
    </row>
    <row r="195" spans="1:62" s="109" customFormat="1">
      <c r="A195" s="827"/>
      <c r="B195" s="826"/>
      <c r="C195" s="319"/>
      <c r="D195" s="826"/>
      <c r="E195" s="826"/>
      <c r="F195" s="826"/>
      <c r="G195" s="826"/>
      <c r="H195" s="4"/>
      <c r="I195" s="826"/>
      <c r="J195" s="826"/>
      <c r="K195" s="826"/>
      <c r="L195" s="826"/>
      <c r="M195" s="826"/>
      <c r="N195" s="4"/>
      <c r="O195" s="826"/>
      <c r="P195" s="826"/>
      <c r="Q195" s="826"/>
      <c r="R195" s="826"/>
      <c r="S195" s="826"/>
      <c r="T195" s="4"/>
      <c r="U195" s="826"/>
      <c r="V195" s="826"/>
      <c r="W195" s="826"/>
      <c r="X195" s="826"/>
      <c r="Y195" s="826"/>
      <c r="Z195" s="4"/>
      <c r="AA195" s="826"/>
      <c r="AB195" s="826"/>
      <c r="AC195" s="826"/>
      <c r="AD195" s="826"/>
      <c r="AE195" s="826"/>
      <c r="AF195" s="4"/>
      <c r="AG195" s="826"/>
      <c r="AH195" s="826"/>
      <c r="AI195" s="826"/>
      <c r="AJ195" s="826"/>
      <c r="AK195" s="826"/>
      <c r="AL195" s="4"/>
      <c r="AM195" s="826"/>
      <c r="AN195" s="826"/>
      <c r="AO195" s="826"/>
      <c r="AP195" s="826"/>
      <c r="AQ195" s="826"/>
      <c r="AR195" s="4"/>
      <c r="AS195" s="826"/>
      <c r="AT195" s="826"/>
      <c r="AU195" s="826"/>
      <c r="AV195" s="826"/>
      <c r="AW195" s="826"/>
      <c r="AX195" s="4"/>
      <c r="AY195" s="826"/>
      <c r="AZ195" s="826"/>
      <c r="BA195" s="826"/>
      <c r="BB195" s="826"/>
      <c r="BC195" s="826"/>
      <c r="BD195" s="4"/>
      <c r="BE195" s="826"/>
      <c r="BF195" s="826"/>
      <c r="BG195" s="826"/>
      <c r="BH195" s="826"/>
      <c r="BI195" s="826"/>
      <c r="BJ195" s="4"/>
    </row>
    <row r="196" spans="1:62" s="109" customFormat="1">
      <c r="A196" s="827"/>
      <c r="B196" s="826"/>
      <c r="C196" s="319"/>
      <c r="D196" s="826"/>
      <c r="E196" s="826"/>
      <c r="F196" s="826"/>
      <c r="G196" s="826"/>
      <c r="H196" s="4"/>
      <c r="I196" s="826"/>
      <c r="J196" s="826"/>
      <c r="K196" s="826"/>
      <c r="L196" s="826"/>
      <c r="M196" s="826"/>
      <c r="N196" s="4"/>
      <c r="O196" s="826"/>
      <c r="P196" s="826"/>
      <c r="Q196" s="826"/>
      <c r="R196" s="826"/>
      <c r="S196" s="826"/>
      <c r="T196" s="4"/>
      <c r="U196" s="826"/>
      <c r="V196" s="826"/>
      <c r="W196" s="826"/>
      <c r="X196" s="826"/>
      <c r="Y196" s="826"/>
      <c r="Z196" s="4"/>
      <c r="AA196" s="826"/>
      <c r="AB196" s="826"/>
      <c r="AC196" s="826"/>
      <c r="AD196" s="826"/>
      <c r="AE196" s="826"/>
      <c r="AF196" s="4"/>
      <c r="AG196" s="826"/>
      <c r="AH196" s="826"/>
      <c r="AI196" s="826"/>
      <c r="AJ196" s="826"/>
      <c r="AK196" s="826"/>
      <c r="AL196" s="4"/>
      <c r="AM196" s="826"/>
      <c r="AN196" s="826"/>
      <c r="AO196" s="826"/>
      <c r="AP196" s="826"/>
      <c r="AQ196" s="826"/>
      <c r="AR196" s="4"/>
      <c r="AS196" s="826"/>
      <c r="AT196" s="826"/>
      <c r="AU196" s="826"/>
      <c r="AV196" s="826"/>
      <c r="AW196" s="826"/>
      <c r="AX196" s="4"/>
      <c r="AY196" s="826"/>
      <c r="AZ196" s="826"/>
      <c r="BA196" s="826"/>
      <c r="BB196" s="826"/>
      <c r="BC196" s="826"/>
      <c r="BD196" s="4"/>
      <c r="BE196" s="826"/>
      <c r="BF196" s="826"/>
      <c r="BG196" s="826"/>
      <c r="BH196" s="826"/>
      <c r="BI196" s="826"/>
      <c r="BJ196" s="4"/>
    </row>
    <row r="197" spans="1:62" s="109" customFormat="1">
      <c r="A197" s="827"/>
      <c r="B197" s="826"/>
      <c r="C197" s="319"/>
      <c r="D197" s="826"/>
      <c r="E197" s="826"/>
      <c r="F197" s="826"/>
      <c r="G197" s="826"/>
      <c r="H197" s="4"/>
      <c r="I197" s="826"/>
      <c r="J197" s="826"/>
      <c r="K197" s="826"/>
      <c r="L197" s="826"/>
      <c r="M197" s="826"/>
      <c r="N197" s="4"/>
      <c r="O197" s="826"/>
      <c r="P197" s="826"/>
      <c r="Q197" s="826"/>
      <c r="R197" s="826"/>
      <c r="S197" s="826"/>
      <c r="T197" s="4"/>
      <c r="U197" s="826"/>
      <c r="V197" s="826"/>
      <c r="W197" s="826"/>
      <c r="X197" s="826"/>
      <c r="Y197" s="826"/>
      <c r="Z197" s="4"/>
      <c r="AA197" s="826"/>
      <c r="AB197" s="826"/>
      <c r="AC197" s="826"/>
      <c r="AD197" s="826"/>
      <c r="AE197" s="826"/>
      <c r="AF197" s="4"/>
      <c r="AG197" s="826"/>
      <c r="AH197" s="826"/>
      <c r="AI197" s="826"/>
      <c r="AJ197" s="826"/>
      <c r="AK197" s="826"/>
      <c r="AL197" s="4"/>
      <c r="AM197" s="826"/>
      <c r="AN197" s="826"/>
      <c r="AO197" s="826"/>
      <c r="AP197" s="826"/>
      <c r="AQ197" s="826"/>
      <c r="AR197" s="4"/>
      <c r="AS197" s="826"/>
      <c r="AT197" s="826"/>
      <c r="AU197" s="826"/>
      <c r="AV197" s="826"/>
      <c r="AW197" s="826"/>
      <c r="AX197" s="4"/>
      <c r="AY197" s="826"/>
      <c r="AZ197" s="826"/>
      <c r="BA197" s="826"/>
      <c r="BB197" s="826"/>
      <c r="BC197" s="826"/>
      <c r="BD197" s="4"/>
      <c r="BE197" s="826"/>
      <c r="BF197" s="826"/>
      <c r="BG197" s="826"/>
      <c r="BH197" s="826"/>
      <c r="BI197" s="826"/>
      <c r="BJ197" s="4"/>
    </row>
    <row r="198" spans="1:62" s="109" customFormat="1">
      <c r="A198" s="827"/>
      <c r="B198" s="826"/>
      <c r="C198" s="319"/>
      <c r="D198" s="826"/>
      <c r="E198" s="826"/>
      <c r="F198" s="826"/>
      <c r="G198" s="826"/>
      <c r="H198" s="4"/>
      <c r="I198" s="826"/>
      <c r="J198" s="826"/>
      <c r="K198" s="826"/>
      <c r="L198" s="826"/>
      <c r="M198" s="826"/>
      <c r="N198" s="4"/>
      <c r="O198" s="826"/>
      <c r="P198" s="826"/>
      <c r="Q198" s="826"/>
      <c r="R198" s="826"/>
      <c r="S198" s="826"/>
      <c r="T198" s="4"/>
      <c r="U198" s="826"/>
      <c r="V198" s="826"/>
      <c r="W198" s="826"/>
      <c r="X198" s="826"/>
      <c r="Y198" s="826"/>
      <c r="Z198" s="4"/>
      <c r="AA198" s="826"/>
      <c r="AB198" s="826"/>
      <c r="AC198" s="826"/>
      <c r="AD198" s="826"/>
      <c r="AE198" s="826"/>
      <c r="AF198" s="4"/>
      <c r="AG198" s="826"/>
      <c r="AH198" s="826"/>
      <c r="AI198" s="826"/>
      <c r="AJ198" s="826"/>
      <c r="AK198" s="826"/>
      <c r="AL198" s="4"/>
      <c r="AM198" s="826"/>
      <c r="AN198" s="826"/>
      <c r="AO198" s="826"/>
      <c r="AP198" s="826"/>
      <c r="AQ198" s="826"/>
      <c r="AR198" s="4"/>
      <c r="AS198" s="826"/>
      <c r="AT198" s="826"/>
      <c r="AU198" s="826"/>
      <c r="AV198" s="826"/>
      <c r="AW198" s="826"/>
      <c r="AX198" s="4"/>
      <c r="AY198" s="826"/>
      <c r="AZ198" s="826"/>
      <c r="BA198" s="826"/>
      <c r="BB198" s="826"/>
      <c r="BC198" s="826"/>
      <c r="BD198" s="4"/>
      <c r="BE198" s="826"/>
      <c r="BF198" s="826"/>
      <c r="BG198" s="826"/>
      <c r="BH198" s="826"/>
      <c r="BI198" s="826"/>
      <c r="BJ198" s="4"/>
    </row>
    <row r="199" spans="1:62" s="109" customFormat="1">
      <c r="A199" s="827"/>
      <c r="B199" s="826"/>
      <c r="C199" s="319"/>
      <c r="D199" s="826"/>
      <c r="E199" s="826"/>
      <c r="F199" s="826"/>
      <c r="G199" s="826"/>
      <c r="H199" s="4"/>
      <c r="I199" s="826"/>
      <c r="J199" s="826"/>
      <c r="K199" s="826"/>
      <c r="L199" s="826"/>
      <c r="M199" s="826"/>
      <c r="N199" s="4"/>
      <c r="O199" s="826"/>
      <c r="P199" s="826"/>
      <c r="Q199" s="826"/>
      <c r="R199" s="826"/>
      <c r="S199" s="826"/>
      <c r="T199" s="4"/>
      <c r="U199" s="826"/>
      <c r="V199" s="826"/>
      <c r="W199" s="826"/>
      <c r="X199" s="826"/>
      <c r="Y199" s="826"/>
      <c r="Z199" s="4"/>
      <c r="AA199" s="826"/>
      <c r="AB199" s="826"/>
      <c r="AC199" s="826"/>
      <c r="AD199" s="826"/>
      <c r="AE199" s="826"/>
      <c r="AF199" s="4"/>
      <c r="AG199" s="826"/>
      <c r="AH199" s="826"/>
      <c r="AI199" s="826"/>
      <c r="AJ199" s="826"/>
      <c r="AK199" s="826"/>
      <c r="AL199" s="4"/>
      <c r="AM199" s="826"/>
      <c r="AN199" s="826"/>
      <c r="AO199" s="826"/>
      <c r="AP199" s="826"/>
      <c r="AQ199" s="826"/>
      <c r="AR199" s="4"/>
      <c r="AS199" s="826"/>
      <c r="AT199" s="826"/>
      <c r="AU199" s="826"/>
      <c r="AV199" s="826"/>
      <c r="AW199" s="826"/>
      <c r="AX199" s="4"/>
      <c r="AY199" s="826"/>
      <c r="AZ199" s="826"/>
      <c r="BA199" s="826"/>
      <c r="BB199" s="826"/>
      <c r="BC199" s="826"/>
      <c r="BD199" s="4"/>
      <c r="BE199" s="826"/>
      <c r="BF199" s="826"/>
      <c r="BG199" s="826"/>
      <c r="BH199" s="826"/>
      <c r="BI199" s="826"/>
      <c r="BJ199" s="4"/>
    </row>
    <row r="200" spans="1:62" s="109" customFormat="1">
      <c r="A200" s="827"/>
      <c r="B200" s="826"/>
      <c r="C200" s="319"/>
      <c r="D200" s="826"/>
      <c r="E200" s="826"/>
      <c r="F200" s="826"/>
      <c r="G200" s="826"/>
      <c r="H200" s="4"/>
      <c r="I200" s="826"/>
      <c r="J200" s="826"/>
      <c r="K200" s="826"/>
      <c r="L200" s="826"/>
      <c r="M200" s="826"/>
      <c r="N200" s="4"/>
      <c r="O200" s="826"/>
      <c r="P200" s="826"/>
      <c r="Q200" s="826"/>
      <c r="R200" s="826"/>
      <c r="S200" s="826"/>
      <c r="T200" s="4"/>
      <c r="U200" s="826"/>
      <c r="V200" s="826"/>
      <c r="W200" s="826"/>
      <c r="X200" s="826"/>
      <c r="Y200" s="826"/>
      <c r="Z200" s="4"/>
      <c r="AA200" s="826"/>
      <c r="AB200" s="826"/>
      <c r="AC200" s="826"/>
      <c r="AD200" s="826"/>
      <c r="AE200" s="826"/>
      <c r="AF200" s="4"/>
      <c r="AG200" s="826"/>
      <c r="AH200" s="826"/>
      <c r="AI200" s="826"/>
      <c r="AJ200" s="826"/>
      <c r="AK200" s="826"/>
      <c r="AL200" s="4"/>
      <c r="AM200" s="826"/>
      <c r="AN200" s="826"/>
      <c r="AO200" s="826"/>
      <c r="AP200" s="826"/>
      <c r="AQ200" s="826"/>
      <c r="AR200" s="4"/>
      <c r="AS200" s="826"/>
      <c r="AT200" s="826"/>
      <c r="AU200" s="826"/>
      <c r="AV200" s="826"/>
      <c r="AW200" s="826"/>
      <c r="AX200" s="4"/>
      <c r="AY200" s="826"/>
      <c r="AZ200" s="826"/>
      <c r="BA200" s="826"/>
      <c r="BB200" s="826"/>
      <c r="BC200" s="826"/>
      <c r="BD200" s="4"/>
      <c r="BE200" s="826"/>
      <c r="BF200" s="826"/>
      <c r="BG200" s="826"/>
      <c r="BH200" s="826"/>
      <c r="BI200" s="826"/>
      <c r="BJ200" s="4"/>
    </row>
    <row r="201" spans="1:62" s="109" customFormat="1">
      <c r="A201" s="827"/>
      <c r="B201" s="826"/>
      <c r="C201" s="319"/>
      <c r="D201" s="826"/>
      <c r="E201" s="826"/>
      <c r="F201" s="826"/>
      <c r="G201" s="826"/>
      <c r="H201" s="4"/>
      <c r="I201" s="826"/>
      <c r="J201" s="826"/>
      <c r="K201" s="826"/>
      <c r="L201" s="826"/>
      <c r="M201" s="826"/>
      <c r="N201" s="4"/>
      <c r="O201" s="826"/>
      <c r="P201" s="826"/>
      <c r="Q201" s="826"/>
      <c r="R201" s="826"/>
      <c r="S201" s="826"/>
      <c r="T201" s="4"/>
      <c r="U201" s="826"/>
      <c r="V201" s="826"/>
      <c r="W201" s="826"/>
      <c r="X201" s="826"/>
      <c r="Y201" s="826"/>
      <c r="Z201" s="4"/>
      <c r="AA201" s="826"/>
      <c r="AB201" s="826"/>
      <c r="AC201" s="826"/>
      <c r="AD201" s="826"/>
      <c r="AE201" s="826"/>
      <c r="AF201" s="4"/>
      <c r="AG201" s="826"/>
      <c r="AH201" s="826"/>
      <c r="AI201" s="826"/>
      <c r="AJ201" s="826"/>
      <c r="AK201" s="826"/>
      <c r="AL201" s="4"/>
      <c r="AM201" s="826"/>
      <c r="AN201" s="826"/>
      <c r="AO201" s="826"/>
      <c r="AP201" s="826"/>
      <c r="AQ201" s="826"/>
      <c r="AR201" s="4"/>
      <c r="AS201" s="826"/>
      <c r="AT201" s="826"/>
      <c r="AU201" s="826"/>
      <c r="AV201" s="826"/>
      <c r="AW201" s="826"/>
      <c r="AX201" s="4"/>
      <c r="AY201" s="826"/>
      <c r="AZ201" s="826"/>
      <c r="BA201" s="826"/>
      <c r="BB201" s="826"/>
      <c r="BC201" s="826"/>
      <c r="BD201" s="4"/>
      <c r="BE201" s="826"/>
      <c r="BF201" s="826"/>
      <c r="BG201" s="826"/>
      <c r="BH201" s="826"/>
      <c r="BI201" s="826"/>
      <c r="BJ201" s="4"/>
    </row>
    <row r="202" spans="1:62" s="109" customFormat="1">
      <c r="A202" s="827"/>
      <c r="B202" s="826"/>
      <c r="C202" s="319"/>
      <c r="D202" s="826"/>
      <c r="E202" s="826"/>
      <c r="F202" s="826"/>
      <c r="G202" s="826"/>
      <c r="H202" s="4"/>
      <c r="I202" s="826"/>
      <c r="J202" s="826"/>
      <c r="K202" s="826"/>
      <c r="L202" s="826"/>
      <c r="M202" s="826"/>
      <c r="N202" s="4"/>
      <c r="O202" s="826"/>
      <c r="P202" s="826"/>
      <c r="Q202" s="826"/>
      <c r="R202" s="826"/>
      <c r="S202" s="826"/>
      <c r="T202" s="4"/>
      <c r="U202" s="826"/>
      <c r="V202" s="826"/>
      <c r="W202" s="826"/>
      <c r="X202" s="826"/>
      <c r="Y202" s="826"/>
      <c r="Z202" s="4"/>
      <c r="AA202" s="826"/>
      <c r="AB202" s="826"/>
      <c r="AC202" s="826"/>
      <c r="AD202" s="826"/>
      <c r="AE202" s="826"/>
      <c r="AF202" s="4"/>
      <c r="AG202" s="826"/>
      <c r="AH202" s="826"/>
      <c r="AI202" s="826"/>
      <c r="AJ202" s="826"/>
      <c r="AK202" s="826"/>
      <c r="AL202" s="4"/>
      <c r="AM202" s="826"/>
      <c r="AN202" s="826"/>
      <c r="AO202" s="826"/>
      <c r="AP202" s="826"/>
      <c r="AQ202" s="826"/>
      <c r="AR202" s="4"/>
      <c r="AS202" s="826"/>
      <c r="AT202" s="826"/>
      <c r="AU202" s="826"/>
      <c r="AV202" s="826"/>
      <c r="AW202" s="826"/>
      <c r="AX202" s="4"/>
      <c r="AY202" s="826"/>
      <c r="AZ202" s="826"/>
      <c r="BA202" s="826"/>
      <c r="BB202" s="826"/>
      <c r="BC202" s="826"/>
      <c r="BD202" s="4"/>
      <c r="BE202" s="826"/>
      <c r="BF202" s="826"/>
      <c r="BG202" s="826"/>
      <c r="BH202" s="826"/>
      <c r="BI202" s="826"/>
      <c r="BJ202" s="4"/>
    </row>
    <row r="203" spans="1:62" s="109" customFormat="1">
      <c r="A203" s="827"/>
      <c r="B203" s="826"/>
      <c r="C203" s="319"/>
      <c r="D203" s="826"/>
      <c r="E203" s="826"/>
      <c r="F203" s="826"/>
      <c r="G203" s="826"/>
      <c r="H203" s="4"/>
      <c r="I203" s="826"/>
      <c r="J203" s="826"/>
      <c r="K203" s="826"/>
      <c r="L203" s="826"/>
      <c r="M203" s="826"/>
      <c r="N203" s="4"/>
      <c r="O203" s="826"/>
      <c r="P203" s="826"/>
      <c r="Q203" s="826"/>
      <c r="R203" s="826"/>
      <c r="S203" s="826"/>
      <c r="T203" s="4"/>
      <c r="U203" s="826"/>
      <c r="V203" s="826"/>
      <c r="W203" s="826"/>
      <c r="X203" s="826"/>
      <c r="Y203" s="826"/>
      <c r="Z203" s="4"/>
      <c r="AA203" s="826"/>
      <c r="AB203" s="826"/>
      <c r="AC203" s="826"/>
      <c r="AD203" s="826"/>
      <c r="AE203" s="826"/>
      <c r="AF203" s="4"/>
      <c r="AG203" s="826"/>
      <c r="AH203" s="826"/>
      <c r="AI203" s="826"/>
      <c r="AJ203" s="826"/>
      <c r="AK203" s="826"/>
      <c r="AL203" s="4"/>
      <c r="AM203" s="826"/>
      <c r="AN203" s="826"/>
      <c r="AO203" s="826"/>
      <c r="AP203" s="826"/>
      <c r="AQ203" s="826"/>
      <c r="AR203" s="4"/>
      <c r="AS203" s="826"/>
      <c r="AT203" s="826"/>
      <c r="AU203" s="826"/>
      <c r="AV203" s="826"/>
      <c r="AW203" s="826"/>
      <c r="AX203" s="4"/>
      <c r="AY203" s="826"/>
      <c r="AZ203" s="826"/>
      <c r="BA203" s="826"/>
      <c r="BB203" s="826"/>
      <c r="BC203" s="826"/>
      <c r="BD203" s="4"/>
      <c r="BE203" s="826"/>
      <c r="BF203" s="826"/>
      <c r="BG203" s="826"/>
      <c r="BH203" s="826"/>
      <c r="BI203" s="826"/>
      <c r="BJ203" s="4"/>
    </row>
    <row r="204" spans="1:62" s="109" customFormat="1">
      <c r="A204" s="827"/>
      <c r="B204" s="826"/>
      <c r="C204" s="319"/>
      <c r="D204" s="826"/>
      <c r="E204" s="826"/>
      <c r="F204" s="826"/>
      <c r="G204" s="826"/>
      <c r="H204" s="4"/>
      <c r="I204" s="826"/>
      <c r="J204" s="826"/>
      <c r="K204" s="826"/>
      <c r="L204" s="826"/>
      <c r="M204" s="826"/>
      <c r="N204" s="4"/>
      <c r="O204" s="826"/>
      <c r="P204" s="826"/>
      <c r="Q204" s="826"/>
      <c r="R204" s="826"/>
      <c r="S204" s="826"/>
      <c r="T204" s="4"/>
      <c r="U204" s="826"/>
      <c r="V204" s="826"/>
      <c r="W204" s="826"/>
      <c r="X204" s="826"/>
      <c r="Y204" s="826"/>
      <c r="Z204" s="4"/>
      <c r="AA204" s="826"/>
      <c r="AB204" s="826"/>
      <c r="AC204" s="826"/>
      <c r="AD204" s="826"/>
      <c r="AE204" s="826"/>
      <c r="AF204" s="4"/>
      <c r="AG204" s="826"/>
      <c r="AH204" s="826"/>
      <c r="AI204" s="826"/>
      <c r="AJ204" s="826"/>
      <c r="AK204" s="826"/>
      <c r="AL204" s="4"/>
      <c r="AM204" s="826"/>
      <c r="AN204" s="826"/>
      <c r="AO204" s="826"/>
      <c r="AP204" s="826"/>
      <c r="AQ204" s="826"/>
      <c r="AR204" s="4"/>
      <c r="AS204" s="826"/>
      <c r="AT204" s="826"/>
      <c r="AU204" s="826"/>
      <c r="AV204" s="826"/>
      <c r="AW204" s="826"/>
      <c r="AX204" s="4"/>
      <c r="AY204" s="826"/>
      <c r="AZ204" s="826"/>
      <c r="BA204" s="826"/>
      <c r="BB204" s="826"/>
      <c r="BC204" s="826"/>
      <c r="BD204" s="4"/>
      <c r="BE204" s="826"/>
      <c r="BF204" s="826"/>
      <c r="BG204" s="826"/>
      <c r="BH204" s="826"/>
      <c r="BI204" s="826"/>
      <c r="BJ204" s="4"/>
    </row>
    <row r="205" spans="1:62" s="109" customFormat="1">
      <c r="A205" s="827"/>
      <c r="B205" s="826"/>
      <c r="C205" s="319"/>
      <c r="D205" s="826"/>
      <c r="E205" s="826"/>
      <c r="F205" s="826"/>
      <c r="G205" s="826"/>
      <c r="H205" s="4"/>
      <c r="I205" s="826"/>
      <c r="J205" s="826"/>
      <c r="K205" s="826"/>
      <c r="L205" s="826"/>
      <c r="M205" s="826"/>
      <c r="N205" s="4"/>
      <c r="O205" s="826"/>
      <c r="P205" s="826"/>
      <c r="Q205" s="826"/>
      <c r="R205" s="826"/>
      <c r="S205" s="826"/>
      <c r="T205" s="4"/>
      <c r="U205" s="826"/>
      <c r="V205" s="826"/>
      <c r="W205" s="826"/>
      <c r="X205" s="826"/>
      <c r="Y205" s="826"/>
      <c r="Z205" s="4"/>
      <c r="AA205" s="826"/>
      <c r="AB205" s="826"/>
      <c r="AC205" s="826"/>
      <c r="AD205" s="826"/>
      <c r="AE205" s="826"/>
      <c r="AF205" s="4"/>
      <c r="AG205" s="826"/>
      <c r="AH205" s="826"/>
      <c r="AI205" s="826"/>
      <c r="AJ205" s="826"/>
      <c r="AK205" s="826"/>
      <c r="AL205" s="4"/>
      <c r="AM205" s="826"/>
      <c r="AN205" s="826"/>
      <c r="AO205" s="826"/>
      <c r="AP205" s="826"/>
      <c r="AQ205" s="826"/>
      <c r="AR205" s="4"/>
      <c r="AS205" s="826"/>
      <c r="AT205" s="826"/>
      <c r="AU205" s="826"/>
      <c r="AV205" s="826"/>
      <c r="AW205" s="826"/>
      <c r="AX205" s="4"/>
      <c r="AY205" s="826"/>
      <c r="AZ205" s="826"/>
      <c r="BA205" s="826"/>
      <c r="BB205" s="826"/>
      <c r="BC205" s="826"/>
      <c r="BD205" s="4"/>
      <c r="BE205" s="826"/>
      <c r="BF205" s="826"/>
      <c r="BG205" s="826"/>
      <c r="BH205" s="826"/>
      <c r="BI205" s="826"/>
      <c r="BJ205" s="4"/>
    </row>
    <row r="206" spans="1:62" s="109" customFormat="1">
      <c r="A206" s="827"/>
      <c r="B206" s="826"/>
      <c r="C206" s="319"/>
      <c r="D206" s="826"/>
      <c r="E206" s="826"/>
      <c r="F206" s="826"/>
      <c r="G206" s="826"/>
      <c r="H206" s="4"/>
      <c r="I206" s="826"/>
      <c r="J206" s="826"/>
      <c r="K206" s="826"/>
      <c r="L206" s="826"/>
      <c r="M206" s="826"/>
      <c r="N206" s="4"/>
      <c r="O206" s="826"/>
      <c r="P206" s="826"/>
      <c r="Q206" s="826"/>
      <c r="R206" s="826"/>
      <c r="S206" s="826"/>
      <c r="T206" s="4"/>
      <c r="U206" s="826"/>
      <c r="V206" s="826"/>
      <c r="W206" s="826"/>
      <c r="X206" s="826"/>
      <c r="Y206" s="826"/>
      <c r="Z206" s="4"/>
      <c r="AA206" s="826"/>
      <c r="AB206" s="826"/>
      <c r="AC206" s="826"/>
      <c r="AD206" s="826"/>
      <c r="AE206" s="826"/>
      <c r="AF206" s="4"/>
      <c r="AG206" s="826"/>
      <c r="AH206" s="826"/>
      <c r="AI206" s="826"/>
      <c r="AJ206" s="826"/>
      <c r="AK206" s="826"/>
      <c r="AL206" s="4"/>
      <c r="AM206" s="826"/>
      <c r="AN206" s="826"/>
      <c r="AO206" s="826"/>
      <c r="AP206" s="826"/>
      <c r="AQ206" s="826"/>
      <c r="AR206" s="4"/>
      <c r="AS206" s="826"/>
      <c r="AT206" s="826"/>
      <c r="AU206" s="826"/>
      <c r="AV206" s="826"/>
      <c r="AW206" s="826"/>
      <c r="AX206" s="4"/>
      <c r="AY206" s="826"/>
      <c r="AZ206" s="826"/>
      <c r="BA206" s="826"/>
      <c r="BB206" s="826"/>
      <c r="BC206" s="826"/>
      <c r="BD206" s="4"/>
      <c r="BE206" s="826"/>
      <c r="BF206" s="826"/>
      <c r="BG206" s="826"/>
      <c r="BH206" s="826"/>
      <c r="BI206" s="826"/>
      <c r="BJ206" s="4"/>
    </row>
    <row r="207" spans="1:62" s="109" customFormat="1">
      <c r="A207" s="827"/>
      <c r="B207" s="826"/>
      <c r="C207" s="319"/>
      <c r="D207" s="826"/>
      <c r="E207" s="826"/>
      <c r="F207" s="826"/>
      <c r="G207" s="826"/>
      <c r="H207" s="4"/>
      <c r="I207" s="826"/>
      <c r="J207" s="826"/>
      <c r="K207" s="826"/>
      <c r="L207" s="826"/>
      <c r="M207" s="826"/>
      <c r="N207" s="4"/>
      <c r="O207" s="826"/>
      <c r="P207" s="826"/>
      <c r="Q207" s="826"/>
      <c r="R207" s="826"/>
      <c r="S207" s="826"/>
      <c r="T207" s="4"/>
      <c r="U207" s="826"/>
      <c r="V207" s="826"/>
      <c r="W207" s="826"/>
      <c r="X207" s="826"/>
      <c r="Y207" s="826"/>
      <c r="Z207" s="4"/>
      <c r="AA207" s="826"/>
      <c r="AB207" s="826"/>
      <c r="AC207" s="826"/>
      <c r="AD207" s="826"/>
      <c r="AE207" s="826"/>
      <c r="AF207" s="4"/>
      <c r="AG207" s="826"/>
      <c r="AH207" s="826"/>
      <c r="AI207" s="826"/>
      <c r="AJ207" s="826"/>
      <c r="AK207" s="826"/>
      <c r="AL207" s="4"/>
      <c r="AM207" s="826"/>
      <c r="AN207" s="826"/>
      <c r="AO207" s="826"/>
      <c r="AP207" s="826"/>
      <c r="AQ207" s="826"/>
      <c r="AR207" s="4"/>
      <c r="AS207" s="826"/>
      <c r="AT207" s="826"/>
      <c r="AU207" s="826"/>
      <c r="AV207" s="826"/>
      <c r="AW207" s="826"/>
      <c r="AX207" s="4"/>
      <c r="AY207" s="826"/>
      <c r="AZ207" s="826"/>
      <c r="BA207" s="826"/>
      <c r="BB207" s="826"/>
      <c r="BC207" s="826"/>
      <c r="BD207" s="4"/>
      <c r="BE207" s="826"/>
      <c r="BF207" s="826"/>
      <c r="BG207" s="826"/>
      <c r="BH207" s="826"/>
      <c r="BI207" s="826"/>
      <c r="BJ207" s="4"/>
    </row>
    <row r="208" spans="1:62" s="109" customFormat="1">
      <c r="A208" s="827"/>
      <c r="B208" s="826"/>
      <c r="C208" s="319"/>
      <c r="D208" s="826"/>
      <c r="E208" s="826"/>
      <c r="F208" s="826"/>
      <c r="G208" s="826"/>
      <c r="H208" s="4"/>
      <c r="I208" s="826"/>
      <c r="J208" s="826"/>
      <c r="K208" s="826"/>
      <c r="L208" s="826"/>
      <c r="M208" s="826"/>
      <c r="N208" s="4"/>
      <c r="O208" s="826"/>
      <c r="P208" s="826"/>
      <c r="Q208" s="826"/>
      <c r="R208" s="826"/>
      <c r="S208" s="826"/>
      <c r="T208" s="4"/>
      <c r="U208" s="826"/>
      <c r="V208" s="826"/>
      <c r="W208" s="826"/>
      <c r="X208" s="826"/>
      <c r="Y208" s="826"/>
      <c r="Z208" s="4"/>
      <c r="AA208" s="826"/>
      <c r="AB208" s="826"/>
      <c r="AC208" s="826"/>
      <c r="AD208" s="826"/>
      <c r="AE208" s="826"/>
      <c r="AF208" s="4"/>
      <c r="AG208" s="826"/>
      <c r="AH208" s="826"/>
      <c r="AI208" s="826"/>
      <c r="AJ208" s="826"/>
      <c r="AK208" s="826"/>
      <c r="AL208" s="4"/>
      <c r="AM208" s="826"/>
      <c r="AN208" s="826"/>
      <c r="AO208" s="826"/>
      <c r="AP208" s="826"/>
      <c r="AQ208" s="826"/>
      <c r="AR208" s="4"/>
      <c r="AS208" s="826"/>
      <c r="AT208" s="826"/>
      <c r="AU208" s="826"/>
      <c r="AV208" s="826"/>
      <c r="AW208" s="826"/>
      <c r="AX208" s="4"/>
      <c r="AY208" s="826"/>
      <c r="AZ208" s="826"/>
      <c r="BA208" s="826"/>
      <c r="BB208" s="826"/>
      <c r="BC208" s="826"/>
      <c r="BD208" s="4"/>
      <c r="BE208" s="826"/>
      <c r="BF208" s="826"/>
      <c r="BG208" s="826"/>
      <c r="BH208" s="826"/>
      <c r="BI208" s="826"/>
      <c r="BJ208" s="4"/>
    </row>
    <row r="209" spans="1:62" s="109" customFormat="1">
      <c r="A209" s="827"/>
      <c r="B209" s="826"/>
      <c r="C209" s="319"/>
      <c r="D209" s="826"/>
      <c r="E209" s="826"/>
      <c r="F209" s="826"/>
      <c r="G209" s="826"/>
      <c r="H209" s="4"/>
      <c r="I209" s="826"/>
      <c r="J209" s="826"/>
      <c r="K209" s="826"/>
      <c r="L209" s="826"/>
      <c r="M209" s="826"/>
      <c r="N209" s="4"/>
      <c r="O209" s="826"/>
      <c r="P209" s="826"/>
      <c r="Q209" s="826"/>
      <c r="R209" s="826"/>
      <c r="S209" s="826"/>
      <c r="T209" s="4"/>
      <c r="U209" s="826"/>
      <c r="V209" s="826"/>
      <c r="W209" s="826"/>
      <c r="X209" s="826"/>
      <c r="Y209" s="826"/>
      <c r="Z209" s="4"/>
      <c r="AA209" s="826"/>
      <c r="AB209" s="826"/>
      <c r="AC209" s="826"/>
      <c r="AD209" s="826"/>
      <c r="AE209" s="826"/>
      <c r="AF209" s="4"/>
      <c r="AG209" s="826"/>
      <c r="AH209" s="826"/>
      <c r="AI209" s="826"/>
      <c r="AJ209" s="826"/>
      <c r="AK209" s="826"/>
      <c r="AL209" s="4"/>
      <c r="AM209" s="826"/>
      <c r="AN209" s="826"/>
      <c r="AO209" s="826"/>
      <c r="AP209" s="826"/>
      <c r="AQ209" s="826"/>
      <c r="AR209" s="4"/>
      <c r="AS209" s="826"/>
      <c r="AT209" s="826"/>
      <c r="AU209" s="826"/>
      <c r="AV209" s="826"/>
      <c r="AW209" s="826"/>
      <c r="AX209" s="4"/>
      <c r="AY209" s="826"/>
      <c r="AZ209" s="826"/>
      <c r="BA209" s="826"/>
      <c r="BB209" s="826"/>
      <c r="BC209" s="826"/>
      <c r="BD209" s="4"/>
      <c r="BE209" s="826"/>
      <c r="BF209" s="826"/>
      <c r="BG209" s="826"/>
      <c r="BH209" s="826"/>
      <c r="BI209" s="826"/>
      <c r="BJ209" s="4"/>
    </row>
    <row r="210" spans="1:62" s="109" customFormat="1">
      <c r="A210" s="827"/>
      <c r="B210" s="826"/>
      <c r="C210" s="319"/>
      <c r="D210" s="826"/>
      <c r="E210" s="826"/>
      <c r="F210" s="826"/>
      <c r="G210" s="826"/>
      <c r="H210" s="4"/>
      <c r="I210" s="826"/>
      <c r="J210" s="826"/>
      <c r="K210" s="826"/>
      <c r="L210" s="826"/>
      <c r="M210" s="826"/>
      <c r="N210" s="4"/>
      <c r="O210" s="826"/>
      <c r="P210" s="826"/>
      <c r="Q210" s="826"/>
      <c r="R210" s="826"/>
      <c r="S210" s="826"/>
      <c r="T210" s="4"/>
      <c r="U210" s="826"/>
      <c r="V210" s="826"/>
      <c r="W210" s="826"/>
      <c r="X210" s="826"/>
      <c r="Y210" s="826"/>
      <c r="Z210" s="4"/>
      <c r="AA210" s="826"/>
      <c r="AB210" s="826"/>
      <c r="AC210" s="826"/>
      <c r="AD210" s="826"/>
      <c r="AE210" s="826"/>
      <c r="AF210" s="4"/>
      <c r="AG210" s="826"/>
      <c r="AH210" s="826"/>
      <c r="AI210" s="826"/>
      <c r="AJ210" s="826"/>
      <c r="AK210" s="826"/>
      <c r="AL210" s="4"/>
      <c r="AM210" s="826"/>
      <c r="AN210" s="826"/>
      <c r="AO210" s="826"/>
      <c r="AP210" s="826"/>
      <c r="AQ210" s="826"/>
      <c r="AR210" s="4"/>
      <c r="AS210" s="826"/>
      <c r="AT210" s="826"/>
      <c r="AU210" s="826"/>
      <c r="AV210" s="826"/>
      <c r="AW210" s="826"/>
      <c r="AX210" s="4"/>
      <c r="AY210" s="826"/>
      <c r="AZ210" s="826"/>
      <c r="BA210" s="826"/>
      <c r="BB210" s="826"/>
      <c r="BC210" s="826"/>
      <c r="BD210" s="4"/>
      <c r="BE210" s="826"/>
      <c r="BF210" s="826"/>
      <c r="BG210" s="826"/>
      <c r="BH210" s="826"/>
      <c r="BI210" s="826"/>
      <c r="BJ210" s="4"/>
    </row>
    <row r="211" spans="1:62" s="109" customFormat="1">
      <c r="A211" s="827"/>
      <c r="B211" s="826"/>
      <c r="C211" s="319"/>
      <c r="D211" s="826"/>
      <c r="E211" s="826"/>
      <c r="F211" s="826"/>
      <c r="G211" s="826"/>
      <c r="H211" s="4"/>
      <c r="I211" s="826"/>
      <c r="J211" s="826"/>
      <c r="K211" s="826"/>
      <c r="L211" s="826"/>
      <c r="M211" s="826"/>
      <c r="N211" s="4"/>
      <c r="O211" s="826"/>
      <c r="P211" s="826"/>
      <c r="Q211" s="826"/>
      <c r="R211" s="826"/>
      <c r="S211" s="826"/>
      <c r="T211" s="4"/>
      <c r="U211" s="826"/>
      <c r="V211" s="826"/>
      <c r="W211" s="826"/>
      <c r="X211" s="826"/>
      <c r="Y211" s="826"/>
      <c r="Z211" s="4"/>
      <c r="AA211" s="826"/>
      <c r="AB211" s="826"/>
      <c r="AC211" s="826"/>
      <c r="AD211" s="826"/>
      <c r="AE211" s="826"/>
      <c r="AF211" s="4"/>
      <c r="AG211" s="826"/>
      <c r="AH211" s="826"/>
      <c r="AI211" s="826"/>
      <c r="AJ211" s="826"/>
      <c r="AK211" s="826"/>
      <c r="AL211" s="4"/>
      <c r="AM211" s="826"/>
      <c r="AN211" s="826"/>
      <c r="AO211" s="826"/>
      <c r="AP211" s="826"/>
      <c r="AQ211" s="826"/>
      <c r="AR211" s="4"/>
      <c r="AS211" s="826"/>
      <c r="AT211" s="826"/>
      <c r="AU211" s="826"/>
      <c r="AV211" s="826"/>
      <c r="AW211" s="826"/>
      <c r="AX211" s="4"/>
      <c r="AY211" s="826"/>
      <c r="AZ211" s="826"/>
      <c r="BA211" s="826"/>
      <c r="BB211" s="826"/>
      <c r="BC211" s="826"/>
      <c r="BD211" s="4"/>
      <c r="BE211" s="826"/>
      <c r="BF211" s="826"/>
      <c r="BG211" s="826"/>
      <c r="BH211" s="826"/>
      <c r="BI211" s="826"/>
      <c r="BJ211" s="4"/>
    </row>
    <row r="212" spans="1:62" s="109" customFormat="1">
      <c r="A212" s="827"/>
      <c r="B212" s="826"/>
      <c r="C212" s="319"/>
      <c r="D212" s="826"/>
      <c r="E212" s="826"/>
      <c r="F212" s="826"/>
      <c r="G212" s="826"/>
      <c r="H212" s="4"/>
      <c r="I212" s="826"/>
      <c r="J212" s="826"/>
      <c r="K212" s="826"/>
      <c r="L212" s="826"/>
      <c r="M212" s="826"/>
      <c r="N212" s="4"/>
      <c r="O212" s="826"/>
      <c r="P212" s="826"/>
      <c r="Q212" s="826"/>
      <c r="R212" s="826"/>
      <c r="S212" s="826"/>
      <c r="T212" s="4"/>
      <c r="U212" s="826"/>
      <c r="V212" s="826"/>
      <c r="W212" s="826"/>
      <c r="X212" s="826"/>
      <c r="Y212" s="826"/>
      <c r="Z212" s="4"/>
      <c r="AA212" s="826"/>
      <c r="AB212" s="826"/>
      <c r="AC212" s="826"/>
      <c r="AD212" s="826"/>
      <c r="AE212" s="826"/>
      <c r="AF212" s="4"/>
      <c r="AG212" s="826"/>
      <c r="AH212" s="826"/>
      <c r="AI212" s="826"/>
      <c r="AJ212" s="826"/>
      <c r="AK212" s="826"/>
      <c r="AL212" s="4"/>
      <c r="AM212" s="826"/>
      <c r="AN212" s="826"/>
      <c r="AO212" s="826"/>
      <c r="AP212" s="826"/>
      <c r="AQ212" s="826"/>
      <c r="AR212" s="4"/>
      <c r="AS212" s="826"/>
      <c r="AT212" s="826"/>
      <c r="AU212" s="826"/>
      <c r="AV212" s="826"/>
      <c r="AW212" s="826"/>
      <c r="AX212" s="4"/>
      <c r="AY212" s="826"/>
      <c r="AZ212" s="826"/>
      <c r="BA212" s="826"/>
      <c r="BB212" s="826"/>
      <c r="BC212" s="826"/>
      <c r="BD212" s="4"/>
      <c r="BE212" s="826"/>
      <c r="BF212" s="826"/>
      <c r="BG212" s="826"/>
      <c r="BH212" s="826"/>
      <c r="BI212" s="826"/>
      <c r="BJ212" s="4"/>
    </row>
    <row r="213" spans="1:62" s="109" customFormat="1">
      <c r="A213" s="827"/>
      <c r="B213" s="826"/>
      <c r="C213" s="319"/>
      <c r="D213" s="826"/>
      <c r="E213" s="826"/>
      <c r="F213" s="826"/>
      <c r="G213" s="826"/>
      <c r="H213" s="4"/>
      <c r="I213" s="826"/>
      <c r="J213" s="826"/>
      <c r="K213" s="826"/>
      <c r="L213" s="826"/>
      <c r="M213" s="826"/>
      <c r="N213" s="4"/>
      <c r="O213" s="826"/>
      <c r="P213" s="826"/>
      <c r="Q213" s="826"/>
      <c r="R213" s="826"/>
      <c r="S213" s="826"/>
      <c r="T213" s="4"/>
      <c r="U213" s="826"/>
      <c r="V213" s="826"/>
      <c r="W213" s="826"/>
      <c r="X213" s="826"/>
      <c r="Y213" s="826"/>
      <c r="Z213" s="4"/>
      <c r="AA213" s="826"/>
      <c r="AB213" s="826"/>
      <c r="AC213" s="826"/>
      <c r="AD213" s="826"/>
      <c r="AE213" s="826"/>
      <c r="AF213" s="4"/>
      <c r="AG213" s="826"/>
      <c r="AH213" s="826"/>
      <c r="AI213" s="826"/>
      <c r="AJ213" s="826"/>
      <c r="AK213" s="826"/>
      <c r="AL213" s="4"/>
      <c r="AM213" s="826"/>
      <c r="AN213" s="826"/>
      <c r="AO213" s="826"/>
      <c r="AP213" s="826"/>
      <c r="AQ213" s="826"/>
      <c r="AR213" s="4"/>
      <c r="AS213" s="826"/>
      <c r="AT213" s="826"/>
      <c r="AU213" s="826"/>
      <c r="AV213" s="826"/>
      <c r="AW213" s="826"/>
      <c r="AX213" s="4"/>
      <c r="AY213" s="826"/>
      <c r="AZ213" s="826"/>
      <c r="BA213" s="826"/>
      <c r="BB213" s="826"/>
      <c r="BC213" s="826"/>
      <c r="BD213" s="4"/>
      <c r="BE213" s="826"/>
      <c r="BF213" s="826"/>
      <c r="BG213" s="826"/>
      <c r="BH213" s="826"/>
      <c r="BI213" s="826"/>
      <c r="BJ213" s="4"/>
    </row>
    <row r="214" spans="1:62" s="109" customFormat="1">
      <c r="A214" s="827"/>
      <c r="B214" s="826"/>
      <c r="C214" s="319"/>
      <c r="D214" s="826"/>
      <c r="E214" s="826"/>
      <c r="F214" s="826"/>
      <c r="G214" s="826"/>
      <c r="H214" s="4"/>
      <c r="I214" s="826"/>
      <c r="J214" s="826"/>
      <c r="K214" s="826"/>
      <c r="L214" s="826"/>
      <c r="M214" s="826"/>
      <c r="N214" s="4"/>
      <c r="O214" s="826"/>
      <c r="P214" s="826"/>
      <c r="Q214" s="826"/>
      <c r="R214" s="826"/>
      <c r="S214" s="826"/>
      <c r="T214" s="4"/>
      <c r="U214" s="826"/>
      <c r="V214" s="826"/>
      <c r="W214" s="826"/>
      <c r="X214" s="826"/>
      <c r="Y214" s="826"/>
      <c r="Z214" s="4"/>
      <c r="AA214" s="826"/>
      <c r="AB214" s="826"/>
      <c r="AC214" s="826"/>
      <c r="AD214" s="826"/>
      <c r="AE214" s="826"/>
      <c r="AF214" s="4"/>
      <c r="AG214" s="826"/>
      <c r="AH214" s="826"/>
      <c r="AI214" s="826"/>
      <c r="AJ214" s="826"/>
      <c r="AK214" s="826"/>
      <c r="AL214" s="4"/>
      <c r="AM214" s="826"/>
      <c r="AN214" s="826"/>
      <c r="AO214" s="826"/>
      <c r="AP214" s="826"/>
      <c r="AQ214" s="826"/>
      <c r="AR214" s="4"/>
      <c r="AS214" s="826"/>
      <c r="AT214" s="826"/>
      <c r="AU214" s="826"/>
      <c r="AV214" s="826"/>
      <c r="AW214" s="826"/>
      <c r="AX214" s="4"/>
      <c r="AY214" s="826"/>
      <c r="AZ214" s="826"/>
      <c r="BA214" s="826"/>
      <c r="BB214" s="826"/>
      <c r="BC214" s="826"/>
      <c r="BD214" s="4"/>
      <c r="BE214" s="826"/>
      <c r="BF214" s="826"/>
      <c r="BG214" s="826"/>
      <c r="BH214" s="826"/>
      <c r="BI214" s="826"/>
      <c r="BJ214" s="4"/>
    </row>
    <row r="215" spans="1:62" s="109" customFormat="1">
      <c r="A215" s="827"/>
      <c r="B215" s="826"/>
      <c r="C215" s="319"/>
      <c r="D215" s="826"/>
      <c r="E215" s="826"/>
      <c r="F215" s="826"/>
      <c r="G215" s="826"/>
      <c r="H215" s="4"/>
      <c r="I215" s="826"/>
      <c r="J215" s="826"/>
      <c r="K215" s="826"/>
      <c r="L215" s="826"/>
      <c r="M215" s="826"/>
      <c r="N215" s="4"/>
      <c r="O215" s="826"/>
      <c r="P215" s="826"/>
      <c r="Q215" s="826"/>
      <c r="R215" s="826"/>
      <c r="S215" s="826"/>
      <c r="T215" s="4"/>
      <c r="U215" s="826"/>
      <c r="V215" s="826"/>
      <c r="W215" s="826"/>
      <c r="X215" s="826"/>
      <c r="Y215" s="826"/>
      <c r="Z215" s="4"/>
      <c r="AA215" s="826"/>
      <c r="AB215" s="826"/>
      <c r="AC215" s="826"/>
      <c r="AD215" s="826"/>
      <c r="AE215" s="826"/>
      <c r="AF215" s="4"/>
      <c r="AG215" s="826"/>
      <c r="AH215" s="826"/>
      <c r="AI215" s="826"/>
      <c r="AJ215" s="826"/>
      <c r="AK215" s="826"/>
      <c r="AL215" s="4"/>
      <c r="AM215" s="826"/>
      <c r="AN215" s="826"/>
      <c r="AO215" s="826"/>
      <c r="AP215" s="826"/>
      <c r="AQ215" s="826"/>
      <c r="AR215" s="4"/>
      <c r="AS215" s="826"/>
      <c r="AT215" s="826"/>
      <c r="AU215" s="826"/>
      <c r="AV215" s="826"/>
      <c r="AW215" s="826"/>
      <c r="AX215" s="4"/>
      <c r="AY215" s="826"/>
      <c r="AZ215" s="826"/>
      <c r="BA215" s="826"/>
      <c r="BB215" s="826"/>
      <c r="BC215" s="826"/>
      <c r="BD215" s="4"/>
      <c r="BE215" s="826"/>
      <c r="BF215" s="826"/>
      <c r="BG215" s="826"/>
      <c r="BH215" s="826"/>
      <c r="BI215" s="826"/>
      <c r="BJ215" s="4"/>
    </row>
    <row r="216" spans="1:62" s="109" customFormat="1">
      <c r="A216" s="827"/>
      <c r="B216" s="826"/>
      <c r="C216" s="319"/>
      <c r="D216" s="826"/>
      <c r="E216" s="826"/>
      <c r="F216" s="826"/>
      <c r="G216" s="826"/>
      <c r="H216" s="4"/>
      <c r="I216" s="826"/>
      <c r="J216" s="826"/>
      <c r="K216" s="826"/>
      <c r="L216" s="826"/>
      <c r="M216" s="826"/>
      <c r="N216" s="4"/>
      <c r="O216" s="826"/>
      <c r="P216" s="826"/>
      <c r="Q216" s="826"/>
      <c r="R216" s="826"/>
      <c r="S216" s="826"/>
      <c r="T216" s="4"/>
      <c r="U216" s="826"/>
      <c r="V216" s="826"/>
      <c r="W216" s="826"/>
      <c r="X216" s="826"/>
      <c r="Y216" s="826"/>
      <c r="Z216" s="4"/>
      <c r="AA216" s="826"/>
      <c r="AB216" s="826"/>
      <c r="AC216" s="826"/>
      <c r="AD216" s="826"/>
      <c r="AE216" s="826"/>
      <c r="AF216" s="4"/>
      <c r="AG216" s="826"/>
      <c r="AH216" s="826"/>
      <c r="AI216" s="826"/>
      <c r="AJ216" s="826"/>
      <c r="AK216" s="826"/>
      <c r="AL216" s="4"/>
      <c r="AM216" s="826"/>
      <c r="AN216" s="826"/>
      <c r="AO216" s="826"/>
      <c r="AP216" s="826"/>
      <c r="AQ216" s="826"/>
      <c r="AR216" s="4"/>
      <c r="AS216" s="826"/>
      <c r="AT216" s="826"/>
      <c r="AU216" s="826"/>
      <c r="AV216" s="826"/>
      <c r="AW216" s="826"/>
      <c r="AX216" s="4"/>
      <c r="AY216" s="826"/>
      <c r="AZ216" s="826"/>
      <c r="BA216" s="826"/>
      <c r="BB216" s="826"/>
      <c r="BC216" s="826"/>
      <c r="BD216" s="4"/>
      <c r="BE216" s="826"/>
      <c r="BF216" s="826"/>
      <c r="BG216" s="826"/>
      <c r="BH216" s="826"/>
      <c r="BI216" s="826"/>
      <c r="BJ216" s="4"/>
    </row>
    <row r="217" spans="1:62" s="109" customFormat="1">
      <c r="A217" s="827"/>
      <c r="B217" s="826"/>
      <c r="C217" s="319"/>
      <c r="D217" s="826"/>
      <c r="E217" s="826"/>
      <c r="F217" s="826"/>
      <c r="G217" s="826"/>
      <c r="H217" s="4"/>
      <c r="I217" s="826"/>
      <c r="J217" s="826"/>
      <c r="K217" s="826"/>
      <c r="L217" s="826"/>
      <c r="M217" s="826"/>
      <c r="N217" s="4"/>
      <c r="O217" s="826"/>
      <c r="P217" s="826"/>
      <c r="Q217" s="826"/>
      <c r="R217" s="826"/>
      <c r="S217" s="826"/>
      <c r="T217" s="4"/>
      <c r="U217" s="826"/>
      <c r="V217" s="826"/>
      <c r="W217" s="826"/>
      <c r="X217" s="826"/>
      <c r="Y217" s="826"/>
      <c r="Z217" s="4"/>
      <c r="AA217" s="826"/>
      <c r="AB217" s="826"/>
      <c r="AC217" s="826"/>
      <c r="AD217" s="826"/>
      <c r="AE217" s="826"/>
      <c r="AF217" s="4"/>
      <c r="AG217" s="826"/>
      <c r="AH217" s="826"/>
      <c r="AI217" s="826"/>
      <c r="AJ217" s="826"/>
      <c r="AK217" s="826"/>
      <c r="AL217" s="4"/>
      <c r="AM217" s="826"/>
      <c r="AN217" s="826"/>
      <c r="AO217" s="826"/>
      <c r="AP217" s="826"/>
      <c r="AQ217" s="826"/>
      <c r="AR217" s="4"/>
      <c r="AS217" s="826"/>
      <c r="AT217" s="826"/>
      <c r="AU217" s="826"/>
      <c r="AV217" s="826"/>
      <c r="AW217" s="826"/>
      <c r="AX217" s="4"/>
      <c r="AY217" s="826"/>
      <c r="AZ217" s="826"/>
      <c r="BA217" s="826"/>
      <c r="BB217" s="826"/>
      <c r="BC217" s="826"/>
      <c r="BD217" s="4"/>
      <c r="BE217" s="826"/>
      <c r="BF217" s="826"/>
      <c r="BG217" s="826"/>
      <c r="BH217" s="826"/>
      <c r="BI217" s="826"/>
      <c r="BJ217" s="4"/>
    </row>
    <row r="218" spans="1:62" s="109" customFormat="1">
      <c r="A218" s="827"/>
      <c r="B218" s="826"/>
      <c r="C218" s="319"/>
      <c r="D218" s="826"/>
      <c r="E218" s="826"/>
      <c r="F218" s="826"/>
      <c r="G218" s="826"/>
      <c r="H218" s="4"/>
      <c r="I218" s="826"/>
      <c r="J218" s="826"/>
      <c r="K218" s="826"/>
      <c r="L218" s="826"/>
      <c r="M218" s="826"/>
      <c r="N218" s="4"/>
      <c r="O218" s="826"/>
      <c r="P218" s="826"/>
      <c r="Q218" s="826"/>
      <c r="R218" s="826"/>
      <c r="S218" s="826"/>
      <c r="T218" s="4"/>
      <c r="U218" s="826"/>
      <c r="V218" s="826"/>
      <c r="W218" s="826"/>
      <c r="X218" s="826"/>
      <c r="Y218" s="826"/>
      <c r="Z218" s="4"/>
      <c r="AA218" s="826"/>
      <c r="AB218" s="826"/>
      <c r="AC218" s="826"/>
      <c r="AD218" s="826"/>
      <c r="AE218" s="826"/>
      <c r="AF218" s="4"/>
      <c r="AG218" s="826"/>
      <c r="AH218" s="826"/>
      <c r="AI218" s="826"/>
      <c r="AJ218" s="826"/>
      <c r="AK218" s="826"/>
      <c r="AL218" s="4"/>
      <c r="AM218" s="826"/>
      <c r="AN218" s="826"/>
      <c r="AO218" s="826"/>
      <c r="AP218" s="826"/>
      <c r="AQ218" s="826"/>
      <c r="AR218" s="4"/>
      <c r="AS218" s="826"/>
      <c r="AT218" s="826"/>
      <c r="AU218" s="826"/>
      <c r="AV218" s="826"/>
      <c r="AW218" s="826"/>
      <c r="AX218" s="4"/>
      <c r="AY218" s="826"/>
      <c r="AZ218" s="826"/>
      <c r="BA218" s="826"/>
      <c r="BB218" s="826"/>
      <c r="BC218" s="826"/>
      <c r="BD218" s="4"/>
      <c r="BE218" s="826"/>
      <c r="BF218" s="826"/>
      <c r="BG218" s="826"/>
      <c r="BH218" s="826"/>
      <c r="BI218" s="826"/>
      <c r="BJ218" s="4"/>
    </row>
    <row r="219" spans="1:62" s="109" customFormat="1">
      <c r="A219" s="827"/>
      <c r="B219" s="826"/>
      <c r="C219" s="319"/>
      <c r="D219" s="826"/>
      <c r="E219" s="826"/>
      <c r="F219" s="826"/>
      <c r="G219" s="826"/>
      <c r="H219" s="4"/>
      <c r="I219" s="826"/>
      <c r="J219" s="826"/>
      <c r="K219" s="826"/>
      <c r="L219" s="826"/>
      <c r="M219" s="826"/>
      <c r="N219" s="4"/>
      <c r="O219" s="826"/>
      <c r="P219" s="826"/>
      <c r="Q219" s="826"/>
      <c r="R219" s="826"/>
      <c r="S219" s="826"/>
      <c r="T219" s="4"/>
      <c r="U219" s="826"/>
      <c r="V219" s="826"/>
      <c r="W219" s="826"/>
      <c r="X219" s="826"/>
      <c r="Y219" s="826"/>
      <c r="Z219" s="4"/>
      <c r="AA219" s="826"/>
      <c r="AB219" s="826"/>
      <c r="AC219" s="826"/>
      <c r="AD219" s="826"/>
      <c r="AE219" s="826"/>
      <c r="AF219" s="4"/>
      <c r="AG219" s="826"/>
      <c r="AH219" s="826"/>
      <c r="AI219" s="826"/>
      <c r="AJ219" s="826"/>
      <c r="AK219" s="826"/>
      <c r="AL219" s="4"/>
      <c r="AM219" s="826"/>
      <c r="AN219" s="826"/>
      <c r="AO219" s="826"/>
      <c r="AP219" s="826"/>
      <c r="AQ219" s="826"/>
      <c r="AR219" s="4"/>
      <c r="AS219" s="826"/>
      <c r="AT219" s="826"/>
      <c r="AU219" s="826"/>
      <c r="AV219" s="826"/>
      <c r="AW219" s="826"/>
      <c r="AX219" s="4"/>
      <c r="AY219" s="826"/>
      <c r="AZ219" s="826"/>
      <c r="BA219" s="826"/>
      <c r="BB219" s="826"/>
      <c r="BC219" s="826"/>
      <c r="BD219" s="4"/>
      <c r="BE219" s="826"/>
      <c r="BF219" s="826"/>
      <c r="BG219" s="826"/>
      <c r="BH219" s="826"/>
      <c r="BI219" s="826"/>
      <c r="BJ219" s="4"/>
    </row>
    <row r="220" spans="1:62" s="109" customFormat="1">
      <c r="A220" s="827"/>
      <c r="B220" s="826"/>
      <c r="C220" s="319"/>
      <c r="D220" s="826"/>
      <c r="E220" s="826"/>
      <c r="F220" s="826"/>
      <c r="G220" s="826"/>
      <c r="H220" s="4"/>
      <c r="I220" s="826"/>
      <c r="J220" s="826"/>
      <c r="K220" s="826"/>
      <c r="L220" s="826"/>
      <c r="M220" s="826"/>
      <c r="N220" s="4"/>
      <c r="O220" s="826"/>
      <c r="P220" s="826"/>
      <c r="Q220" s="826"/>
      <c r="R220" s="826"/>
      <c r="S220" s="826"/>
      <c r="T220" s="4"/>
      <c r="U220" s="826"/>
      <c r="V220" s="826"/>
      <c r="W220" s="826"/>
      <c r="X220" s="826"/>
      <c r="Y220" s="826"/>
      <c r="Z220" s="4"/>
      <c r="AA220" s="826"/>
      <c r="AB220" s="826"/>
      <c r="AC220" s="826"/>
      <c r="AD220" s="826"/>
      <c r="AE220" s="826"/>
      <c r="AF220" s="4"/>
      <c r="AG220" s="826"/>
      <c r="AH220" s="826"/>
      <c r="AI220" s="826"/>
      <c r="AJ220" s="826"/>
      <c r="AK220" s="826"/>
      <c r="AL220" s="4"/>
      <c r="AM220" s="826"/>
      <c r="AN220" s="826"/>
      <c r="AO220" s="826"/>
      <c r="AP220" s="826"/>
      <c r="AQ220" s="826"/>
      <c r="AR220" s="4"/>
      <c r="AS220" s="826"/>
      <c r="AT220" s="826"/>
      <c r="AU220" s="826"/>
      <c r="AV220" s="826"/>
      <c r="AW220" s="826"/>
      <c r="AX220" s="4"/>
      <c r="AY220" s="826"/>
      <c r="AZ220" s="826"/>
      <c r="BA220" s="826"/>
      <c r="BB220" s="826"/>
      <c r="BC220" s="826"/>
      <c r="BD220" s="4"/>
      <c r="BE220" s="826"/>
      <c r="BF220" s="826"/>
      <c r="BG220" s="826"/>
      <c r="BH220" s="826"/>
      <c r="BI220" s="826"/>
      <c r="BJ220" s="4"/>
    </row>
    <row r="221" spans="1:62" s="109" customFormat="1">
      <c r="A221" s="827"/>
      <c r="B221" s="826"/>
      <c r="C221" s="319"/>
      <c r="D221" s="826"/>
      <c r="E221" s="826"/>
      <c r="F221" s="826"/>
      <c r="G221" s="826"/>
      <c r="H221" s="4"/>
      <c r="I221" s="826"/>
      <c r="J221" s="826"/>
      <c r="K221" s="826"/>
      <c r="L221" s="826"/>
      <c r="M221" s="826"/>
      <c r="N221" s="4"/>
      <c r="O221" s="826"/>
      <c r="P221" s="826"/>
      <c r="Q221" s="826"/>
      <c r="R221" s="826"/>
      <c r="S221" s="826"/>
      <c r="T221" s="4"/>
      <c r="U221" s="826"/>
      <c r="V221" s="826"/>
      <c r="W221" s="826"/>
      <c r="X221" s="826"/>
      <c r="Y221" s="826"/>
      <c r="Z221" s="4"/>
      <c r="AA221" s="826"/>
      <c r="AB221" s="826"/>
      <c r="AC221" s="826"/>
      <c r="AD221" s="826"/>
      <c r="AE221" s="826"/>
      <c r="AF221" s="4"/>
      <c r="AG221" s="826"/>
      <c r="AH221" s="826"/>
      <c r="AI221" s="826"/>
      <c r="AJ221" s="826"/>
      <c r="AK221" s="826"/>
      <c r="AL221" s="4"/>
      <c r="AM221" s="826"/>
      <c r="AN221" s="826"/>
      <c r="AO221" s="826"/>
      <c r="AP221" s="826"/>
      <c r="AQ221" s="826"/>
      <c r="AR221" s="4"/>
      <c r="AS221" s="826"/>
      <c r="AT221" s="826"/>
      <c r="AU221" s="826"/>
      <c r="AV221" s="826"/>
      <c r="AW221" s="826"/>
      <c r="AX221" s="4"/>
      <c r="AY221" s="826"/>
      <c r="AZ221" s="826"/>
      <c r="BA221" s="826"/>
      <c r="BB221" s="826"/>
      <c r="BC221" s="826"/>
      <c r="BD221" s="4"/>
      <c r="BE221" s="826"/>
      <c r="BF221" s="826"/>
      <c r="BG221" s="826"/>
      <c r="BH221" s="826"/>
      <c r="BI221" s="826"/>
      <c r="BJ221" s="4"/>
    </row>
    <row r="222" spans="1:62" s="109" customFormat="1">
      <c r="A222" s="827"/>
      <c r="B222" s="826"/>
      <c r="C222" s="319"/>
      <c r="D222" s="826"/>
      <c r="E222" s="826"/>
      <c r="F222" s="826"/>
      <c r="G222" s="826"/>
      <c r="H222" s="4"/>
      <c r="I222" s="826"/>
      <c r="J222" s="826"/>
      <c r="K222" s="826"/>
      <c r="L222" s="826"/>
      <c r="M222" s="826"/>
      <c r="N222" s="4"/>
      <c r="O222" s="826"/>
      <c r="P222" s="826"/>
      <c r="Q222" s="826"/>
      <c r="R222" s="826"/>
      <c r="S222" s="826"/>
      <c r="T222" s="4"/>
      <c r="U222" s="826"/>
      <c r="V222" s="826"/>
      <c r="W222" s="826"/>
      <c r="X222" s="826"/>
      <c r="Y222" s="826"/>
      <c r="Z222" s="4"/>
      <c r="AA222" s="826"/>
      <c r="AB222" s="826"/>
      <c r="AC222" s="826"/>
      <c r="AD222" s="826"/>
      <c r="AE222" s="826"/>
      <c r="AF222" s="4"/>
      <c r="AG222" s="826"/>
      <c r="AH222" s="826"/>
      <c r="AI222" s="826"/>
      <c r="AJ222" s="826"/>
      <c r="AK222" s="826"/>
      <c r="AL222" s="4"/>
      <c r="AM222" s="826"/>
      <c r="AN222" s="826"/>
      <c r="AO222" s="826"/>
      <c r="AP222" s="826"/>
      <c r="AQ222" s="826"/>
      <c r="AR222" s="4"/>
      <c r="AS222" s="826"/>
      <c r="AT222" s="826"/>
      <c r="AU222" s="826"/>
      <c r="AV222" s="826"/>
      <c r="AW222" s="826"/>
      <c r="AX222" s="4"/>
      <c r="AY222" s="826"/>
      <c r="AZ222" s="826"/>
      <c r="BA222" s="826"/>
      <c r="BB222" s="826"/>
      <c r="BC222" s="826"/>
      <c r="BD222" s="4"/>
      <c r="BE222" s="826"/>
      <c r="BF222" s="826"/>
      <c r="BG222" s="826"/>
      <c r="BH222" s="826"/>
      <c r="BI222" s="826"/>
      <c r="BJ222" s="4"/>
    </row>
    <row r="223" spans="1:62" s="109" customFormat="1">
      <c r="A223" s="827"/>
      <c r="B223" s="826"/>
      <c r="C223" s="319"/>
      <c r="D223" s="826"/>
      <c r="E223" s="826"/>
      <c r="F223" s="826"/>
      <c r="G223" s="826"/>
      <c r="H223" s="4"/>
      <c r="I223" s="826"/>
      <c r="J223" s="826"/>
      <c r="K223" s="826"/>
      <c r="L223" s="826"/>
      <c r="M223" s="826"/>
      <c r="N223" s="4"/>
      <c r="O223" s="826"/>
      <c r="P223" s="826"/>
      <c r="Q223" s="826"/>
      <c r="R223" s="826"/>
      <c r="S223" s="826"/>
      <c r="T223" s="4"/>
      <c r="U223" s="826"/>
      <c r="V223" s="826"/>
      <c r="W223" s="826"/>
      <c r="X223" s="826"/>
      <c r="Y223" s="826"/>
      <c r="Z223" s="4"/>
      <c r="AA223" s="826"/>
      <c r="AB223" s="826"/>
      <c r="AC223" s="826"/>
      <c r="AD223" s="826"/>
      <c r="AE223" s="826"/>
      <c r="AF223" s="4"/>
      <c r="AG223" s="826"/>
      <c r="AH223" s="826"/>
      <c r="AI223" s="826"/>
      <c r="AJ223" s="826"/>
      <c r="AK223" s="826"/>
      <c r="AL223" s="4"/>
      <c r="AM223" s="826"/>
      <c r="AN223" s="826"/>
      <c r="AO223" s="826"/>
      <c r="AP223" s="826"/>
      <c r="AQ223" s="826"/>
      <c r="AR223" s="4"/>
      <c r="AS223" s="826"/>
      <c r="AT223" s="826"/>
      <c r="AU223" s="826"/>
      <c r="AV223" s="826"/>
      <c r="AW223" s="826"/>
      <c r="AX223" s="4"/>
      <c r="AY223" s="826"/>
      <c r="AZ223" s="826"/>
      <c r="BA223" s="826"/>
      <c r="BB223" s="826"/>
      <c r="BC223" s="826"/>
      <c r="BD223" s="4"/>
      <c r="BE223" s="826"/>
      <c r="BF223" s="826"/>
      <c r="BG223" s="826"/>
      <c r="BH223" s="826"/>
      <c r="BI223" s="826"/>
      <c r="BJ223" s="4"/>
    </row>
    <row r="224" spans="1:62" s="109" customFormat="1">
      <c r="A224" s="827"/>
      <c r="B224" s="826"/>
      <c r="C224" s="319"/>
      <c r="D224" s="826"/>
      <c r="E224" s="826"/>
      <c r="F224" s="826"/>
      <c r="G224" s="826"/>
      <c r="H224" s="4"/>
      <c r="I224" s="826"/>
      <c r="J224" s="826"/>
      <c r="K224" s="826"/>
      <c r="L224" s="826"/>
      <c r="M224" s="826"/>
      <c r="N224" s="4"/>
      <c r="O224" s="826"/>
      <c r="P224" s="826"/>
      <c r="Q224" s="826"/>
      <c r="R224" s="826"/>
      <c r="S224" s="826"/>
      <c r="T224" s="4"/>
      <c r="U224" s="826"/>
      <c r="V224" s="826"/>
      <c r="W224" s="826"/>
      <c r="X224" s="826"/>
      <c r="Y224" s="826"/>
      <c r="Z224" s="4"/>
      <c r="AA224" s="826"/>
      <c r="AB224" s="826"/>
      <c r="AC224" s="826"/>
      <c r="AD224" s="826"/>
      <c r="AE224" s="826"/>
      <c r="AF224" s="4"/>
      <c r="AG224" s="826"/>
      <c r="AH224" s="826"/>
      <c r="AI224" s="826"/>
      <c r="AJ224" s="826"/>
      <c r="AK224" s="826"/>
      <c r="AL224" s="4"/>
      <c r="AM224" s="826"/>
      <c r="AN224" s="826"/>
      <c r="AO224" s="826"/>
      <c r="AP224" s="826"/>
      <c r="AQ224" s="826"/>
      <c r="AR224" s="4"/>
      <c r="AS224" s="826"/>
      <c r="AT224" s="826"/>
      <c r="AU224" s="826"/>
      <c r="AV224" s="826"/>
      <c r="AW224" s="826"/>
      <c r="AX224" s="4"/>
      <c r="AY224" s="826"/>
      <c r="AZ224" s="826"/>
      <c r="BA224" s="826"/>
      <c r="BB224" s="826"/>
      <c r="BC224" s="826"/>
      <c r="BD224" s="4"/>
      <c r="BE224" s="826"/>
      <c r="BF224" s="826"/>
      <c r="BG224" s="826"/>
      <c r="BH224" s="826"/>
      <c r="BI224" s="826"/>
      <c r="BJ224" s="4"/>
    </row>
    <row r="225" spans="1:62" s="109" customFormat="1">
      <c r="A225" s="827"/>
      <c r="B225" s="826"/>
      <c r="C225" s="319"/>
      <c r="D225" s="826"/>
      <c r="E225" s="826"/>
      <c r="F225" s="826"/>
      <c r="G225" s="826"/>
      <c r="H225" s="4"/>
      <c r="I225" s="826"/>
      <c r="J225" s="826"/>
      <c r="K225" s="826"/>
      <c r="L225" s="826"/>
      <c r="M225" s="826"/>
      <c r="N225" s="4"/>
      <c r="O225" s="826"/>
      <c r="P225" s="826"/>
      <c r="Q225" s="826"/>
      <c r="R225" s="826"/>
      <c r="S225" s="826"/>
      <c r="T225" s="4"/>
      <c r="U225" s="826"/>
      <c r="V225" s="826"/>
      <c r="W225" s="826"/>
      <c r="X225" s="826"/>
      <c r="Y225" s="826"/>
      <c r="Z225" s="4"/>
      <c r="AA225" s="826"/>
      <c r="AB225" s="826"/>
      <c r="AC225" s="826"/>
      <c r="AD225" s="826"/>
      <c r="AE225" s="826"/>
      <c r="AF225" s="4"/>
      <c r="AG225" s="826"/>
      <c r="AH225" s="826"/>
      <c r="AI225" s="826"/>
      <c r="AJ225" s="826"/>
      <c r="AK225" s="826"/>
      <c r="AL225" s="4"/>
      <c r="AM225" s="826"/>
      <c r="AN225" s="826"/>
      <c r="AO225" s="826"/>
      <c r="AP225" s="826"/>
      <c r="AQ225" s="826"/>
      <c r="AR225" s="4"/>
      <c r="AS225" s="826"/>
      <c r="AT225" s="826"/>
      <c r="AU225" s="826"/>
      <c r="AV225" s="826"/>
      <c r="AW225" s="826"/>
      <c r="AX225" s="4"/>
      <c r="AY225" s="826"/>
      <c r="AZ225" s="826"/>
      <c r="BA225" s="826"/>
      <c r="BB225" s="826"/>
      <c r="BC225" s="826"/>
      <c r="BD225" s="4"/>
      <c r="BE225" s="826"/>
      <c r="BF225" s="826"/>
      <c r="BG225" s="826"/>
      <c r="BH225" s="826"/>
      <c r="BI225" s="826"/>
      <c r="BJ225" s="4"/>
    </row>
    <row r="226" spans="1:62" s="109" customFormat="1">
      <c r="A226" s="827"/>
      <c r="B226" s="826"/>
      <c r="C226" s="319"/>
      <c r="D226" s="826"/>
      <c r="E226" s="826"/>
      <c r="F226" s="826"/>
      <c r="G226" s="826"/>
      <c r="H226" s="4"/>
      <c r="I226" s="826"/>
      <c r="J226" s="826"/>
      <c r="K226" s="826"/>
      <c r="L226" s="826"/>
      <c r="M226" s="826"/>
      <c r="N226" s="4"/>
      <c r="O226" s="826"/>
      <c r="P226" s="826"/>
      <c r="Q226" s="826"/>
      <c r="R226" s="826"/>
      <c r="S226" s="826"/>
      <c r="T226" s="4"/>
      <c r="U226" s="826"/>
      <c r="V226" s="826"/>
      <c r="W226" s="826"/>
      <c r="X226" s="826"/>
      <c r="Y226" s="826"/>
      <c r="Z226" s="4"/>
      <c r="AA226" s="826"/>
      <c r="AB226" s="826"/>
      <c r="AC226" s="826"/>
      <c r="AD226" s="826"/>
      <c r="AE226" s="826"/>
      <c r="AF226" s="4"/>
      <c r="AG226" s="826"/>
      <c r="AH226" s="826"/>
      <c r="AI226" s="826"/>
      <c r="AJ226" s="826"/>
      <c r="AK226" s="826"/>
      <c r="AL226" s="4"/>
      <c r="AM226" s="826"/>
      <c r="AN226" s="826"/>
      <c r="AO226" s="826"/>
      <c r="AP226" s="826"/>
      <c r="AQ226" s="826"/>
      <c r="AR226" s="4"/>
      <c r="AS226" s="826"/>
      <c r="AT226" s="826"/>
      <c r="AU226" s="826"/>
      <c r="AV226" s="826"/>
      <c r="AW226" s="826"/>
      <c r="AX226" s="4"/>
      <c r="AY226" s="826"/>
      <c r="AZ226" s="826"/>
      <c r="BA226" s="826"/>
      <c r="BB226" s="826"/>
      <c r="BC226" s="826"/>
      <c r="BD226" s="4"/>
      <c r="BE226" s="826"/>
      <c r="BF226" s="826"/>
      <c r="BG226" s="826"/>
      <c r="BH226" s="826"/>
      <c r="BI226" s="826"/>
      <c r="BJ226" s="4"/>
    </row>
    <row r="227" spans="1:62" s="109" customFormat="1">
      <c r="A227" s="827"/>
      <c r="B227" s="826"/>
      <c r="C227" s="319"/>
      <c r="D227" s="826"/>
      <c r="E227" s="826"/>
      <c r="F227" s="826"/>
      <c r="G227" s="826"/>
      <c r="H227" s="4"/>
      <c r="I227" s="826"/>
      <c r="J227" s="826"/>
      <c r="K227" s="826"/>
      <c r="L227" s="826"/>
      <c r="M227" s="826"/>
      <c r="N227" s="4"/>
      <c r="O227" s="826"/>
      <c r="P227" s="826"/>
      <c r="Q227" s="826"/>
      <c r="R227" s="826"/>
      <c r="S227" s="826"/>
      <c r="T227" s="4"/>
      <c r="U227" s="826"/>
      <c r="V227" s="826"/>
      <c r="W227" s="826"/>
      <c r="X227" s="826"/>
      <c r="Y227" s="826"/>
      <c r="Z227" s="4"/>
      <c r="AA227" s="826"/>
      <c r="AB227" s="826"/>
      <c r="AC227" s="826"/>
      <c r="AD227" s="826"/>
      <c r="AE227" s="826"/>
      <c r="AF227" s="4"/>
      <c r="AG227" s="826"/>
      <c r="AH227" s="826"/>
      <c r="AI227" s="826"/>
      <c r="AJ227" s="826"/>
      <c r="AK227" s="826"/>
      <c r="AL227" s="4"/>
      <c r="AM227" s="826"/>
      <c r="AN227" s="826"/>
      <c r="AO227" s="826"/>
      <c r="AP227" s="826"/>
      <c r="AQ227" s="826"/>
      <c r="AR227" s="4"/>
      <c r="AS227" s="826"/>
      <c r="AT227" s="826"/>
      <c r="AU227" s="826"/>
      <c r="AV227" s="826"/>
      <c r="AW227" s="826"/>
      <c r="AX227" s="4"/>
      <c r="AY227" s="826"/>
      <c r="AZ227" s="826"/>
      <c r="BA227" s="826"/>
      <c r="BB227" s="826"/>
      <c r="BC227" s="826"/>
      <c r="BD227" s="4"/>
      <c r="BE227" s="826"/>
      <c r="BF227" s="826"/>
      <c r="BG227" s="826"/>
      <c r="BH227" s="826"/>
      <c r="BI227" s="826"/>
      <c r="BJ227" s="4"/>
    </row>
    <row r="228" spans="1:62" s="109" customFormat="1">
      <c r="A228" s="827"/>
      <c r="B228" s="826"/>
      <c r="C228" s="319"/>
      <c r="D228" s="826"/>
      <c r="E228" s="826"/>
      <c r="F228" s="826"/>
      <c r="G228" s="826"/>
      <c r="H228" s="4"/>
      <c r="I228" s="826"/>
      <c r="J228" s="826"/>
      <c r="K228" s="826"/>
      <c r="L228" s="826"/>
      <c r="M228" s="826"/>
      <c r="N228" s="4"/>
      <c r="O228" s="826"/>
      <c r="P228" s="826"/>
      <c r="Q228" s="826"/>
      <c r="R228" s="826"/>
      <c r="S228" s="826"/>
      <c r="T228" s="4"/>
      <c r="U228" s="826"/>
      <c r="V228" s="826"/>
      <c r="W228" s="826"/>
      <c r="X228" s="826"/>
      <c r="Y228" s="826"/>
      <c r="Z228" s="4"/>
      <c r="AA228" s="826"/>
      <c r="AB228" s="826"/>
      <c r="AC228" s="826"/>
      <c r="AD228" s="826"/>
      <c r="AE228" s="826"/>
      <c r="AF228" s="4"/>
      <c r="AG228" s="826"/>
      <c r="AH228" s="826"/>
      <c r="AI228" s="826"/>
      <c r="AJ228" s="826"/>
      <c r="AK228" s="826"/>
      <c r="AL228" s="4"/>
      <c r="AM228" s="826"/>
      <c r="AN228" s="826"/>
      <c r="AO228" s="826"/>
      <c r="AP228" s="826"/>
      <c r="AQ228" s="826"/>
      <c r="AR228" s="4"/>
      <c r="AS228" s="826"/>
      <c r="AT228" s="826"/>
      <c r="AU228" s="826"/>
      <c r="AV228" s="826"/>
      <c r="AW228" s="826"/>
      <c r="AX228" s="4"/>
      <c r="AY228" s="826"/>
      <c r="AZ228" s="826"/>
      <c r="BA228" s="826"/>
      <c r="BB228" s="826"/>
      <c r="BC228" s="826"/>
      <c r="BD228" s="4"/>
      <c r="BE228" s="826"/>
      <c r="BF228" s="826"/>
      <c r="BG228" s="826"/>
      <c r="BH228" s="826"/>
      <c r="BI228" s="826"/>
      <c r="BJ228" s="4"/>
    </row>
    <row r="229" spans="1:62" s="109" customFormat="1">
      <c r="A229" s="827"/>
      <c r="B229" s="826"/>
      <c r="C229" s="319"/>
      <c r="D229" s="826"/>
      <c r="E229" s="826"/>
      <c r="F229" s="826"/>
      <c r="G229" s="826"/>
      <c r="H229" s="4"/>
      <c r="I229" s="826"/>
      <c r="J229" s="826"/>
      <c r="K229" s="826"/>
      <c r="L229" s="826"/>
      <c r="M229" s="826"/>
      <c r="N229" s="4"/>
      <c r="O229" s="826"/>
      <c r="P229" s="826"/>
      <c r="Q229" s="826"/>
      <c r="R229" s="826"/>
      <c r="S229" s="826"/>
      <c r="T229" s="4"/>
      <c r="U229" s="826"/>
      <c r="V229" s="826"/>
      <c r="W229" s="826"/>
      <c r="X229" s="826"/>
      <c r="Y229" s="826"/>
      <c r="Z229" s="4"/>
      <c r="AA229" s="826"/>
      <c r="AB229" s="826"/>
      <c r="AC229" s="826"/>
      <c r="AD229" s="826"/>
      <c r="AE229" s="826"/>
      <c r="AF229" s="4"/>
      <c r="AG229" s="826"/>
      <c r="AH229" s="826"/>
      <c r="AI229" s="826"/>
      <c r="AJ229" s="826"/>
      <c r="AK229" s="826"/>
      <c r="AL229" s="4"/>
      <c r="AM229" s="826"/>
      <c r="AN229" s="826"/>
      <c r="AO229" s="826"/>
      <c r="AP229" s="826"/>
      <c r="AQ229" s="826"/>
      <c r="AR229" s="4"/>
      <c r="AS229" s="826"/>
      <c r="AT229" s="826"/>
      <c r="AU229" s="826"/>
      <c r="AV229" s="826"/>
      <c r="AW229" s="826"/>
      <c r="AX229" s="4"/>
      <c r="AY229" s="826"/>
      <c r="AZ229" s="826"/>
      <c r="BA229" s="826"/>
      <c r="BB229" s="826"/>
      <c r="BC229" s="826"/>
      <c r="BD229" s="4"/>
      <c r="BE229" s="826"/>
      <c r="BF229" s="826"/>
      <c r="BG229" s="826"/>
      <c r="BH229" s="826"/>
      <c r="BI229" s="826"/>
      <c r="BJ229" s="4"/>
    </row>
    <row r="230" spans="1:62" s="109" customFormat="1">
      <c r="A230" s="827"/>
      <c r="B230" s="826"/>
      <c r="C230" s="319"/>
      <c r="D230" s="826"/>
      <c r="E230" s="826"/>
      <c r="F230" s="826"/>
      <c r="G230" s="826"/>
      <c r="H230" s="4"/>
      <c r="I230" s="826"/>
      <c r="J230" s="826"/>
      <c r="K230" s="826"/>
      <c r="L230" s="826"/>
      <c r="M230" s="826"/>
      <c r="N230" s="4"/>
      <c r="O230" s="826"/>
      <c r="P230" s="826"/>
      <c r="Q230" s="826"/>
      <c r="R230" s="826"/>
      <c r="S230" s="826"/>
      <c r="T230" s="4"/>
      <c r="U230" s="826"/>
      <c r="V230" s="826"/>
      <c r="W230" s="826"/>
      <c r="X230" s="826"/>
      <c r="Y230" s="826"/>
      <c r="Z230" s="4"/>
      <c r="AA230" s="826"/>
      <c r="AB230" s="826"/>
      <c r="AC230" s="826"/>
      <c r="AD230" s="826"/>
      <c r="AE230" s="826"/>
      <c r="AF230" s="4"/>
      <c r="AG230" s="826"/>
      <c r="AH230" s="826"/>
      <c r="AI230" s="826"/>
      <c r="AJ230" s="826"/>
      <c r="AK230" s="826"/>
      <c r="AL230" s="4"/>
      <c r="AM230" s="826"/>
      <c r="AN230" s="826"/>
      <c r="AO230" s="826"/>
      <c r="AP230" s="826"/>
      <c r="AQ230" s="826"/>
      <c r="AR230" s="4"/>
      <c r="AS230" s="826"/>
      <c r="AT230" s="826"/>
      <c r="AU230" s="826"/>
      <c r="AV230" s="826"/>
      <c r="AW230" s="826"/>
      <c r="AX230" s="4"/>
      <c r="AY230" s="826"/>
      <c r="AZ230" s="826"/>
      <c r="BA230" s="826"/>
      <c r="BB230" s="826"/>
      <c r="BC230" s="826"/>
      <c r="BD230" s="4"/>
      <c r="BE230" s="826"/>
      <c r="BF230" s="826"/>
      <c r="BG230" s="826"/>
      <c r="BH230" s="826"/>
      <c r="BI230" s="826"/>
      <c r="BJ230" s="4"/>
    </row>
    <row r="231" spans="1:62" s="109" customFormat="1">
      <c r="A231" s="827"/>
      <c r="B231" s="826"/>
      <c r="C231" s="319"/>
      <c r="D231" s="826"/>
      <c r="E231" s="826"/>
      <c r="F231" s="826"/>
      <c r="G231" s="826"/>
      <c r="H231" s="4"/>
      <c r="I231" s="826"/>
      <c r="J231" s="826"/>
      <c r="K231" s="826"/>
      <c r="L231" s="826"/>
      <c r="M231" s="826"/>
      <c r="N231" s="4"/>
      <c r="O231" s="826"/>
      <c r="P231" s="826"/>
      <c r="Q231" s="826"/>
      <c r="R231" s="826"/>
      <c r="S231" s="826"/>
      <c r="T231" s="4"/>
      <c r="U231" s="826"/>
      <c r="V231" s="826"/>
      <c r="W231" s="826"/>
      <c r="X231" s="826"/>
      <c r="Y231" s="826"/>
      <c r="Z231" s="4"/>
      <c r="AA231" s="826"/>
      <c r="AB231" s="826"/>
      <c r="AC231" s="826"/>
      <c r="AD231" s="826"/>
      <c r="AE231" s="826"/>
      <c r="AF231" s="4"/>
      <c r="AG231" s="826"/>
      <c r="AH231" s="826"/>
      <c r="AI231" s="826"/>
      <c r="AJ231" s="826"/>
      <c r="AK231" s="826"/>
      <c r="AL231" s="4"/>
      <c r="AM231" s="826"/>
      <c r="AN231" s="826"/>
      <c r="AO231" s="826"/>
      <c r="AP231" s="826"/>
      <c r="AQ231" s="826"/>
      <c r="AR231" s="4"/>
      <c r="AS231" s="826"/>
      <c r="AT231" s="826"/>
      <c r="AU231" s="826"/>
      <c r="AV231" s="826"/>
      <c r="AW231" s="826"/>
      <c r="AX231" s="4"/>
      <c r="AY231" s="826"/>
      <c r="AZ231" s="826"/>
      <c r="BA231" s="826"/>
      <c r="BB231" s="826"/>
      <c r="BC231" s="826"/>
      <c r="BD231" s="4"/>
      <c r="BE231" s="826"/>
      <c r="BF231" s="826"/>
      <c r="BG231" s="826"/>
      <c r="BH231" s="826"/>
      <c r="BI231" s="826"/>
      <c r="BJ231" s="4"/>
    </row>
    <row r="232" spans="1:62" s="109" customFormat="1">
      <c r="A232" s="827"/>
      <c r="B232" s="826"/>
      <c r="C232" s="319"/>
      <c r="D232" s="826"/>
      <c r="E232" s="826"/>
      <c r="F232" s="826"/>
      <c r="G232" s="826"/>
      <c r="H232" s="4"/>
      <c r="I232" s="826"/>
      <c r="J232" s="826"/>
      <c r="K232" s="826"/>
      <c r="L232" s="826"/>
      <c r="M232" s="826"/>
      <c r="N232" s="4"/>
      <c r="O232" s="826"/>
      <c r="P232" s="826"/>
      <c r="Q232" s="826"/>
      <c r="R232" s="826"/>
      <c r="S232" s="826"/>
      <c r="T232" s="4"/>
      <c r="U232" s="826"/>
      <c r="V232" s="826"/>
      <c r="W232" s="826"/>
      <c r="X232" s="826"/>
      <c r="Y232" s="826"/>
      <c r="Z232" s="4"/>
      <c r="AA232" s="826"/>
      <c r="AB232" s="826"/>
      <c r="AC232" s="826"/>
      <c r="AD232" s="826"/>
      <c r="AE232" s="826"/>
      <c r="AF232" s="4"/>
      <c r="AG232" s="826"/>
      <c r="AH232" s="826"/>
      <c r="AI232" s="826"/>
      <c r="AJ232" s="826"/>
      <c r="AK232" s="826"/>
      <c r="AL232" s="4"/>
      <c r="AM232" s="826"/>
      <c r="AN232" s="826"/>
      <c r="AO232" s="826"/>
      <c r="AP232" s="826"/>
      <c r="AQ232" s="826"/>
      <c r="AR232" s="4"/>
      <c r="AS232" s="826"/>
      <c r="AT232" s="826"/>
      <c r="AU232" s="826"/>
      <c r="AV232" s="826"/>
      <c r="AW232" s="826"/>
      <c r="AX232" s="4"/>
      <c r="AY232" s="826"/>
      <c r="AZ232" s="826"/>
      <c r="BA232" s="826"/>
      <c r="BB232" s="826"/>
      <c r="BC232" s="826"/>
      <c r="BD232" s="4"/>
      <c r="BE232" s="826"/>
      <c r="BF232" s="826"/>
      <c r="BG232" s="826"/>
      <c r="BH232" s="826"/>
      <c r="BI232" s="826"/>
      <c r="BJ232" s="4"/>
    </row>
    <row r="233" spans="1:62" s="109" customFormat="1">
      <c r="A233" s="827"/>
      <c r="B233" s="826"/>
      <c r="C233" s="319"/>
      <c r="D233" s="826"/>
      <c r="E233" s="826"/>
      <c r="F233" s="826"/>
      <c r="G233" s="826"/>
      <c r="H233" s="4"/>
      <c r="I233" s="826"/>
      <c r="J233" s="826"/>
      <c r="K233" s="826"/>
      <c r="L233" s="826"/>
      <c r="M233" s="826"/>
      <c r="N233" s="4"/>
      <c r="O233" s="826"/>
      <c r="P233" s="826"/>
      <c r="Q233" s="826"/>
      <c r="R233" s="826"/>
      <c r="S233" s="826"/>
      <c r="T233" s="4"/>
      <c r="U233" s="826"/>
      <c r="V233" s="826"/>
      <c r="W233" s="826"/>
      <c r="X233" s="826"/>
      <c r="Y233" s="826"/>
      <c r="Z233" s="4"/>
      <c r="AA233" s="826"/>
      <c r="AB233" s="826"/>
      <c r="AC233" s="826"/>
      <c r="AD233" s="826"/>
      <c r="AE233" s="826"/>
      <c r="AF233" s="4"/>
      <c r="AG233" s="826"/>
      <c r="AH233" s="826"/>
      <c r="AI233" s="826"/>
      <c r="AJ233" s="826"/>
      <c r="AK233" s="826"/>
      <c r="AL233" s="4"/>
      <c r="AM233" s="826"/>
      <c r="AN233" s="826"/>
      <c r="AO233" s="826"/>
      <c r="AP233" s="826"/>
      <c r="AQ233" s="826"/>
      <c r="AR233" s="4"/>
      <c r="AS233" s="826"/>
      <c r="AT233" s="826"/>
      <c r="AU233" s="826"/>
      <c r="AV233" s="826"/>
      <c r="AW233" s="826"/>
      <c r="AX233" s="4"/>
      <c r="AY233" s="826"/>
      <c r="AZ233" s="826"/>
      <c r="BA233" s="826"/>
      <c r="BB233" s="826"/>
      <c r="BC233" s="826"/>
      <c r="BD233" s="4"/>
      <c r="BE233" s="826"/>
      <c r="BF233" s="826"/>
      <c r="BG233" s="826"/>
      <c r="BH233" s="826"/>
      <c r="BI233" s="826"/>
      <c r="BJ233" s="4"/>
    </row>
    <row r="234" spans="1:62" s="109" customFormat="1">
      <c r="A234" s="827"/>
      <c r="B234" s="826"/>
      <c r="C234" s="319"/>
      <c r="D234" s="826"/>
      <c r="E234" s="826"/>
      <c r="F234" s="826"/>
      <c r="G234" s="826"/>
      <c r="H234" s="4"/>
      <c r="I234" s="826"/>
      <c r="J234" s="826"/>
      <c r="K234" s="826"/>
      <c r="L234" s="826"/>
      <c r="M234" s="826"/>
      <c r="N234" s="4"/>
      <c r="O234" s="826"/>
      <c r="P234" s="826"/>
      <c r="Q234" s="826"/>
      <c r="R234" s="826"/>
      <c r="S234" s="826"/>
      <c r="T234" s="4"/>
      <c r="U234" s="826"/>
      <c r="V234" s="826"/>
      <c r="W234" s="826"/>
      <c r="X234" s="826"/>
      <c r="Y234" s="826"/>
      <c r="Z234" s="4"/>
      <c r="AA234" s="826"/>
      <c r="AB234" s="826"/>
      <c r="AC234" s="826"/>
      <c r="AD234" s="826"/>
      <c r="AE234" s="826"/>
      <c r="AF234" s="4"/>
      <c r="AG234" s="826"/>
      <c r="AH234" s="826"/>
      <c r="AI234" s="826"/>
      <c r="AJ234" s="826"/>
      <c r="AK234" s="826"/>
      <c r="AL234" s="4"/>
      <c r="AM234" s="826"/>
      <c r="AN234" s="826"/>
      <c r="AO234" s="826"/>
      <c r="AP234" s="826"/>
      <c r="AQ234" s="826"/>
      <c r="AR234" s="4"/>
      <c r="AS234" s="826"/>
      <c r="AT234" s="826"/>
      <c r="AU234" s="826"/>
      <c r="AV234" s="826"/>
      <c r="AW234" s="826"/>
      <c r="AX234" s="4"/>
      <c r="AY234" s="826"/>
      <c r="AZ234" s="826"/>
      <c r="BA234" s="826"/>
      <c r="BB234" s="826"/>
      <c r="BC234" s="826"/>
      <c r="BD234" s="4"/>
      <c r="BE234" s="826"/>
      <c r="BF234" s="826"/>
      <c r="BG234" s="826"/>
      <c r="BH234" s="826"/>
      <c r="BI234" s="826"/>
      <c r="BJ234" s="4"/>
    </row>
    <row r="235" spans="1:62" s="109" customFormat="1">
      <c r="A235" s="827"/>
      <c r="B235" s="826"/>
      <c r="C235" s="319"/>
      <c r="D235" s="826"/>
      <c r="E235" s="826"/>
      <c r="F235" s="826"/>
      <c r="G235" s="826"/>
      <c r="H235" s="4"/>
      <c r="I235" s="826"/>
      <c r="J235" s="826"/>
      <c r="K235" s="826"/>
      <c r="L235" s="826"/>
      <c r="M235" s="826"/>
      <c r="N235" s="4"/>
      <c r="O235" s="826"/>
      <c r="P235" s="826"/>
      <c r="Q235" s="826"/>
      <c r="R235" s="826"/>
      <c r="S235" s="826"/>
      <c r="T235" s="4"/>
      <c r="U235" s="826"/>
      <c r="V235" s="826"/>
      <c r="W235" s="826"/>
      <c r="X235" s="826"/>
      <c r="Y235" s="826"/>
      <c r="Z235" s="4"/>
      <c r="AA235" s="826"/>
      <c r="AB235" s="826"/>
      <c r="AC235" s="826"/>
      <c r="AD235" s="826"/>
      <c r="AE235" s="826"/>
      <c r="AF235" s="4"/>
      <c r="AG235" s="826"/>
      <c r="AH235" s="826"/>
      <c r="AI235" s="826"/>
      <c r="AJ235" s="826"/>
      <c r="AK235" s="826"/>
      <c r="AL235" s="4"/>
      <c r="AM235" s="826"/>
      <c r="AN235" s="826"/>
      <c r="AO235" s="826"/>
      <c r="AP235" s="826"/>
      <c r="AQ235" s="826"/>
      <c r="AR235" s="4"/>
      <c r="AS235" s="826"/>
      <c r="AT235" s="826"/>
      <c r="AU235" s="826"/>
      <c r="AV235" s="826"/>
      <c r="AW235" s="826"/>
      <c r="AX235" s="4"/>
      <c r="AY235" s="826"/>
      <c r="AZ235" s="826"/>
      <c r="BA235" s="826"/>
      <c r="BB235" s="826"/>
      <c r="BC235" s="826"/>
      <c r="BD235" s="4"/>
      <c r="BE235" s="826"/>
      <c r="BF235" s="826"/>
      <c r="BG235" s="826"/>
      <c r="BH235" s="826"/>
      <c r="BI235" s="826"/>
      <c r="BJ235" s="4"/>
    </row>
    <row r="236" spans="1:62" s="109" customFormat="1">
      <c r="A236" s="827"/>
      <c r="B236" s="826"/>
      <c r="C236" s="319"/>
      <c r="D236" s="826"/>
      <c r="E236" s="826"/>
      <c r="F236" s="826"/>
      <c r="G236" s="826"/>
      <c r="H236" s="4"/>
      <c r="I236" s="826"/>
      <c r="J236" s="826"/>
      <c r="K236" s="826"/>
      <c r="L236" s="826"/>
      <c r="M236" s="826"/>
      <c r="N236" s="4"/>
      <c r="O236" s="826"/>
      <c r="P236" s="826"/>
      <c r="Q236" s="826"/>
      <c r="R236" s="826"/>
      <c r="S236" s="826"/>
      <c r="T236" s="4"/>
      <c r="U236" s="826"/>
      <c r="V236" s="826"/>
      <c r="W236" s="826"/>
      <c r="X236" s="826"/>
      <c r="Y236" s="826"/>
      <c r="Z236" s="4"/>
      <c r="AA236" s="826"/>
      <c r="AB236" s="826"/>
      <c r="AC236" s="826"/>
      <c r="AD236" s="826"/>
      <c r="AE236" s="826"/>
      <c r="AF236" s="4"/>
      <c r="AG236" s="826"/>
      <c r="AH236" s="826"/>
      <c r="AI236" s="826"/>
      <c r="AJ236" s="826"/>
      <c r="AK236" s="826"/>
      <c r="AL236" s="4"/>
      <c r="AM236" s="826"/>
      <c r="AN236" s="826"/>
      <c r="AO236" s="826"/>
      <c r="AP236" s="826"/>
      <c r="AQ236" s="826"/>
      <c r="AR236" s="4"/>
      <c r="AS236" s="826"/>
      <c r="AT236" s="826"/>
      <c r="AU236" s="826"/>
      <c r="AV236" s="826"/>
      <c r="AW236" s="826"/>
      <c r="AX236" s="4"/>
      <c r="AY236" s="826"/>
      <c r="AZ236" s="826"/>
      <c r="BA236" s="826"/>
      <c r="BB236" s="826"/>
      <c r="BC236" s="826"/>
      <c r="BD236" s="4"/>
      <c r="BE236" s="826"/>
      <c r="BF236" s="826"/>
      <c r="BG236" s="826"/>
      <c r="BH236" s="826"/>
      <c r="BI236" s="826"/>
      <c r="BJ236" s="4"/>
    </row>
    <row r="237" spans="1:62" s="109" customFormat="1">
      <c r="A237" s="827"/>
      <c r="B237" s="826"/>
      <c r="C237" s="319"/>
      <c r="D237" s="826"/>
      <c r="E237" s="826"/>
      <c r="F237" s="826"/>
      <c r="G237" s="826"/>
      <c r="H237" s="4"/>
      <c r="I237" s="826"/>
      <c r="J237" s="826"/>
      <c r="K237" s="826"/>
      <c r="L237" s="826"/>
      <c r="M237" s="826"/>
      <c r="N237" s="4"/>
      <c r="O237" s="826"/>
      <c r="P237" s="826"/>
      <c r="Q237" s="826"/>
      <c r="R237" s="826"/>
      <c r="S237" s="826"/>
      <c r="T237" s="4"/>
      <c r="U237" s="826"/>
      <c r="V237" s="826"/>
      <c r="W237" s="826"/>
      <c r="X237" s="826"/>
      <c r="Y237" s="826"/>
      <c r="Z237" s="4"/>
      <c r="AA237" s="826"/>
      <c r="AB237" s="826"/>
      <c r="AC237" s="826"/>
      <c r="AD237" s="826"/>
      <c r="AE237" s="826"/>
      <c r="AF237" s="4"/>
      <c r="AG237" s="826"/>
      <c r="AH237" s="826"/>
      <c r="AI237" s="826"/>
      <c r="AJ237" s="826"/>
      <c r="AK237" s="826"/>
      <c r="AL237" s="4"/>
      <c r="AM237" s="826"/>
      <c r="AN237" s="826"/>
      <c r="AO237" s="826"/>
      <c r="AP237" s="826"/>
      <c r="AQ237" s="826"/>
      <c r="AR237" s="4"/>
      <c r="AS237" s="826"/>
      <c r="AT237" s="826"/>
      <c r="AU237" s="826"/>
      <c r="AV237" s="826"/>
      <c r="AW237" s="826"/>
      <c r="AX237" s="4"/>
      <c r="AY237" s="826"/>
      <c r="AZ237" s="826"/>
      <c r="BA237" s="826"/>
      <c r="BB237" s="826"/>
      <c r="BC237" s="826"/>
      <c r="BD237" s="4"/>
      <c r="BE237" s="826"/>
      <c r="BF237" s="826"/>
      <c r="BG237" s="826"/>
      <c r="BH237" s="826"/>
      <c r="BI237" s="826"/>
      <c r="BJ237" s="4"/>
    </row>
    <row r="238" spans="1:62" s="109" customFormat="1">
      <c r="A238" s="827"/>
      <c r="B238" s="826"/>
      <c r="C238" s="319"/>
      <c r="D238" s="826"/>
      <c r="E238" s="826"/>
      <c r="F238" s="826"/>
      <c r="G238" s="826"/>
      <c r="H238" s="4"/>
      <c r="I238" s="826"/>
      <c r="J238" s="826"/>
      <c r="K238" s="826"/>
      <c r="L238" s="826"/>
      <c r="M238" s="826"/>
      <c r="N238" s="4"/>
      <c r="O238" s="826"/>
      <c r="P238" s="826"/>
      <c r="Q238" s="826"/>
      <c r="R238" s="826"/>
      <c r="S238" s="826"/>
      <c r="T238" s="4"/>
      <c r="U238" s="826"/>
      <c r="V238" s="826"/>
      <c r="W238" s="826"/>
      <c r="X238" s="826"/>
      <c r="Y238" s="826"/>
      <c r="Z238" s="4"/>
      <c r="AA238" s="826"/>
      <c r="AB238" s="826"/>
      <c r="AC238" s="826"/>
      <c r="AD238" s="826"/>
      <c r="AE238" s="826"/>
      <c r="AF238" s="4"/>
      <c r="AG238" s="826"/>
      <c r="AH238" s="826"/>
      <c r="AI238" s="826"/>
      <c r="AJ238" s="826"/>
      <c r="AK238" s="826"/>
      <c r="AL238" s="4"/>
      <c r="AM238" s="826"/>
      <c r="AN238" s="826"/>
      <c r="AO238" s="826"/>
      <c r="AP238" s="826"/>
      <c r="AQ238" s="826"/>
      <c r="AR238" s="4"/>
      <c r="AS238" s="826"/>
      <c r="AT238" s="826"/>
      <c r="AU238" s="826"/>
      <c r="AV238" s="826"/>
      <c r="AW238" s="826"/>
      <c r="AX238" s="4"/>
      <c r="AY238" s="826"/>
      <c r="AZ238" s="826"/>
      <c r="BA238" s="826"/>
      <c r="BB238" s="826"/>
      <c r="BC238" s="826"/>
      <c r="BD238" s="4"/>
      <c r="BE238" s="826"/>
      <c r="BF238" s="826"/>
      <c r="BG238" s="826"/>
      <c r="BH238" s="826"/>
      <c r="BI238" s="826"/>
      <c r="BJ238" s="4"/>
    </row>
    <row r="239" spans="1:62" s="109" customFormat="1">
      <c r="A239" s="827"/>
      <c r="B239" s="826"/>
      <c r="C239" s="319"/>
      <c r="D239" s="826"/>
      <c r="E239" s="826"/>
      <c r="F239" s="826"/>
      <c r="G239" s="826"/>
      <c r="H239" s="4"/>
      <c r="I239" s="826"/>
      <c r="J239" s="826"/>
      <c r="K239" s="826"/>
      <c r="L239" s="826"/>
      <c r="M239" s="826"/>
      <c r="N239" s="4"/>
      <c r="O239" s="826"/>
      <c r="P239" s="826"/>
      <c r="Q239" s="826"/>
      <c r="R239" s="826"/>
      <c r="S239" s="826"/>
      <c r="T239" s="4"/>
      <c r="U239" s="826"/>
      <c r="V239" s="826"/>
      <c r="W239" s="826"/>
      <c r="X239" s="826"/>
      <c r="Y239" s="826"/>
      <c r="Z239" s="4"/>
      <c r="AA239" s="826"/>
      <c r="AB239" s="826"/>
      <c r="AC239" s="826"/>
      <c r="AD239" s="826"/>
      <c r="AE239" s="826"/>
      <c r="AF239" s="4"/>
      <c r="AG239" s="826"/>
      <c r="AH239" s="826"/>
      <c r="AI239" s="826"/>
      <c r="AJ239" s="826"/>
      <c r="AK239" s="826"/>
      <c r="AL239" s="4"/>
      <c r="AM239" s="826"/>
      <c r="AN239" s="826"/>
      <c r="AO239" s="826"/>
      <c r="AP239" s="826"/>
      <c r="AQ239" s="826"/>
      <c r="AR239" s="4"/>
      <c r="AS239" s="826"/>
      <c r="AT239" s="826"/>
      <c r="AU239" s="826"/>
      <c r="AV239" s="826"/>
      <c r="AW239" s="826"/>
      <c r="AX239" s="4"/>
      <c r="AY239" s="826"/>
      <c r="AZ239" s="826"/>
      <c r="BA239" s="826"/>
      <c r="BB239" s="826"/>
      <c r="BC239" s="826"/>
      <c r="BD239" s="4"/>
      <c r="BE239" s="826"/>
      <c r="BF239" s="826"/>
      <c r="BG239" s="826"/>
      <c r="BH239" s="826"/>
      <c r="BI239" s="826"/>
      <c r="BJ239" s="4"/>
    </row>
    <row r="240" spans="1:62" s="109" customFormat="1">
      <c r="A240" s="827"/>
      <c r="B240" s="826"/>
      <c r="C240" s="319"/>
      <c r="D240" s="826"/>
      <c r="E240" s="826"/>
      <c r="F240" s="826"/>
      <c r="G240" s="826"/>
      <c r="H240" s="4"/>
      <c r="I240" s="826"/>
      <c r="J240" s="826"/>
      <c r="K240" s="826"/>
      <c r="L240" s="826"/>
      <c r="M240" s="826"/>
      <c r="N240" s="4"/>
      <c r="O240" s="826"/>
      <c r="P240" s="826"/>
      <c r="Q240" s="826"/>
      <c r="R240" s="826"/>
      <c r="S240" s="826"/>
      <c r="T240" s="4"/>
      <c r="U240" s="826"/>
      <c r="V240" s="826"/>
      <c r="W240" s="826"/>
      <c r="X240" s="826"/>
      <c r="Y240" s="826"/>
      <c r="Z240" s="4"/>
      <c r="AA240" s="826"/>
      <c r="AB240" s="826"/>
      <c r="AC240" s="826"/>
      <c r="AD240" s="826"/>
      <c r="AE240" s="826"/>
      <c r="AF240" s="4"/>
      <c r="AG240" s="826"/>
      <c r="AH240" s="826"/>
      <c r="AI240" s="826"/>
      <c r="AJ240" s="826"/>
      <c r="AK240" s="826"/>
      <c r="AL240" s="4"/>
      <c r="AM240" s="826"/>
      <c r="AN240" s="826"/>
      <c r="AO240" s="826"/>
      <c r="AP240" s="826"/>
      <c r="AQ240" s="826"/>
      <c r="AR240" s="4"/>
      <c r="AS240" s="826"/>
      <c r="AT240" s="826"/>
      <c r="AU240" s="826"/>
      <c r="AV240" s="826"/>
      <c r="AW240" s="826"/>
      <c r="AX240" s="4"/>
      <c r="AY240" s="826"/>
      <c r="AZ240" s="826"/>
      <c r="BA240" s="826"/>
      <c r="BB240" s="826"/>
      <c r="BC240" s="826"/>
      <c r="BD240" s="4"/>
      <c r="BE240" s="826"/>
      <c r="BF240" s="826"/>
      <c r="BG240" s="826"/>
      <c r="BH240" s="826"/>
      <c r="BI240" s="826"/>
      <c r="BJ240" s="4"/>
    </row>
    <row r="241" spans="1:62" s="109" customFormat="1">
      <c r="A241" s="827"/>
      <c r="B241" s="826"/>
      <c r="C241" s="319"/>
      <c r="D241" s="826"/>
      <c r="E241" s="826"/>
      <c r="F241" s="826"/>
      <c r="G241" s="826"/>
      <c r="H241" s="4"/>
      <c r="I241" s="826"/>
      <c r="J241" s="826"/>
      <c r="K241" s="826"/>
      <c r="L241" s="826"/>
      <c r="M241" s="826"/>
      <c r="N241" s="4"/>
      <c r="O241" s="826"/>
      <c r="P241" s="826"/>
      <c r="Q241" s="826"/>
      <c r="R241" s="826"/>
      <c r="S241" s="826"/>
      <c r="T241" s="4"/>
      <c r="U241" s="826"/>
      <c r="V241" s="826"/>
      <c r="W241" s="826"/>
      <c r="X241" s="826"/>
      <c r="Y241" s="826"/>
      <c r="Z241" s="4"/>
      <c r="AA241" s="826"/>
      <c r="AB241" s="826"/>
      <c r="AC241" s="826"/>
      <c r="AD241" s="826"/>
      <c r="AE241" s="826"/>
      <c r="AF241" s="4"/>
      <c r="AG241" s="826"/>
      <c r="AH241" s="826"/>
      <c r="AI241" s="826"/>
      <c r="AJ241" s="826"/>
      <c r="AK241" s="826"/>
      <c r="AL241" s="4"/>
      <c r="AM241" s="826"/>
      <c r="AN241" s="826"/>
      <c r="AO241" s="826"/>
      <c r="AP241" s="826"/>
      <c r="AQ241" s="826"/>
      <c r="AR241" s="4"/>
      <c r="AS241" s="826"/>
      <c r="AT241" s="826"/>
      <c r="AU241" s="826"/>
      <c r="AV241" s="826"/>
      <c r="AW241" s="826"/>
      <c r="AX241" s="4"/>
      <c r="AY241" s="826"/>
      <c r="AZ241" s="826"/>
      <c r="BA241" s="826"/>
      <c r="BB241" s="826"/>
      <c r="BC241" s="826"/>
      <c r="BD241" s="4"/>
      <c r="BE241" s="826"/>
      <c r="BF241" s="826"/>
      <c r="BG241" s="826"/>
      <c r="BH241" s="826"/>
      <c r="BI241" s="826"/>
      <c r="BJ241" s="4"/>
    </row>
    <row r="242" spans="1:62" s="109" customFormat="1">
      <c r="A242" s="827"/>
      <c r="B242" s="826"/>
      <c r="C242" s="319"/>
      <c r="D242" s="826"/>
      <c r="E242" s="826"/>
      <c r="F242" s="826"/>
      <c r="G242" s="826"/>
      <c r="H242" s="4"/>
      <c r="I242" s="826"/>
      <c r="J242" s="826"/>
      <c r="K242" s="826"/>
      <c r="L242" s="826"/>
      <c r="M242" s="826"/>
      <c r="N242" s="4"/>
      <c r="O242" s="826"/>
      <c r="P242" s="826"/>
      <c r="Q242" s="826"/>
      <c r="R242" s="826"/>
      <c r="S242" s="826"/>
      <c r="T242" s="4"/>
      <c r="U242" s="826"/>
      <c r="V242" s="826"/>
      <c r="W242" s="826"/>
      <c r="X242" s="826"/>
      <c r="Y242" s="826"/>
      <c r="Z242" s="4"/>
      <c r="AA242" s="826"/>
      <c r="AB242" s="826"/>
      <c r="AC242" s="826"/>
      <c r="AD242" s="826"/>
      <c r="AE242" s="826"/>
      <c r="AF242" s="4"/>
      <c r="AG242" s="826"/>
      <c r="AH242" s="826"/>
      <c r="AI242" s="826"/>
      <c r="AJ242" s="826"/>
      <c r="AK242" s="826"/>
      <c r="AL242" s="4"/>
      <c r="AM242" s="826"/>
      <c r="AN242" s="826"/>
      <c r="AO242" s="826"/>
      <c r="AP242" s="826"/>
      <c r="AQ242" s="826"/>
      <c r="AR242" s="4"/>
      <c r="AS242" s="826"/>
      <c r="AT242" s="826"/>
      <c r="AU242" s="826"/>
      <c r="AV242" s="826"/>
      <c r="AW242" s="826"/>
      <c r="AX242" s="4"/>
      <c r="AY242" s="826"/>
      <c r="AZ242" s="826"/>
      <c r="BA242" s="826"/>
      <c r="BB242" s="826"/>
      <c r="BC242" s="826"/>
      <c r="BD242" s="4"/>
      <c r="BE242" s="826"/>
      <c r="BF242" s="826"/>
      <c r="BG242" s="826"/>
      <c r="BH242" s="826"/>
      <c r="BI242" s="826"/>
      <c r="BJ242" s="4"/>
    </row>
    <row r="243" spans="1:62" s="109" customFormat="1">
      <c r="A243" s="827"/>
      <c r="B243" s="826"/>
      <c r="C243" s="319"/>
      <c r="D243" s="826"/>
      <c r="E243" s="826"/>
      <c r="F243" s="826"/>
      <c r="G243" s="826"/>
      <c r="H243" s="4"/>
      <c r="I243" s="826"/>
      <c r="J243" s="826"/>
      <c r="K243" s="826"/>
      <c r="L243" s="826"/>
      <c r="M243" s="826"/>
      <c r="N243" s="4"/>
      <c r="O243" s="826"/>
      <c r="P243" s="826"/>
      <c r="Q243" s="826"/>
      <c r="R243" s="826"/>
      <c r="S243" s="826"/>
      <c r="T243" s="4"/>
      <c r="U243" s="826"/>
      <c r="V243" s="826"/>
      <c r="W243" s="826"/>
      <c r="X243" s="826"/>
      <c r="Y243" s="826"/>
      <c r="Z243" s="4"/>
      <c r="AA243" s="826"/>
      <c r="AB243" s="826"/>
      <c r="AC243" s="826"/>
      <c r="AD243" s="826"/>
      <c r="AE243" s="826"/>
      <c r="AF243" s="4"/>
      <c r="AG243" s="826"/>
      <c r="AH243" s="826"/>
      <c r="AI243" s="826"/>
      <c r="AJ243" s="826"/>
      <c r="AK243" s="826"/>
      <c r="AL243" s="4"/>
      <c r="AM243" s="826"/>
      <c r="AN243" s="826"/>
      <c r="AO243" s="826"/>
      <c r="AP243" s="826"/>
      <c r="AQ243" s="826"/>
      <c r="AR243" s="4"/>
      <c r="AS243" s="826"/>
      <c r="AT243" s="826"/>
      <c r="AU243" s="826"/>
      <c r="AV243" s="826"/>
      <c r="AW243" s="826"/>
      <c r="AX243" s="4"/>
      <c r="AY243" s="826"/>
      <c r="AZ243" s="826"/>
      <c r="BA243" s="826"/>
      <c r="BB243" s="826"/>
      <c r="BC243" s="826"/>
      <c r="BD243" s="4"/>
      <c r="BE243" s="826"/>
      <c r="BF243" s="826"/>
      <c r="BG243" s="826"/>
      <c r="BH243" s="826"/>
      <c r="BI243" s="826"/>
      <c r="BJ243" s="4"/>
    </row>
    <row r="244" spans="1:62" s="109" customFormat="1">
      <c r="A244" s="827"/>
      <c r="B244" s="826"/>
      <c r="C244" s="319"/>
      <c r="D244" s="826"/>
      <c r="E244" s="826"/>
      <c r="F244" s="826"/>
      <c r="G244" s="826"/>
      <c r="H244" s="4"/>
      <c r="I244" s="826"/>
      <c r="J244" s="826"/>
      <c r="K244" s="826"/>
      <c r="L244" s="826"/>
      <c r="M244" s="826"/>
      <c r="N244" s="4"/>
      <c r="O244" s="826"/>
      <c r="P244" s="826"/>
      <c r="Q244" s="826"/>
      <c r="R244" s="826"/>
      <c r="S244" s="826"/>
      <c r="T244" s="4"/>
      <c r="U244" s="826"/>
      <c r="V244" s="826"/>
      <c r="W244" s="826"/>
      <c r="X244" s="826"/>
      <c r="Y244" s="826"/>
      <c r="Z244" s="4"/>
      <c r="AA244" s="826"/>
      <c r="AB244" s="826"/>
      <c r="AC244" s="826"/>
      <c r="AD244" s="826"/>
      <c r="AE244" s="826"/>
      <c r="AF244" s="4"/>
      <c r="AG244" s="826"/>
      <c r="AH244" s="826"/>
      <c r="AI244" s="826"/>
      <c r="AJ244" s="826"/>
      <c r="AK244" s="826"/>
      <c r="AL244" s="4"/>
      <c r="AM244" s="826"/>
      <c r="AN244" s="826"/>
      <c r="AO244" s="826"/>
      <c r="AP244" s="826"/>
      <c r="AQ244" s="826"/>
      <c r="AR244" s="4"/>
      <c r="AS244" s="826"/>
      <c r="AT244" s="826"/>
      <c r="AU244" s="826"/>
      <c r="AV244" s="826"/>
      <c r="AW244" s="826"/>
      <c r="AX244" s="4"/>
      <c r="AY244" s="826"/>
      <c r="AZ244" s="826"/>
      <c r="BA244" s="826"/>
      <c r="BB244" s="826"/>
      <c r="BC244" s="826"/>
      <c r="BD244" s="4"/>
      <c r="BE244" s="826"/>
      <c r="BF244" s="826"/>
      <c r="BG244" s="826"/>
      <c r="BH244" s="826"/>
      <c r="BI244" s="826"/>
      <c r="BJ244" s="4"/>
    </row>
    <row r="245" spans="1:62" s="109" customFormat="1">
      <c r="A245" s="827"/>
      <c r="B245" s="826"/>
      <c r="C245" s="319"/>
      <c r="D245" s="826"/>
      <c r="E245" s="826"/>
      <c r="F245" s="826"/>
      <c r="G245" s="826"/>
      <c r="H245" s="4"/>
      <c r="I245" s="826"/>
      <c r="J245" s="826"/>
      <c r="K245" s="826"/>
      <c r="L245" s="826"/>
      <c r="M245" s="826"/>
      <c r="N245" s="4"/>
      <c r="O245" s="826"/>
      <c r="P245" s="826"/>
      <c r="Q245" s="826"/>
      <c r="R245" s="826"/>
      <c r="S245" s="826"/>
      <c r="T245" s="4"/>
      <c r="U245" s="826"/>
      <c r="V245" s="826"/>
      <c r="W245" s="826"/>
      <c r="X245" s="826"/>
      <c r="Y245" s="826"/>
      <c r="Z245" s="4"/>
      <c r="AA245" s="826"/>
      <c r="AB245" s="826"/>
      <c r="AC245" s="826"/>
      <c r="AD245" s="826"/>
      <c r="AE245" s="826"/>
      <c r="AF245" s="4"/>
      <c r="AG245" s="826"/>
      <c r="AH245" s="826"/>
      <c r="AI245" s="826"/>
      <c r="AJ245" s="826"/>
      <c r="AK245" s="826"/>
      <c r="AL245" s="4"/>
      <c r="AM245" s="826"/>
      <c r="AN245" s="826"/>
      <c r="AO245" s="826"/>
      <c r="AP245" s="826"/>
      <c r="AQ245" s="826"/>
      <c r="AR245" s="4"/>
      <c r="AS245" s="826"/>
      <c r="AT245" s="826"/>
      <c r="AU245" s="826"/>
      <c r="AV245" s="826"/>
      <c r="AW245" s="826"/>
      <c r="AX245" s="4"/>
      <c r="AY245" s="826"/>
      <c r="AZ245" s="826"/>
      <c r="BA245" s="826"/>
      <c r="BB245" s="826"/>
      <c r="BC245" s="826"/>
      <c r="BD245" s="4"/>
      <c r="BE245" s="826"/>
      <c r="BF245" s="826"/>
      <c r="BG245" s="826"/>
      <c r="BH245" s="826"/>
      <c r="BI245" s="826"/>
      <c r="BJ245" s="4"/>
    </row>
    <row r="246" spans="1:62" s="109" customFormat="1">
      <c r="A246" s="827"/>
      <c r="B246" s="826"/>
      <c r="C246" s="319"/>
      <c r="D246" s="826"/>
      <c r="E246" s="826"/>
      <c r="F246" s="826"/>
      <c r="G246" s="826"/>
      <c r="H246" s="4"/>
      <c r="I246" s="826"/>
      <c r="J246" s="826"/>
      <c r="K246" s="826"/>
      <c r="L246" s="826"/>
      <c r="M246" s="826"/>
      <c r="N246" s="4"/>
      <c r="O246" s="826"/>
      <c r="P246" s="826"/>
      <c r="Q246" s="826"/>
      <c r="R246" s="826"/>
      <c r="S246" s="826"/>
      <c r="T246" s="4"/>
      <c r="U246" s="826"/>
      <c r="V246" s="826"/>
      <c r="W246" s="826"/>
      <c r="X246" s="826"/>
      <c r="Y246" s="826"/>
      <c r="Z246" s="4"/>
      <c r="AA246" s="826"/>
      <c r="AB246" s="826"/>
      <c r="AC246" s="826"/>
      <c r="AD246" s="826"/>
      <c r="AE246" s="826"/>
      <c r="AF246" s="4"/>
      <c r="AG246" s="826"/>
      <c r="AH246" s="826"/>
      <c r="AI246" s="826"/>
      <c r="AJ246" s="826"/>
      <c r="AK246" s="826"/>
      <c r="AL246" s="4"/>
      <c r="AM246" s="826"/>
      <c r="AN246" s="826"/>
      <c r="AO246" s="826"/>
      <c r="AP246" s="826"/>
      <c r="AQ246" s="826"/>
      <c r="AR246" s="4"/>
      <c r="AS246" s="826"/>
      <c r="AT246" s="826"/>
      <c r="AU246" s="826"/>
      <c r="AV246" s="826"/>
      <c r="AW246" s="826"/>
      <c r="AX246" s="4"/>
      <c r="AY246" s="826"/>
      <c r="AZ246" s="826"/>
      <c r="BA246" s="826"/>
      <c r="BB246" s="826"/>
      <c r="BC246" s="826"/>
      <c r="BD246" s="4"/>
      <c r="BE246" s="826"/>
      <c r="BF246" s="826"/>
      <c r="BG246" s="826"/>
      <c r="BH246" s="826"/>
      <c r="BI246" s="826"/>
      <c r="BJ246" s="4"/>
    </row>
    <row r="247" spans="1:62" s="109" customFormat="1">
      <c r="A247" s="827"/>
      <c r="B247" s="826"/>
      <c r="C247" s="319"/>
      <c r="D247" s="826"/>
      <c r="E247" s="826"/>
      <c r="F247" s="826"/>
      <c r="G247" s="826"/>
      <c r="H247" s="4"/>
      <c r="I247" s="826"/>
      <c r="J247" s="826"/>
      <c r="K247" s="826"/>
      <c r="L247" s="826"/>
      <c r="M247" s="826"/>
      <c r="N247" s="4"/>
      <c r="O247" s="826"/>
      <c r="P247" s="826"/>
      <c r="Q247" s="826"/>
      <c r="R247" s="826"/>
      <c r="S247" s="826"/>
      <c r="T247" s="4"/>
      <c r="U247" s="826"/>
      <c r="V247" s="826"/>
      <c r="W247" s="826"/>
      <c r="X247" s="826"/>
      <c r="Y247" s="826"/>
      <c r="Z247" s="4"/>
      <c r="AA247" s="826"/>
      <c r="AB247" s="826"/>
      <c r="AC247" s="826"/>
      <c r="AD247" s="826"/>
      <c r="AE247" s="826"/>
      <c r="AF247" s="4"/>
      <c r="AG247" s="826"/>
      <c r="AH247" s="826"/>
      <c r="AI247" s="826"/>
      <c r="AJ247" s="826"/>
      <c r="AK247" s="826"/>
      <c r="AL247" s="4"/>
      <c r="AM247" s="826"/>
      <c r="AN247" s="826"/>
      <c r="AO247" s="826"/>
      <c r="AP247" s="826"/>
      <c r="AQ247" s="826"/>
      <c r="AR247" s="4"/>
      <c r="AS247" s="826"/>
      <c r="AT247" s="826"/>
      <c r="AU247" s="826"/>
      <c r="AV247" s="826"/>
      <c r="AW247" s="826"/>
      <c r="AX247" s="4"/>
      <c r="AY247" s="826"/>
      <c r="AZ247" s="826"/>
      <c r="BA247" s="826"/>
      <c r="BB247" s="826"/>
      <c r="BC247" s="826"/>
      <c r="BD247" s="4"/>
      <c r="BE247" s="826"/>
      <c r="BF247" s="826"/>
      <c r="BG247" s="826"/>
      <c r="BH247" s="826"/>
      <c r="BI247" s="826"/>
      <c r="BJ247" s="4"/>
    </row>
    <row r="248" spans="1:62" s="109" customFormat="1">
      <c r="A248" s="827"/>
      <c r="B248" s="826"/>
      <c r="C248" s="319"/>
      <c r="D248" s="826"/>
      <c r="E248" s="826"/>
      <c r="F248" s="826"/>
      <c r="G248" s="826"/>
      <c r="H248" s="4"/>
      <c r="I248" s="826"/>
      <c r="J248" s="826"/>
      <c r="K248" s="826"/>
      <c r="L248" s="826"/>
      <c r="M248" s="826"/>
      <c r="N248" s="4"/>
      <c r="O248" s="826"/>
      <c r="P248" s="826"/>
      <c r="Q248" s="826"/>
      <c r="R248" s="826"/>
      <c r="S248" s="826"/>
      <c r="T248" s="4"/>
      <c r="U248" s="826"/>
      <c r="V248" s="826"/>
      <c r="W248" s="826"/>
      <c r="X248" s="826"/>
      <c r="Y248" s="826"/>
      <c r="Z248" s="4"/>
      <c r="AA248" s="826"/>
      <c r="AB248" s="826"/>
      <c r="AC248" s="826"/>
      <c r="AD248" s="826"/>
      <c r="AE248" s="826"/>
      <c r="AF248" s="4"/>
      <c r="AG248" s="826"/>
      <c r="AH248" s="826"/>
      <c r="AI248" s="826"/>
      <c r="AJ248" s="826"/>
      <c r="AK248" s="826"/>
      <c r="AL248" s="4"/>
      <c r="AM248" s="826"/>
      <c r="AN248" s="826"/>
      <c r="AO248" s="826"/>
      <c r="AP248" s="826"/>
      <c r="AQ248" s="826"/>
      <c r="AR248" s="4"/>
      <c r="AS248" s="826"/>
      <c r="AT248" s="826"/>
      <c r="AU248" s="826"/>
      <c r="AV248" s="826"/>
      <c r="AW248" s="826"/>
      <c r="AX248" s="4"/>
      <c r="AY248" s="826"/>
      <c r="AZ248" s="826"/>
      <c r="BA248" s="826"/>
      <c r="BB248" s="826"/>
      <c r="BC248" s="826"/>
      <c r="BD248" s="4"/>
      <c r="BE248" s="826"/>
      <c r="BF248" s="826"/>
      <c r="BG248" s="826"/>
      <c r="BH248" s="826"/>
      <c r="BI248" s="826"/>
      <c r="BJ248" s="4"/>
    </row>
    <row r="249" spans="1:62" s="109" customFormat="1">
      <c r="A249" s="827"/>
      <c r="B249" s="826"/>
      <c r="C249" s="319"/>
      <c r="D249" s="826"/>
      <c r="E249" s="826"/>
      <c r="F249" s="826"/>
      <c r="G249" s="826"/>
      <c r="H249" s="4"/>
      <c r="I249" s="826"/>
      <c r="J249" s="826"/>
      <c r="K249" s="826"/>
      <c r="L249" s="826"/>
      <c r="M249" s="826"/>
      <c r="N249" s="4"/>
      <c r="O249" s="826"/>
      <c r="P249" s="826"/>
      <c r="Q249" s="826"/>
      <c r="R249" s="826"/>
      <c r="S249" s="826"/>
      <c r="T249" s="4"/>
      <c r="U249" s="826"/>
      <c r="V249" s="826"/>
      <c r="W249" s="826"/>
      <c r="X249" s="826"/>
      <c r="Y249" s="826"/>
      <c r="Z249" s="4"/>
      <c r="AA249" s="826"/>
      <c r="AB249" s="826"/>
      <c r="AC249" s="826"/>
      <c r="AD249" s="826"/>
      <c r="AE249" s="826"/>
      <c r="AF249" s="4"/>
      <c r="AG249" s="826"/>
      <c r="AH249" s="826"/>
      <c r="AI249" s="826"/>
      <c r="AJ249" s="826"/>
      <c r="AK249" s="826"/>
      <c r="AL249" s="4"/>
      <c r="AM249" s="826"/>
      <c r="AN249" s="826"/>
      <c r="AO249" s="826"/>
      <c r="AP249" s="826"/>
      <c r="AQ249" s="826"/>
      <c r="AR249" s="4"/>
      <c r="AS249" s="826"/>
      <c r="AT249" s="826"/>
      <c r="AU249" s="826"/>
      <c r="AV249" s="826"/>
      <c r="AW249" s="826"/>
      <c r="AX249" s="4"/>
      <c r="AY249" s="826"/>
      <c r="AZ249" s="826"/>
      <c r="BA249" s="826"/>
      <c r="BB249" s="826"/>
      <c r="BC249" s="826"/>
      <c r="BD249" s="4"/>
      <c r="BE249" s="826"/>
      <c r="BF249" s="826"/>
      <c r="BG249" s="826"/>
      <c r="BH249" s="826"/>
      <c r="BI249" s="826"/>
      <c r="BJ249" s="4"/>
    </row>
    <row r="250" spans="1:62" s="109" customFormat="1">
      <c r="A250" s="827"/>
      <c r="B250" s="826"/>
      <c r="C250" s="319"/>
      <c r="D250" s="826"/>
      <c r="E250" s="826"/>
      <c r="F250" s="826"/>
      <c r="G250" s="826"/>
      <c r="H250" s="4"/>
      <c r="I250" s="826"/>
      <c r="J250" s="826"/>
      <c r="K250" s="826"/>
      <c r="L250" s="826"/>
      <c r="M250" s="826"/>
      <c r="N250" s="4"/>
      <c r="O250" s="826"/>
      <c r="P250" s="826"/>
      <c r="Q250" s="826"/>
      <c r="R250" s="826"/>
      <c r="S250" s="826"/>
      <c r="T250" s="4"/>
      <c r="U250" s="826"/>
      <c r="V250" s="826"/>
      <c r="W250" s="826"/>
      <c r="X250" s="826"/>
      <c r="Y250" s="826"/>
      <c r="Z250" s="4"/>
      <c r="AA250" s="826"/>
      <c r="AB250" s="826"/>
      <c r="AC250" s="826"/>
      <c r="AD250" s="826"/>
      <c r="AE250" s="826"/>
      <c r="AF250" s="4"/>
      <c r="AG250" s="826"/>
      <c r="AH250" s="826"/>
      <c r="AI250" s="826"/>
      <c r="AJ250" s="826"/>
      <c r="AK250" s="826"/>
      <c r="AL250" s="4"/>
      <c r="AM250" s="826"/>
      <c r="AN250" s="826"/>
      <c r="AO250" s="826"/>
      <c r="AP250" s="826"/>
      <c r="AQ250" s="826"/>
      <c r="AR250" s="4"/>
      <c r="AS250" s="826"/>
      <c r="AT250" s="826"/>
      <c r="AU250" s="826"/>
      <c r="AV250" s="826"/>
      <c r="AW250" s="826"/>
      <c r="AX250" s="4"/>
      <c r="AY250" s="826"/>
      <c r="AZ250" s="826"/>
      <c r="BA250" s="826"/>
      <c r="BB250" s="826"/>
      <c r="BC250" s="826"/>
      <c r="BD250" s="4"/>
      <c r="BE250" s="826"/>
      <c r="BF250" s="826"/>
      <c r="BG250" s="826"/>
      <c r="BH250" s="826"/>
      <c r="BI250" s="826"/>
      <c r="BJ250" s="4"/>
    </row>
    <row r="251" spans="1:62" s="109" customFormat="1">
      <c r="A251" s="827"/>
      <c r="B251" s="826"/>
      <c r="C251" s="319"/>
      <c r="D251" s="826"/>
      <c r="E251" s="826"/>
      <c r="F251" s="826"/>
      <c r="G251" s="826"/>
      <c r="H251" s="4"/>
      <c r="I251" s="826"/>
      <c r="J251" s="826"/>
      <c r="K251" s="826"/>
      <c r="L251" s="826"/>
      <c r="M251" s="826"/>
      <c r="N251" s="4"/>
      <c r="O251" s="826"/>
      <c r="P251" s="826"/>
      <c r="Q251" s="826"/>
      <c r="R251" s="826"/>
      <c r="S251" s="826"/>
      <c r="T251" s="4"/>
      <c r="U251" s="826"/>
      <c r="V251" s="826"/>
      <c r="W251" s="826"/>
      <c r="X251" s="826"/>
      <c r="Y251" s="826"/>
      <c r="Z251" s="4"/>
      <c r="AA251" s="826"/>
      <c r="AB251" s="826"/>
      <c r="AC251" s="826"/>
      <c r="AD251" s="826"/>
      <c r="AE251" s="826"/>
      <c r="AF251" s="4"/>
      <c r="AG251" s="826"/>
      <c r="AH251" s="826"/>
      <c r="AI251" s="826"/>
      <c r="AJ251" s="826"/>
      <c r="AK251" s="826"/>
      <c r="AL251" s="4"/>
      <c r="AM251" s="826"/>
      <c r="AN251" s="826"/>
      <c r="AO251" s="826"/>
      <c r="AP251" s="826"/>
      <c r="AQ251" s="826"/>
      <c r="AR251" s="4"/>
      <c r="AS251" s="826"/>
      <c r="AT251" s="826"/>
      <c r="AU251" s="826"/>
      <c r="AV251" s="826"/>
      <c r="AW251" s="826"/>
      <c r="AX251" s="4"/>
      <c r="AY251" s="826"/>
      <c r="AZ251" s="826"/>
      <c r="BA251" s="826"/>
      <c r="BB251" s="826"/>
      <c r="BC251" s="826"/>
      <c r="BD251" s="4"/>
      <c r="BE251" s="826"/>
      <c r="BF251" s="826"/>
      <c r="BG251" s="826"/>
      <c r="BH251" s="826"/>
      <c r="BI251" s="826"/>
      <c r="BJ251" s="4"/>
    </row>
    <row r="252" spans="1:62" s="109" customFormat="1">
      <c r="A252" s="827"/>
      <c r="B252" s="826"/>
      <c r="C252" s="319"/>
      <c r="D252" s="826"/>
      <c r="E252" s="826"/>
      <c r="F252" s="826"/>
      <c r="G252" s="826"/>
      <c r="H252" s="4"/>
      <c r="I252" s="826"/>
      <c r="J252" s="826"/>
      <c r="K252" s="826"/>
      <c r="L252" s="826"/>
      <c r="M252" s="826"/>
      <c r="N252" s="4"/>
      <c r="O252" s="826"/>
      <c r="P252" s="826"/>
      <c r="Q252" s="826"/>
      <c r="R252" s="826"/>
      <c r="S252" s="826"/>
      <c r="T252" s="4"/>
      <c r="U252" s="826"/>
      <c r="V252" s="826"/>
      <c r="W252" s="826"/>
      <c r="X252" s="826"/>
      <c r="Y252" s="826"/>
      <c r="Z252" s="4"/>
      <c r="AA252" s="826"/>
      <c r="AB252" s="826"/>
      <c r="AC252" s="826"/>
      <c r="AD252" s="826"/>
      <c r="AE252" s="826"/>
      <c r="AF252" s="4"/>
      <c r="AG252" s="826"/>
      <c r="AH252" s="826"/>
      <c r="AI252" s="826"/>
      <c r="AJ252" s="826"/>
      <c r="AK252" s="826"/>
      <c r="AL252" s="4"/>
      <c r="AM252" s="826"/>
      <c r="AN252" s="826"/>
      <c r="AO252" s="826"/>
      <c r="AP252" s="826"/>
      <c r="AQ252" s="826"/>
      <c r="AR252" s="4"/>
      <c r="AS252" s="826"/>
      <c r="AT252" s="826"/>
      <c r="AU252" s="826"/>
      <c r="AV252" s="826"/>
      <c r="AW252" s="826"/>
      <c r="AX252" s="4"/>
      <c r="AY252" s="826"/>
      <c r="AZ252" s="826"/>
      <c r="BA252" s="826"/>
      <c r="BB252" s="826"/>
      <c r="BC252" s="826"/>
      <c r="BD252" s="4"/>
      <c r="BE252" s="826"/>
      <c r="BF252" s="826"/>
      <c r="BG252" s="826"/>
      <c r="BH252" s="826"/>
      <c r="BI252" s="826"/>
      <c r="BJ252" s="4"/>
    </row>
    <row r="253" spans="1:62" s="109" customFormat="1">
      <c r="A253" s="827"/>
      <c r="B253" s="826"/>
      <c r="C253" s="319"/>
      <c r="D253" s="826"/>
      <c r="E253" s="826"/>
      <c r="F253" s="826"/>
      <c r="G253" s="826"/>
      <c r="H253" s="4"/>
      <c r="I253" s="826"/>
      <c r="J253" s="826"/>
      <c r="K253" s="826"/>
      <c r="L253" s="826"/>
      <c r="M253" s="826"/>
      <c r="N253" s="4"/>
      <c r="O253" s="826"/>
      <c r="P253" s="826"/>
      <c r="Q253" s="826"/>
      <c r="R253" s="826"/>
      <c r="S253" s="826"/>
      <c r="T253" s="4"/>
      <c r="U253" s="826"/>
      <c r="V253" s="826"/>
      <c r="W253" s="826"/>
      <c r="X253" s="826"/>
      <c r="Y253" s="826"/>
      <c r="Z253" s="4"/>
      <c r="AA253" s="826"/>
      <c r="AB253" s="826"/>
      <c r="AC253" s="826"/>
      <c r="AD253" s="826"/>
      <c r="AE253" s="826"/>
      <c r="AF253" s="4"/>
      <c r="AG253" s="826"/>
      <c r="AH253" s="826"/>
      <c r="AI253" s="826"/>
      <c r="AJ253" s="826"/>
      <c r="AK253" s="826"/>
      <c r="AL253" s="4"/>
      <c r="AM253" s="826"/>
      <c r="AN253" s="826"/>
      <c r="AO253" s="826"/>
      <c r="AP253" s="826"/>
      <c r="AQ253" s="826"/>
      <c r="AR253" s="4"/>
      <c r="AS253" s="826"/>
      <c r="AT253" s="826"/>
      <c r="AU253" s="826"/>
      <c r="AV253" s="826"/>
      <c r="AW253" s="826"/>
      <c r="AX253" s="4"/>
      <c r="AY253" s="826"/>
      <c r="AZ253" s="826"/>
      <c r="BA253" s="826"/>
      <c r="BB253" s="826"/>
      <c r="BC253" s="826"/>
      <c r="BD253" s="4"/>
      <c r="BE253" s="826"/>
      <c r="BF253" s="826"/>
      <c r="BG253" s="826"/>
      <c r="BH253" s="826"/>
      <c r="BI253" s="826"/>
      <c r="BJ253" s="4"/>
    </row>
    <row r="254" spans="1:62" s="109" customFormat="1">
      <c r="A254" s="827"/>
      <c r="B254" s="826"/>
      <c r="C254" s="319"/>
      <c r="D254" s="826"/>
      <c r="E254" s="826"/>
      <c r="F254" s="826"/>
      <c r="G254" s="826"/>
      <c r="H254" s="4"/>
      <c r="I254" s="826"/>
      <c r="J254" s="826"/>
      <c r="K254" s="826"/>
      <c r="L254" s="826"/>
      <c r="M254" s="826"/>
      <c r="N254" s="4"/>
      <c r="O254" s="826"/>
      <c r="P254" s="826"/>
      <c r="Q254" s="826"/>
      <c r="R254" s="826"/>
      <c r="S254" s="826"/>
      <c r="T254" s="4"/>
      <c r="U254" s="826"/>
      <c r="V254" s="826"/>
      <c r="W254" s="826"/>
      <c r="X254" s="826"/>
      <c r="Y254" s="826"/>
      <c r="Z254" s="4"/>
      <c r="AA254" s="826"/>
      <c r="AB254" s="826"/>
      <c r="AC254" s="826"/>
      <c r="AD254" s="826"/>
      <c r="AE254" s="826"/>
      <c r="AF254" s="4"/>
      <c r="AG254" s="826"/>
      <c r="AH254" s="826"/>
      <c r="AI254" s="826"/>
      <c r="AJ254" s="826"/>
      <c r="AK254" s="826"/>
      <c r="AL254" s="4"/>
      <c r="AM254" s="826"/>
      <c r="AN254" s="826"/>
      <c r="AO254" s="826"/>
      <c r="AP254" s="826"/>
      <c r="AQ254" s="826"/>
      <c r="AR254" s="4"/>
      <c r="AS254" s="826"/>
      <c r="AT254" s="826"/>
      <c r="AU254" s="826"/>
      <c r="AV254" s="826"/>
      <c r="AW254" s="826"/>
      <c r="AX254" s="4"/>
      <c r="AY254" s="826"/>
      <c r="AZ254" s="826"/>
      <c r="BA254" s="826"/>
      <c r="BB254" s="826"/>
      <c r="BC254" s="826"/>
      <c r="BD254" s="4"/>
      <c r="BE254" s="826"/>
      <c r="BF254" s="826"/>
      <c r="BG254" s="826"/>
      <c r="BH254" s="826"/>
      <c r="BI254" s="826"/>
      <c r="BJ254" s="4"/>
    </row>
    <row r="255" spans="1:62" s="109" customFormat="1">
      <c r="A255" s="827"/>
      <c r="B255" s="826"/>
      <c r="C255" s="319"/>
      <c r="D255" s="826"/>
      <c r="E255" s="826"/>
      <c r="F255" s="826"/>
      <c r="G255" s="826"/>
      <c r="H255" s="4"/>
      <c r="I255" s="826"/>
      <c r="J255" s="826"/>
      <c r="K255" s="826"/>
      <c r="L255" s="826"/>
      <c r="M255" s="826"/>
      <c r="N255" s="4"/>
      <c r="O255" s="826"/>
      <c r="P255" s="826"/>
      <c r="Q255" s="826"/>
      <c r="R255" s="826"/>
      <c r="S255" s="826"/>
      <c r="T255" s="4"/>
      <c r="U255" s="826"/>
      <c r="V255" s="826"/>
      <c r="W255" s="826"/>
      <c r="X255" s="826"/>
      <c r="Y255" s="826"/>
      <c r="Z255" s="4"/>
      <c r="AA255" s="826"/>
      <c r="AB255" s="826"/>
      <c r="AC255" s="826"/>
      <c r="AD255" s="826"/>
      <c r="AE255" s="826"/>
      <c r="AF255" s="4"/>
      <c r="AG255" s="826"/>
      <c r="AH255" s="826"/>
      <c r="AI255" s="826"/>
      <c r="AJ255" s="826"/>
      <c r="AK255" s="826"/>
      <c r="AL255" s="4"/>
      <c r="AM255" s="826"/>
      <c r="AN255" s="826"/>
      <c r="AO255" s="826"/>
      <c r="AP255" s="826"/>
      <c r="AQ255" s="826"/>
      <c r="AR255" s="4"/>
      <c r="AS255" s="826"/>
      <c r="AT255" s="826"/>
      <c r="AU255" s="826"/>
      <c r="AV255" s="826"/>
      <c r="AW255" s="826"/>
      <c r="AX255" s="4"/>
      <c r="AY255" s="826"/>
      <c r="AZ255" s="826"/>
      <c r="BA255" s="826"/>
      <c r="BB255" s="826"/>
      <c r="BC255" s="826"/>
      <c r="BD255" s="4"/>
      <c r="BE255" s="826"/>
      <c r="BF255" s="826"/>
      <c r="BG255" s="826"/>
      <c r="BH255" s="826"/>
      <c r="BI255" s="826"/>
      <c r="BJ255" s="4"/>
    </row>
    <row r="256" spans="1:62" s="109" customFormat="1">
      <c r="A256" s="827"/>
      <c r="B256" s="826"/>
      <c r="C256" s="319"/>
      <c r="D256" s="826"/>
      <c r="E256" s="826"/>
      <c r="F256" s="826"/>
      <c r="G256" s="826"/>
      <c r="H256" s="4"/>
      <c r="I256" s="826"/>
      <c r="J256" s="826"/>
      <c r="K256" s="826"/>
      <c r="L256" s="826"/>
      <c r="M256" s="826"/>
      <c r="N256" s="4"/>
      <c r="O256" s="826"/>
      <c r="P256" s="826"/>
      <c r="Q256" s="826"/>
      <c r="R256" s="826"/>
      <c r="S256" s="826"/>
      <c r="T256" s="4"/>
      <c r="U256" s="826"/>
      <c r="V256" s="826"/>
      <c r="W256" s="826"/>
      <c r="X256" s="826"/>
      <c r="Y256" s="826"/>
      <c r="Z256" s="4"/>
      <c r="AA256" s="826"/>
      <c r="AB256" s="826"/>
      <c r="AC256" s="826"/>
      <c r="AD256" s="826"/>
      <c r="AE256" s="826"/>
      <c r="AF256" s="4"/>
      <c r="AG256" s="826"/>
      <c r="AH256" s="826"/>
      <c r="AI256" s="826"/>
      <c r="AJ256" s="826"/>
      <c r="AK256" s="826"/>
      <c r="AL256" s="4"/>
      <c r="AM256" s="826"/>
      <c r="AN256" s="826"/>
      <c r="AO256" s="826"/>
      <c r="AP256" s="826"/>
      <c r="AQ256" s="826"/>
      <c r="AR256" s="4"/>
      <c r="AS256" s="826"/>
      <c r="AT256" s="826"/>
      <c r="AU256" s="826"/>
      <c r="AV256" s="826"/>
      <c r="AW256" s="826"/>
      <c r="AX256" s="4"/>
      <c r="AY256" s="826"/>
      <c r="AZ256" s="826"/>
      <c r="BA256" s="826"/>
      <c r="BB256" s="826"/>
      <c r="BC256" s="826"/>
      <c r="BD256" s="4"/>
      <c r="BE256" s="826"/>
      <c r="BF256" s="826"/>
      <c r="BG256" s="826"/>
      <c r="BH256" s="826"/>
      <c r="BI256" s="826"/>
      <c r="BJ256" s="4"/>
    </row>
    <row r="257" spans="1:62" s="109" customFormat="1">
      <c r="A257" s="827"/>
      <c r="B257" s="826"/>
      <c r="C257" s="319"/>
      <c r="D257" s="826"/>
      <c r="E257" s="826"/>
      <c r="F257" s="826"/>
      <c r="G257" s="826"/>
      <c r="H257" s="4"/>
      <c r="I257" s="826"/>
      <c r="J257" s="826"/>
      <c r="K257" s="826"/>
      <c r="L257" s="826"/>
      <c r="M257" s="826"/>
      <c r="N257" s="4"/>
      <c r="O257" s="826"/>
      <c r="P257" s="826"/>
      <c r="Q257" s="826"/>
      <c r="R257" s="826"/>
      <c r="S257" s="826"/>
      <c r="T257" s="4"/>
      <c r="U257" s="826"/>
      <c r="V257" s="826"/>
      <c r="W257" s="826"/>
      <c r="X257" s="826"/>
      <c r="Y257" s="826"/>
      <c r="Z257" s="4"/>
      <c r="AA257" s="826"/>
      <c r="AB257" s="826"/>
      <c r="AC257" s="826"/>
      <c r="AD257" s="826"/>
      <c r="AE257" s="826"/>
      <c r="AF257" s="4"/>
      <c r="AG257" s="826"/>
      <c r="AH257" s="826"/>
      <c r="AI257" s="826"/>
      <c r="AJ257" s="826"/>
      <c r="AK257" s="826"/>
      <c r="AL257" s="4"/>
      <c r="AM257" s="826"/>
      <c r="AN257" s="826"/>
      <c r="AO257" s="826"/>
      <c r="AP257" s="826"/>
      <c r="AQ257" s="826"/>
      <c r="AR257" s="4"/>
      <c r="AS257" s="826"/>
      <c r="AT257" s="826"/>
      <c r="AU257" s="826"/>
      <c r="AV257" s="826"/>
      <c r="AW257" s="826"/>
      <c r="AX257" s="4"/>
      <c r="AY257" s="826"/>
      <c r="AZ257" s="826"/>
      <c r="BA257" s="826"/>
      <c r="BB257" s="826"/>
      <c r="BC257" s="826"/>
      <c r="BD257" s="4"/>
      <c r="BE257" s="826"/>
      <c r="BF257" s="826"/>
      <c r="BG257" s="826"/>
      <c r="BH257" s="826"/>
      <c r="BI257" s="826"/>
      <c r="BJ257" s="4"/>
    </row>
    <row r="258" spans="1:62" s="109" customFormat="1">
      <c r="A258" s="827"/>
      <c r="B258" s="826"/>
      <c r="C258" s="319"/>
      <c r="D258" s="826"/>
      <c r="E258" s="826"/>
      <c r="F258" s="826"/>
      <c r="G258" s="826"/>
      <c r="H258" s="4"/>
      <c r="I258" s="826"/>
      <c r="J258" s="826"/>
      <c r="K258" s="826"/>
      <c r="L258" s="826"/>
      <c r="M258" s="826"/>
      <c r="N258" s="4"/>
      <c r="O258" s="826"/>
      <c r="P258" s="826"/>
      <c r="Q258" s="826"/>
      <c r="R258" s="826"/>
      <c r="S258" s="826"/>
      <c r="T258" s="4"/>
      <c r="U258" s="826"/>
      <c r="V258" s="826"/>
      <c r="W258" s="826"/>
      <c r="X258" s="826"/>
      <c r="Y258" s="826"/>
      <c r="Z258" s="4"/>
      <c r="AA258" s="826"/>
      <c r="AB258" s="826"/>
      <c r="AC258" s="826"/>
      <c r="AD258" s="826"/>
      <c r="AE258" s="826"/>
      <c r="AF258" s="4"/>
      <c r="AG258" s="826"/>
      <c r="AH258" s="826"/>
      <c r="AI258" s="826"/>
      <c r="AJ258" s="826"/>
      <c r="AK258" s="826"/>
      <c r="AL258" s="4"/>
      <c r="AM258" s="826"/>
      <c r="AN258" s="826"/>
      <c r="AO258" s="826"/>
      <c r="AP258" s="826"/>
      <c r="AQ258" s="826"/>
      <c r="AR258" s="4"/>
      <c r="AS258" s="826"/>
      <c r="AT258" s="826"/>
      <c r="AU258" s="826"/>
      <c r="AV258" s="826"/>
      <c r="AW258" s="826"/>
      <c r="AX258" s="4"/>
      <c r="AY258" s="826"/>
      <c r="AZ258" s="826"/>
      <c r="BA258" s="826"/>
      <c r="BB258" s="826"/>
      <c r="BC258" s="826"/>
      <c r="BD258" s="4"/>
      <c r="BE258" s="826"/>
      <c r="BF258" s="826"/>
      <c r="BG258" s="826"/>
      <c r="BH258" s="826"/>
      <c r="BI258" s="826"/>
      <c r="BJ258" s="4"/>
    </row>
    <row r="259" spans="1:62" s="109" customFormat="1">
      <c r="A259" s="827"/>
      <c r="B259" s="826"/>
      <c r="C259" s="319"/>
      <c r="D259" s="826"/>
      <c r="E259" s="826"/>
      <c r="F259" s="826"/>
      <c r="G259" s="826"/>
      <c r="H259" s="4"/>
      <c r="I259" s="826"/>
      <c r="J259" s="826"/>
      <c r="K259" s="826"/>
      <c r="L259" s="826"/>
      <c r="M259" s="826"/>
      <c r="N259" s="4"/>
      <c r="O259" s="826"/>
      <c r="P259" s="826"/>
      <c r="Q259" s="826"/>
      <c r="R259" s="826"/>
      <c r="S259" s="826"/>
      <c r="T259" s="4"/>
      <c r="U259" s="826"/>
      <c r="V259" s="826"/>
      <c r="W259" s="826"/>
      <c r="X259" s="826"/>
      <c r="Y259" s="826"/>
      <c r="Z259" s="4"/>
      <c r="AA259" s="826"/>
      <c r="AB259" s="826"/>
      <c r="AC259" s="826"/>
      <c r="AD259" s="826"/>
      <c r="AE259" s="826"/>
      <c r="AF259" s="4"/>
      <c r="AG259" s="826"/>
      <c r="AH259" s="826"/>
      <c r="AI259" s="826"/>
      <c r="AJ259" s="826"/>
      <c r="AK259" s="826"/>
      <c r="AL259" s="4"/>
      <c r="AM259" s="826"/>
      <c r="AN259" s="826"/>
      <c r="AO259" s="826"/>
      <c r="AP259" s="826"/>
      <c r="AQ259" s="826"/>
      <c r="AR259" s="4"/>
      <c r="AS259" s="826"/>
      <c r="AT259" s="826"/>
      <c r="AU259" s="826"/>
      <c r="AV259" s="826"/>
      <c r="AW259" s="826"/>
      <c r="AX259" s="4"/>
      <c r="AY259" s="826"/>
      <c r="AZ259" s="826"/>
      <c r="BA259" s="826"/>
      <c r="BB259" s="826"/>
      <c r="BC259" s="826"/>
      <c r="BD259" s="4"/>
      <c r="BE259" s="826"/>
      <c r="BF259" s="826"/>
      <c r="BG259" s="826"/>
      <c r="BH259" s="826"/>
      <c r="BI259" s="826"/>
      <c r="BJ259" s="4"/>
    </row>
    <row r="260" spans="1:62" s="109" customFormat="1">
      <c r="A260" s="827"/>
      <c r="B260" s="826"/>
      <c r="C260" s="319"/>
      <c r="D260" s="826"/>
      <c r="E260" s="826"/>
      <c r="F260" s="826"/>
      <c r="G260" s="826"/>
      <c r="H260" s="4"/>
      <c r="I260" s="826"/>
      <c r="J260" s="826"/>
      <c r="K260" s="826"/>
      <c r="L260" s="826"/>
      <c r="M260" s="826"/>
      <c r="N260" s="4"/>
      <c r="O260" s="826"/>
      <c r="P260" s="826"/>
      <c r="Q260" s="826"/>
      <c r="R260" s="826"/>
      <c r="S260" s="826"/>
      <c r="T260" s="4"/>
      <c r="U260" s="826"/>
      <c r="V260" s="826"/>
      <c r="W260" s="826"/>
      <c r="X260" s="826"/>
      <c r="Y260" s="826"/>
      <c r="Z260" s="4"/>
      <c r="AA260" s="826"/>
      <c r="AB260" s="826"/>
      <c r="AC260" s="826"/>
      <c r="AD260" s="826"/>
      <c r="AE260" s="826"/>
      <c r="AF260" s="4"/>
      <c r="AG260" s="826"/>
      <c r="AH260" s="826"/>
      <c r="AI260" s="826"/>
      <c r="AJ260" s="826"/>
      <c r="AK260" s="826"/>
      <c r="AL260" s="4"/>
      <c r="AM260" s="826"/>
      <c r="AN260" s="826"/>
      <c r="AO260" s="826"/>
      <c r="AP260" s="826"/>
      <c r="AQ260" s="826"/>
      <c r="AR260" s="4"/>
      <c r="AS260" s="826"/>
      <c r="AT260" s="826"/>
      <c r="AU260" s="826"/>
      <c r="AV260" s="826"/>
      <c r="AW260" s="826"/>
      <c r="AX260" s="4"/>
      <c r="AY260" s="826"/>
      <c r="AZ260" s="826"/>
      <c r="BA260" s="826"/>
      <c r="BB260" s="826"/>
      <c r="BC260" s="826"/>
      <c r="BD260" s="4"/>
      <c r="BE260" s="826"/>
      <c r="BF260" s="826"/>
      <c r="BG260" s="826"/>
      <c r="BH260" s="826"/>
      <c r="BI260" s="826"/>
      <c r="BJ260" s="4"/>
    </row>
    <row r="261" spans="1:62" s="109" customFormat="1">
      <c r="A261" s="827"/>
      <c r="B261" s="826"/>
      <c r="C261" s="319"/>
      <c r="D261" s="826"/>
      <c r="E261" s="826"/>
      <c r="F261" s="826"/>
      <c r="G261" s="826"/>
      <c r="H261" s="4"/>
      <c r="I261" s="826"/>
      <c r="J261" s="826"/>
      <c r="K261" s="826"/>
      <c r="L261" s="826"/>
      <c r="M261" s="826"/>
      <c r="N261" s="4"/>
      <c r="O261" s="826"/>
      <c r="P261" s="826"/>
      <c r="Q261" s="826"/>
      <c r="R261" s="826"/>
      <c r="S261" s="826"/>
      <c r="T261" s="4"/>
      <c r="U261" s="826"/>
      <c r="V261" s="826"/>
      <c r="W261" s="826"/>
      <c r="X261" s="826"/>
      <c r="Y261" s="826"/>
      <c r="Z261" s="4"/>
      <c r="AA261" s="826"/>
      <c r="AB261" s="826"/>
      <c r="AC261" s="826"/>
      <c r="AD261" s="826"/>
      <c r="AE261" s="826"/>
      <c r="AF261" s="4"/>
      <c r="AG261" s="826"/>
      <c r="AH261" s="826"/>
      <c r="AI261" s="826"/>
      <c r="AJ261" s="826"/>
      <c r="AK261" s="826"/>
      <c r="AL261" s="4"/>
      <c r="AM261" s="826"/>
      <c r="AN261" s="826"/>
      <c r="AO261" s="826"/>
      <c r="AP261" s="826"/>
      <c r="AQ261" s="826"/>
      <c r="AR261" s="4"/>
      <c r="AS261" s="826"/>
      <c r="AT261" s="826"/>
      <c r="AU261" s="826"/>
      <c r="AV261" s="826"/>
      <c r="AW261" s="826"/>
      <c r="AX261" s="4"/>
      <c r="AY261" s="826"/>
      <c r="AZ261" s="826"/>
      <c r="BA261" s="826"/>
      <c r="BB261" s="826"/>
      <c r="BC261" s="826"/>
      <c r="BD261" s="4"/>
      <c r="BE261" s="826"/>
      <c r="BF261" s="826"/>
      <c r="BG261" s="826"/>
      <c r="BH261" s="826"/>
      <c r="BI261" s="826"/>
      <c r="BJ261" s="4"/>
    </row>
    <row r="262" spans="1:62" s="109" customFormat="1">
      <c r="A262" s="827"/>
      <c r="B262" s="826"/>
      <c r="C262" s="319"/>
      <c r="D262" s="826"/>
      <c r="E262" s="826"/>
      <c r="F262" s="826"/>
      <c r="G262" s="826"/>
      <c r="H262" s="4"/>
      <c r="I262" s="826"/>
      <c r="J262" s="826"/>
      <c r="K262" s="826"/>
      <c r="L262" s="826"/>
      <c r="M262" s="826"/>
      <c r="N262" s="4"/>
      <c r="O262" s="826"/>
      <c r="P262" s="826"/>
      <c r="Q262" s="826"/>
      <c r="R262" s="826"/>
      <c r="S262" s="826"/>
      <c r="T262" s="4"/>
      <c r="U262" s="826"/>
      <c r="V262" s="826"/>
      <c r="W262" s="826"/>
      <c r="X262" s="826"/>
      <c r="Y262" s="826"/>
      <c r="Z262" s="4"/>
      <c r="AA262" s="826"/>
      <c r="AB262" s="826"/>
      <c r="AC262" s="826"/>
      <c r="AD262" s="826"/>
      <c r="AE262" s="826"/>
      <c r="AF262" s="4"/>
      <c r="AG262" s="826"/>
      <c r="AH262" s="826"/>
      <c r="AI262" s="826"/>
      <c r="AJ262" s="826"/>
      <c r="AK262" s="826"/>
      <c r="AL262" s="4"/>
      <c r="AM262" s="826"/>
      <c r="AN262" s="826"/>
      <c r="AO262" s="826"/>
      <c r="AP262" s="826"/>
      <c r="AQ262" s="826"/>
      <c r="AR262" s="4"/>
      <c r="AS262" s="826"/>
      <c r="AT262" s="826"/>
      <c r="AU262" s="826"/>
      <c r="AV262" s="826"/>
      <c r="AW262" s="826"/>
      <c r="AX262" s="4"/>
      <c r="AY262" s="826"/>
      <c r="AZ262" s="826"/>
      <c r="BA262" s="826"/>
      <c r="BB262" s="826"/>
      <c r="BC262" s="826"/>
      <c r="BD262" s="4"/>
      <c r="BE262" s="826"/>
      <c r="BF262" s="826"/>
      <c r="BG262" s="826"/>
      <c r="BH262" s="826"/>
      <c r="BI262" s="826"/>
      <c r="BJ262" s="4"/>
    </row>
    <row r="263" spans="1:62" s="109" customFormat="1">
      <c r="A263" s="827"/>
      <c r="B263" s="826"/>
      <c r="C263" s="319"/>
      <c r="D263" s="826"/>
      <c r="E263" s="826"/>
      <c r="F263" s="826"/>
      <c r="G263" s="826"/>
      <c r="H263" s="4"/>
      <c r="I263" s="826"/>
      <c r="J263" s="826"/>
      <c r="K263" s="826"/>
      <c r="L263" s="826"/>
      <c r="M263" s="826"/>
      <c r="N263" s="4"/>
      <c r="O263" s="826"/>
      <c r="P263" s="826"/>
      <c r="Q263" s="826"/>
      <c r="R263" s="826"/>
      <c r="S263" s="826"/>
      <c r="T263" s="4"/>
      <c r="U263" s="826"/>
      <c r="V263" s="826"/>
      <c r="W263" s="826"/>
      <c r="X263" s="826"/>
      <c r="Y263" s="826"/>
      <c r="Z263" s="4"/>
      <c r="AA263" s="826"/>
      <c r="AB263" s="826"/>
      <c r="AC263" s="826"/>
      <c r="AD263" s="826"/>
      <c r="AE263" s="826"/>
      <c r="AF263" s="4"/>
      <c r="AG263" s="826"/>
      <c r="AH263" s="826"/>
      <c r="AI263" s="826"/>
      <c r="AJ263" s="826"/>
      <c r="AK263" s="826"/>
      <c r="AL263" s="4"/>
      <c r="AM263" s="826"/>
      <c r="AN263" s="826"/>
      <c r="AO263" s="826"/>
      <c r="AP263" s="826"/>
      <c r="AQ263" s="826"/>
      <c r="AR263" s="4"/>
      <c r="AS263" s="826"/>
      <c r="AT263" s="826"/>
      <c r="AU263" s="826"/>
      <c r="AV263" s="826"/>
      <c r="AW263" s="826"/>
      <c r="AX263" s="4"/>
      <c r="AY263" s="826"/>
      <c r="AZ263" s="826"/>
      <c r="BA263" s="826"/>
      <c r="BB263" s="826"/>
      <c r="BC263" s="826"/>
      <c r="BD263" s="4"/>
      <c r="BE263" s="826"/>
      <c r="BF263" s="826"/>
      <c r="BG263" s="826"/>
      <c r="BH263" s="826"/>
      <c r="BI263" s="826"/>
      <c r="BJ263" s="4"/>
    </row>
    <row r="264" spans="1:62" s="109" customFormat="1">
      <c r="A264" s="827"/>
      <c r="B264" s="826"/>
      <c r="C264" s="319"/>
      <c r="D264" s="826"/>
      <c r="E264" s="826"/>
      <c r="F264" s="826"/>
      <c r="G264" s="826"/>
      <c r="H264" s="4"/>
      <c r="I264" s="826"/>
      <c r="J264" s="826"/>
      <c r="K264" s="826"/>
      <c r="L264" s="826"/>
      <c r="M264" s="826"/>
      <c r="N264" s="4"/>
      <c r="O264" s="826"/>
      <c r="P264" s="826"/>
      <c r="Q264" s="826"/>
      <c r="R264" s="826"/>
      <c r="S264" s="826"/>
      <c r="T264" s="4"/>
      <c r="U264" s="826"/>
      <c r="V264" s="826"/>
      <c r="W264" s="826"/>
      <c r="X264" s="826"/>
      <c r="Y264" s="826"/>
      <c r="Z264" s="4"/>
      <c r="AA264" s="826"/>
      <c r="AB264" s="826"/>
      <c r="AC264" s="826"/>
      <c r="AD264" s="826"/>
      <c r="AE264" s="826"/>
      <c r="AF264" s="4"/>
      <c r="AG264" s="826"/>
      <c r="AH264" s="826"/>
      <c r="AI264" s="826"/>
      <c r="AJ264" s="826"/>
      <c r="AK264" s="826"/>
      <c r="AL264" s="4"/>
      <c r="AM264" s="826"/>
      <c r="AN264" s="826"/>
      <c r="AO264" s="826"/>
      <c r="AP264" s="826"/>
      <c r="AQ264" s="826"/>
      <c r="AR264" s="4"/>
      <c r="AS264" s="826"/>
      <c r="AT264" s="826"/>
      <c r="AU264" s="826"/>
      <c r="AV264" s="826"/>
      <c r="AW264" s="826"/>
      <c r="AX264" s="4"/>
      <c r="AY264" s="826"/>
      <c r="AZ264" s="826"/>
      <c r="BA264" s="826"/>
      <c r="BB264" s="826"/>
      <c r="BC264" s="826"/>
      <c r="BD264" s="4"/>
      <c r="BE264" s="826"/>
      <c r="BF264" s="826"/>
      <c r="BG264" s="826"/>
      <c r="BH264" s="826"/>
      <c r="BI264" s="826"/>
      <c r="BJ264" s="4"/>
    </row>
    <row r="265" spans="1:62" s="109" customFormat="1">
      <c r="A265" s="827"/>
      <c r="B265" s="826"/>
      <c r="C265" s="319"/>
      <c r="D265" s="826"/>
      <c r="E265" s="826"/>
      <c r="F265" s="826"/>
      <c r="G265" s="826"/>
      <c r="H265" s="4"/>
      <c r="I265" s="826"/>
      <c r="J265" s="826"/>
      <c r="K265" s="826"/>
      <c r="L265" s="826"/>
      <c r="M265" s="826"/>
      <c r="N265" s="4"/>
      <c r="O265" s="826"/>
      <c r="P265" s="826"/>
      <c r="Q265" s="826"/>
      <c r="R265" s="826"/>
      <c r="S265" s="826"/>
      <c r="T265" s="4"/>
      <c r="U265" s="826"/>
      <c r="V265" s="826"/>
      <c r="W265" s="826"/>
      <c r="X265" s="826"/>
      <c r="Y265" s="826"/>
      <c r="Z265" s="4"/>
      <c r="AA265" s="826"/>
      <c r="AB265" s="826"/>
      <c r="AC265" s="826"/>
      <c r="AD265" s="826"/>
      <c r="AE265" s="826"/>
      <c r="AF265" s="4"/>
      <c r="AG265" s="826"/>
      <c r="AH265" s="826"/>
      <c r="AI265" s="826"/>
      <c r="AJ265" s="826"/>
      <c r="AK265" s="826"/>
      <c r="AL265" s="4"/>
      <c r="AM265" s="826"/>
      <c r="AN265" s="826"/>
      <c r="AO265" s="826"/>
      <c r="AP265" s="826"/>
      <c r="AQ265" s="826"/>
      <c r="AR265" s="4"/>
      <c r="AS265" s="826"/>
      <c r="AT265" s="826"/>
      <c r="AU265" s="826"/>
      <c r="AV265" s="826"/>
      <c r="AW265" s="826"/>
      <c r="AX265" s="4"/>
      <c r="AY265" s="826"/>
      <c r="AZ265" s="826"/>
      <c r="BA265" s="826"/>
      <c r="BB265" s="826"/>
      <c r="BC265" s="826"/>
      <c r="BD265" s="4"/>
      <c r="BE265" s="826"/>
      <c r="BF265" s="826"/>
      <c r="BG265" s="826"/>
      <c r="BH265" s="826"/>
      <c r="BI265" s="826"/>
      <c r="BJ265" s="4"/>
    </row>
    <row r="266" spans="1:62" s="109" customFormat="1">
      <c r="A266" s="827"/>
      <c r="B266" s="826"/>
      <c r="C266" s="319"/>
      <c r="D266" s="826"/>
      <c r="E266" s="826"/>
      <c r="F266" s="826"/>
      <c r="G266" s="826"/>
      <c r="H266" s="4"/>
      <c r="I266" s="826"/>
      <c r="J266" s="826"/>
      <c r="K266" s="826"/>
      <c r="L266" s="826"/>
      <c r="M266" s="826"/>
      <c r="N266" s="4"/>
      <c r="O266" s="826"/>
      <c r="P266" s="826"/>
      <c r="Q266" s="826"/>
      <c r="R266" s="826"/>
      <c r="S266" s="826"/>
      <c r="T266" s="4"/>
      <c r="U266" s="826"/>
      <c r="V266" s="826"/>
      <c r="W266" s="826"/>
      <c r="X266" s="826"/>
      <c r="Y266" s="826"/>
      <c r="Z266" s="4"/>
      <c r="AA266" s="826"/>
      <c r="AB266" s="826"/>
      <c r="AC266" s="826"/>
      <c r="AD266" s="826"/>
      <c r="AE266" s="826"/>
      <c r="AF266" s="4"/>
      <c r="AG266" s="826"/>
      <c r="AH266" s="826"/>
      <c r="AI266" s="826"/>
      <c r="AJ266" s="826"/>
      <c r="AK266" s="826"/>
      <c r="AL266" s="4"/>
      <c r="AM266" s="826"/>
      <c r="AN266" s="826"/>
      <c r="AO266" s="826"/>
      <c r="AP266" s="826"/>
      <c r="AQ266" s="826"/>
      <c r="AR266" s="4"/>
      <c r="AS266" s="826"/>
      <c r="AT266" s="826"/>
      <c r="AU266" s="826"/>
      <c r="AV266" s="826"/>
      <c r="AW266" s="826"/>
      <c r="AX266" s="4"/>
      <c r="AY266" s="826"/>
      <c r="AZ266" s="826"/>
      <c r="BA266" s="826"/>
      <c r="BB266" s="826"/>
      <c r="BC266" s="826"/>
      <c r="BD266" s="4"/>
      <c r="BE266" s="826"/>
      <c r="BF266" s="826"/>
      <c r="BG266" s="826"/>
      <c r="BH266" s="826"/>
      <c r="BI266" s="826"/>
      <c r="BJ266" s="4"/>
    </row>
    <row r="267" spans="1:62" s="109" customFormat="1">
      <c r="A267" s="827"/>
      <c r="B267" s="826"/>
      <c r="C267" s="319"/>
      <c r="D267" s="826"/>
      <c r="E267" s="826"/>
      <c r="F267" s="826"/>
      <c r="G267" s="826"/>
      <c r="H267" s="4"/>
      <c r="I267" s="826"/>
      <c r="J267" s="826"/>
      <c r="K267" s="826"/>
      <c r="L267" s="826"/>
      <c r="M267" s="826"/>
      <c r="N267" s="4"/>
      <c r="O267" s="826"/>
      <c r="P267" s="826"/>
      <c r="Q267" s="826"/>
      <c r="R267" s="826"/>
      <c r="S267" s="826"/>
      <c r="T267" s="4"/>
      <c r="U267" s="826"/>
      <c r="V267" s="826"/>
      <c r="W267" s="826"/>
      <c r="X267" s="826"/>
      <c r="Y267" s="826"/>
      <c r="Z267" s="4"/>
      <c r="AA267" s="826"/>
      <c r="AB267" s="826"/>
      <c r="AC267" s="826"/>
      <c r="AD267" s="826"/>
      <c r="AE267" s="826"/>
      <c r="AF267" s="4"/>
      <c r="AG267" s="826"/>
      <c r="AH267" s="826"/>
      <c r="AI267" s="826"/>
      <c r="AJ267" s="826"/>
      <c r="AK267" s="826"/>
      <c r="AL267" s="4"/>
      <c r="AM267" s="826"/>
      <c r="AN267" s="826"/>
      <c r="AO267" s="826"/>
      <c r="AP267" s="826"/>
      <c r="AQ267" s="826"/>
      <c r="AR267" s="4"/>
      <c r="AS267" s="826"/>
      <c r="AT267" s="826"/>
      <c r="AU267" s="826"/>
      <c r="AV267" s="826"/>
      <c r="AW267" s="826"/>
      <c r="AX267" s="4"/>
      <c r="AY267" s="826"/>
      <c r="AZ267" s="826"/>
      <c r="BA267" s="826"/>
      <c r="BB267" s="826"/>
      <c r="BC267" s="826"/>
      <c r="BD267" s="4"/>
      <c r="BE267" s="826"/>
      <c r="BF267" s="826"/>
      <c r="BG267" s="826"/>
      <c r="BH267" s="826"/>
      <c r="BI267" s="826"/>
      <c r="BJ267" s="4"/>
    </row>
    <row r="268" spans="1:62" s="109" customFormat="1">
      <c r="A268" s="827"/>
      <c r="B268" s="826"/>
      <c r="C268" s="319"/>
      <c r="D268" s="826"/>
      <c r="E268" s="826"/>
      <c r="F268" s="826"/>
      <c r="G268" s="826"/>
      <c r="H268" s="4"/>
      <c r="I268" s="826"/>
      <c r="J268" s="826"/>
      <c r="K268" s="826"/>
      <c r="L268" s="826"/>
      <c r="M268" s="826"/>
      <c r="N268" s="4"/>
      <c r="O268" s="826"/>
      <c r="P268" s="826"/>
      <c r="Q268" s="826"/>
      <c r="R268" s="826"/>
      <c r="S268" s="826"/>
      <c r="T268" s="4"/>
      <c r="U268" s="826"/>
      <c r="V268" s="826"/>
      <c r="W268" s="826"/>
      <c r="X268" s="826"/>
      <c r="Y268" s="826"/>
      <c r="Z268" s="4"/>
      <c r="AA268" s="826"/>
      <c r="AB268" s="826"/>
      <c r="AC268" s="826"/>
      <c r="AD268" s="826"/>
      <c r="AE268" s="826"/>
      <c r="AF268" s="4"/>
      <c r="AG268" s="826"/>
      <c r="AH268" s="826"/>
      <c r="AI268" s="826"/>
      <c r="AJ268" s="826"/>
      <c r="AK268" s="826"/>
      <c r="AL268" s="4"/>
      <c r="AM268" s="826"/>
      <c r="AN268" s="826"/>
      <c r="AO268" s="826"/>
      <c r="AP268" s="826"/>
      <c r="AQ268" s="826"/>
      <c r="AR268" s="4"/>
      <c r="AS268" s="826"/>
      <c r="AT268" s="826"/>
      <c r="AU268" s="826"/>
      <c r="AV268" s="826"/>
      <c r="AW268" s="826"/>
      <c r="AX268" s="4"/>
      <c r="AY268" s="826"/>
      <c r="AZ268" s="826"/>
      <c r="BA268" s="826"/>
      <c r="BB268" s="826"/>
      <c r="BC268" s="826"/>
      <c r="BD268" s="4"/>
      <c r="BE268" s="826"/>
      <c r="BF268" s="826"/>
      <c r="BG268" s="826"/>
      <c r="BH268" s="826"/>
      <c r="BI268" s="826"/>
      <c r="BJ268" s="4"/>
    </row>
    <row r="269" spans="1:62" s="109" customFormat="1">
      <c r="A269" s="827"/>
      <c r="B269" s="826"/>
      <c r="C269" s="319"/>
      <c r="D269" s="826"/>
      <c r="E269" s="826"/>
      <c r="F269" s="826"/>
      <c r="G269" s="826"/>
      <c r="H269" s="4"/>
      <c r="I269" s="826"/>
      <c r="J269" s="826"/>
      <c r="K269" s="826"/>
      <c r="L269" s="826"/>
      <c r="M269" s="826"/>
      <c r="N269" s="4"/>
      <c r="O269" s="826"/>
      <c r="P269" s="826"/>
      <c r="Q269" s="826"/>
      <c r="R269" s="826"/>
      <c r="S269" s="826"/>
      <c r="T269" s="4"/>
      <c r="U269" s="826"/>
      <c r="V269" s="826"/>
      <c r="W269" s="826"/>
      <c r="X269" s="826"/>
      <c r="Y269" s="826"/>
      <c r="Z269" s="4"/>
      <c r="AA269" s="826"/>
      <c r="AB269" s="826"/>
      <c r="AC269" s="826"/>
      <c r="AD269" s="826"/>
      <c r="AE269" s="826"/>
      <c r="AF269" s="4"/>
      <c r="AG269" s="826"/>
      <c r="AH269" s="826"/>
      <c r="AI269" s="826"/>
      <c r="AJ269" s="826"/>
      <c r="AK269" s="826"/>
      <c r="AL269" s="4"/>
      <c r="AM269" s="826"/>
      <c r="AN269" s="826"/>
      <c r="AO269" s="826"/>
      <c r="AP269" s="826"/>
      <c r="AQ269" s="826"/>
      <c r="AR269" s="4"/>
      <c r="AS269" s="826"/>
      <c r="AT269" s="826"/>
      <c r="AU269" s="826"/>
      <c r="AV269" s="826"/>
      <c r="AW269" s="826"/>
      <c r="AX269" s="4"/>
      <c r="AY269" s="826"/>
      <c r="AZ269" s="826"/>
      <c r="BA269" s="826"/>
      <c r="BB269" s="826"/>
      <c r="BC269" s="826"/>
      <c r="BD269" s="4"/>
      <c r="BE269" s="826"/>
      <c r="BF269" s="826"/>
      <c r="BG269" s="826"/>
      <c r="BH269" s="826"/>
      <c r="BI269" s="826"/>
      <c r="BJ269" s="4"/>
    </row>
    <row r="270" spans="1:62" s="109" customFormat="1">
      <c r="A270" s="827"/>
      <c r="B270" s="826"/>
      <c r="C270" s="319"/>
      <c r="D270" s="826"/>
      <c r="E270" s="826"/>
      <c r="F270" s="826"/>
      <c r="G270" s="826"/>
      <c r="H270" s="4"/>
      <c r="I270" s="826"/>
      <c r="J270" s="826"/>
      <c r="K270" s="826"/>
      <c r="L270" s="826"/>
      <c r="M270" s="826"/>
      <c r="N270" s="4"/>
      <c r="O270" s="826"/>
      <c r="P270" s="826"/>
      <c r="Q270" s="826"/>
      <c r="R270" s="826"/>
      <c r="S270" s="826"/>
      <c r="T270" s="4"/>
      <c r="U270" s="826"/>
      <c r="V270" s="826"/>
      <c r="W270" s="826"/>
      <c r="X270" s="826"/>
      <c r="Y270" s="826"/>
      <c r="Z270" s="4"/>
      <c r="AA270" s="826"/>
      <c r="AB270" s="826"/>
      <c r="AC270" s="826"/>
      <c r="AD270" s="826"/>
      <c r="AE270" s="826"/>
      <c r="AF270" s="4"/>
      <c r="AG270" s="826"/>
      <c r="AH270" s="826"/>
      <c r="AI270" s="826"/>
      <c r="AJ270" s="826"/>
      <c r="AK270" s="826"/>
      <c r="AL270" s="4"/>
      <c r="AM270" s="826"/>
      <c r="AN270" s="826"/>
      <c r="AO270" s="826"/>
      <c r="AP270" s="826"/>
      <c r="AQ270" s="826"/>
      <c r="AR270" s="4"/>
      <c r="AS270" s="826"/>
      <c r="AT270" s="826"/>
      <c r="AU270" s="826"/>
      <c r="AV270" s="826"/>
      <c r="AW270" s="826"/>
      <c r="AX270" s="4"/>
      <c r="AY270" s="826"/>
      <c r="AZ270" s="826"/>
      <c r="BA270" s="826"/>
      <c r="BB270" s="826"/>
      <c r="BC270" s="826"/>
      <c r="BD270" s="4"/>
      <c r="BE270" s="826"/>
      <c r="BF270" s="826"/>
      <c r="BG270" s="826"/>
      <c r="BH270" s="826"/>
      <c r="BI270" s="826"/>
      <c r="BJ270" s="4"/>
    </row>
    <row r="271" spans="1:62" s="109" customFormat="1">
      <c r="A271" s="827"/>
      <c r="B271" s="826"/>
      <c r="C271" s="319"/>
      <c r="D271" s="826"/>
      <c r="E271" s="826"/>
      <c r="F271" s="826"/>
      <c r="G271" s="826"/>
      <c r="H271" s="4"/>
      <c r="I271" s="826"/>
      <c r="J271" s="826"/>
      <c r="K271" s="826"/>
      <c r="L271" s="826"/>
      <c r="M271" s="826"/>
      <c r="N271" s="4"/>
      <c r="O271" s="826"/>
      <c r="P271" s="826"/>
      <c r="Q271" s="826"/>
      <c r="R271" s="826"/>
      <c r="S271" s="826"/>
      <c r="T271" s="4"/>
      <c r="U271" s="826"/>
      <c r="V271" s="826"/>
      <c r="W271" s="826"/>
      <c r="X271" s="826"/>
      <c r="Y271" s="826"/>
      <c r="Z271" s="4"/>
      <c r="AA271" s="826"/>
      <c r="AB271" s="826"/>
      <c r="AC271" s="826"/>
      <c r="AD271" s="826"/>
      <c r="AE271" s="826"/>
      <c r="AF271" s="4"/>
      <c r="AG271" s="826"/>
      <c r="AH271" s="826"/>
      <c r="AI271" s="826"/>
      <c r="AJ271" s="826"/>
      <c r="AK271" s="826"/>
      <c r="AL271" s="4"/>
      <c r="AM271" s="826"/>
      <c r="AN271" s="826"/>
      <c r="AO271" s="826"/>
      <c r="AP271" s="826"/>
      <c r="AQ271" s="826"/>
      <c r="AR271" s="4"/>
      <c r="AS271" s="826"/>
      <c r="AT271" s="826"/>
      <c r="AU271" s="826"/>
      <c r="AV271" s="826"/>
      <c r="AW271" s="826"/>
      <c r="AX271" s="4"/>
      <c r="AY271" s="826"/>
      <c r="AZ271" s="826"/>
      <c r="BA271" s="826"/>
      <c r="BB271" s="826"/>
      <c r="BC271" s="826"/>
      <c r="BD271" s="4"/>
      <c r="BE271" s="826"/>
      <c r="BF271" s="826"/>
      <c r="BG271" s="826"/>
      <c r="BH271" s="826"/>
      <c r="BI271" s="826"/>
      <c r="BJ271" s="4"/>
    </row>
    <row r="272" spans="1:62" s="109" customFormat="1">
      <c r="A272" s="827"/>
      <c r="B272" s="826"/>
      <c r="C272" s="319"/>
      <c r="D272" s="826"/>
      <c r="E272" s="826"/>
      <c r="F272" s="826"/>
      <c r="G272" s="826"/>
      <c r="H272" s="4"/>
      <c r="I272" s="826"/>
      <c r="J272" s="826"/>
      <c r="K272" s="826"/>
      <c r="L272" s="826"/>
      <c r="M272" s="826"/>
      <c r="N272" s="4"/>
      <c r="O272" s="826"/>
      <c r="P272" s="826"/>
      <c r="Q272" s="826"/>
      <c r="R272" s="826"/>
      <c r="S272" s="826"/>
      <c r="T272" s="4"/>
      <c r="U272" s="826"/>
      <c r="V272" s="826"/>
      <c r="W272" s="826"/>
      <c r="X272" s="826"/>
      <c r="Y272" s="826"/>
      <c r="Z272" s="4"/>
      <c r="AA272" s="826"/>
      <c r="AB272" s="826"/>
      <c r="AC272" s="826"/>
      <c r="AD272" s="826"/>
      <c r="AE272" s="826"/>
      <c r="AF272" s="4"/>
      <c r="AG272" s="826"/>
      <c r="AH272" s="826"/>
      <c r="AI272" s="826"/>
      <c r="AJ272" s="826"/>
      <c r="AK272" s="826"/>
      <c r="AL272" s="4"/>
      <c r="AM272" s="826"/>
      <c r="AN272" s="826"/>
      <c r="AO272" s="826"/>
      <c r="AP272" s="826"/>
      <c r="AQ272" s="826"/>
      <c r="AR272" s="4"/>
      <c r="AS272" s="826"/>
      <c r="AT272" s="826"/>
      <c r="AU272" s="826"/>
      <c r="AV272" s="826"/>
      <c r="AW272" s="826"/>
      <c r="AX272" s="4"/>
      <c r="AY272" s="826"/>
      <c r="AZ272" s="826"/>
      <c r="BA272" s="826"/>
      <c r="BB272" s="826"/>
      <c r="BC272" s="826"/>
      <c r="BD272" s="4"/>
      <c r="BE272" s="826"/>
      <c r="BF272" s="826"/>
      <c r="BG272" s="826"/>
      <c r="BH272" s="826"/>
      <c r="BI272" s="826"/>
      <c r="BJ272" s="4"/>
    </row>
    <row r="273" spans="1:62" s="109" customFormat="1">
      <c r="A273" s="827"/>
      <c r="B273" s="826"/>
      <c r="C273" s="319"/>
      <c r="D273" s="826"/>
      <c r="E273" s="826"/>
      <c r="F273" s="826"/>
      <c r="G273" s="826"/>
      <c r="H273" s="4"/>
      <c r="I273" s="826"/>
      <c r="J273" s="826"/>
      <c r="K273" s="826"/>
      <c r="L273" s="826"/>
      <c r="M273" s="826"/>
      <c r="N273" s="4"/>
      <c r="O273" s="826"/>
      <c r="P273" s="826"/>
      <c r="Q273" s="826"/>
      <c r="R273" s="826"/>
      <c r="S273" s="826"/>
      <c r="T273" s="4"/>
      <c r="U273" s="826"/>
      <c r="V273" s="826"/>
      <c r="W273" s="826"/>
      <c r="X273" s="826"/>
      <c r="Y273" s="826"/>
      <c r="Z273" s="4"/>
      <c r="AA273" s="826"/>
      <c r="AB273" s="826"/>
      <c r="AC273" s="826"/>
      <c r="AD273" s="826"/>
      <c r="AE273" s="826"/>
      <c r="AF273" s="4"/>
      <c r="AG273" s="826"/>
      <c r="AH273" s="826"/>
      <c r="AI273" s="826"/>
      <c r="AJ273" s="826"/>
      <c r="AK273" s="826"/>
      <c r="AL273" s="4"/>
      <c r="AM273" s="826"/>
      <c r="AN273" s="826"/>
      <c r="AO273" s="826"/>
      <c r="AP273" s="826"/>
      <c r="AQ273" s="826"/>
      <c r="AR273" s="4"/>
      <c r="AS273" s="826"/>
      <c r="AT273" s="826"/>
      <c r="AU273" s="826"/>
      <c r="AV273" s="826"/>
      <c r="AW273" s="826"/>
      <c r="AX273" s="4"/>
      <c r="AY273" s="826"/>
      <c r="AZ273" s="826"/>
      <c r="BA273" s="826"/>
      <c r="BB273" s="826"/>
      <c r="BC273" s="826"/>
      <c r="BD273" s="4"/>
      <c r="BE273" s="826"/>
      <c r="BF273" s="826"/>
      <c r="BG273" s="826"/>
      <c r="BH273" s="826"/>
      <c r="BI273" s="826"/>
      <c r="BJ273" s="4"/>
    </row>
    <row r="274" spans="1:62" s="109" customFormat="1">
      <c r="A274" s="827"/>
      <c r="B274" s="826"/>
      <c r="C274" s="319"/>
      <c r="D274" s="826"/>
      <c r="E274" s="826"/>
      <c r="F274" s="826"/>
      <c r="G274" s="826"/>
      <c r="H274" s="4"/>
      <c r="I274" s="826"/>
      <c r="J274" s="826"/>
      <c r="K274" s="826"/>
      <c r="L274" s="826"/>
      <c r="M274" s="826"/>
      <c r="N274" s="4"/>
      <c r="O274" s="826"/>
      <c r="P274" s="826"/>
      <c r="Q274" s="826"/>
      <c r="R274" s="826"/>
      <c r="S274" s="826"/>
      <c r="T274" s="4"/>
      <c r="U274" s="826"/>
      <c r="V274" s="826"/>
      <c r="W274" s="826"/>
      <c r="X274" s="826"/>
      <c r="Y274" s="826"/>
      <c r="Z274" s="4"/>
      <c r="AA274" s="826"/>
      <c r="AB274" s="826"/>
      <c r="AC274" s="826"/>
      <c r="AD274" s="826"/>
      <c r="AE274" s="826"/>
      <c r="AF274" s="4"/>
      <c r="AG274" s="826"/>
      <c r="AH274" s="826"/>
      <c r="AI274" s="826"/>
      <c r="AJ274" s="826"/>
      <c r="AK274" s="826"/>
      <c r="AL274" s="4"/>
      <c r="AM274" s="826"/>
      <c r="AN274" s="826"/>
      <c r="AO274" s="826"/>
      <c r="AP274" s="826"/>
      <c r="AQ274" s="826"/>
      <c r="AR274" s="4"/>
      <c r="AS274" s="826"/>
      <c r="AT274" s="826"/>
      <c r="AU274" s="826"/>
      <c r="AV274" s="826"/>
      <c r="AW274" s="826"/>
      <c r="AX274" s="4"/>
      <c r="AY274" s="826"/>
      <c r="AZ274" s="826"/>
      <c r="BA274" s="826"/>
      <c r="BB274" s="826"/>
      <c r="BC274" s="826"/>
      <c r="BD274" s="4"/>
      <c r="BE274" s="826"/>
      <c r="BF274" s="826"/>
      <c r="BG274" s="826"/>
      <c r="BH274" s="826"/>
      <c r="BI274" s="826"/>
      <c r="BJ274" s="4"/>
    </row>
    <row r="275" spans="1:62" s="109" customFormat="1">
      <c r="A275" s="827"/>
      <c r="B275" s="826"/>
      <c r="C275" s="319"/>
      <c r="D275" s="826"/>
      <c r="E275" s="826"/>
      <c r="F275" s="826"/>
      <c r="G275" s="826"/>
      <c r="H275" s="4"/>
      <c r="I275" s="826"/>
      <c r="J275" s="826"/>
      <c r="K275" s="826"/>
      <c r="L275" s="826"/>
      <c r="M275" s="826"/>
      <c r="N275" s="4"/>
      <c r="O275" s="826"/>
      <c r="P275" s="826"/>
      <c r="Q275" s="826"/>
      <c r="R275" s="826"/>
      <c r="S275" s="826"/>
      <c r="T275" s="4"/>
      <c r="U275" s="826"/>
      <c r="V275" s="826"/>
      <c r="W275" s="826"/>
      <c r="X275" s="826"/>
      <c r="Y275" s="826"/>
      <c r="Z275" s="4"/>
      <c r="AA275" s="826"/>
      <c r="AB275" s="826"/>
      <c r="AC275" s="826"/>
      <c r="AD275" s="826"/>
      <c r="AE275" s="826"/>
      <c r="AF275" s="4"/>
      <c r="AG275" s="826"/>
      <c r="AH275" s="826"/>
      <c r="AI275" s="826"/>
      <c r="AJ275" s="826"/>
      <c r="AK275" s="826"/>
      <c r="AL275" s="4"/>
      <c r="AM275" s="826"/>
      <c r="AN275" s="826"/>
      <c r="AO275" s="826"/>
      <c r="AP275" s="826"/>
      <c r="AQ275" s="826"/>
      <c r="AR275" s="4"/>
      <c r="AS275" s="826"/>
      <c r="AT275" s="826"/>
      <c r="AU275" s="826"/>
      <c r="AV275" s="826"/>
      <c r="AW275" s="826"/>
      <c r="AX275" s="4"/>
      <c r="AY275" s="826"/>
      <c r="AZ275" s="826"/>
      <c r="BA275" s="826"/>
      <c r="BB275" s="826"/>
      <c r="BC275" s="826"/>
      <c r="BD275" s="4"/>
      <c r="BE275" s="826"/>
      <c r="BF275" s="826"/>
      <c r="BG275" s="826"/>
      <c r="BH275" s="826"/>
      <c r="BI275" s="826"/>
      <c r="BJ275" s="4"/>
    </row>
    <row r="276" spans="1:62" s="109" customFormat="1">
      <c r="A276" s="827"/>
      <c r="B276" s="826"/>
      <c r="C276" s="319"/>
      <c r="D276" s="826"/>
      <c r="E276" s="826"/>
      <c r="F276" s="826"/>
      <c r="G276" s="826"/>
      <c r="H276" s="4"/>
      <c r="I276" s="826"/>
      <c r="J276" s="826"/>
      <c r="K276" s="826"/>
      <c r="L276" s="826"/>
      <c r="M276" s="826"/>
      <c r="N276" s="4"/>
      <c r="O276" s="826"/>
      <c r="P276" s="826"/>
      <c r="Q276" s="826"/>
      <c r="R276" s="826"/>
      <c r="S276" s="826"/>
      <c r="T276" s="4"/>
      <c r="U276" s="826"/>
      <c r="V276" s="826"/>
      <c r="W276" s="826"/>
      <c r="X276" s="826"/>
      <c r="Y276" s="826"/>
      <c r="Z276" s="4"/>
      <c r="AA276" s="826"/>
      <c r="AB276" s="826"/>
      <c r="AC276" s="826"/>
      <c r="AD276" s="826"/>
      <c r="AE276" s="826"/>
      <c r="AF276" s="4"/>
      <c r="AG276" s="826"/>
      <c r="AH276" s="826"/>
      <c r="AI276" s="826"/>
      <c r="AJ276" s="826"/>
      <c r="AK276" s="826"/>
      <c r="AL276" s="4"/>
      <c r="AM276" s="826"/>
      <c r="AN276" s="826"/>
      <c r="AO276" s="826"/>
      <c r="AP276" s="826"/>
      <c r="AQ276" s="826"/>
      <c r="AR276" s="4"/>
      <c r="AS276" s="826"/>
      <c r="AT276" s="826"/>
      <c r="AU276" s="826"/>
      <c r="AV276" s="826"/>
      <c r="AW276" s="826"/>
      <c r="AX276" s="4"/>
      <c r="AY276" s="826"/>
      <c r="AZ276" s="826"/>
      <c r="BA276" s="826"/>
      <c r="BB276" s="826"/>
      <c r="BC276" s="826"/>
      <c r="BD276" s="4"/>
      <c r="BE276" s="826"/>
      <c r="BF276" s="826"/>
      <c r="BG276" s="826"/>
      <c r="BH276" s="826"/>
      <c r="BI276" s="826"/>
      <c r="BJ276" s="4"/>
    </row>
    <row r="277" spans="1:62" s="109" customFormat="1">
      <c r="A277" s="827"/>
      <c r="B277" s="826"/>
      <c r="C277" s="319"/>
      <c r="D277" s="826"/>
      <c r="E277" s="826"/>
      <c r="F277" s="826"/>
      <c r="G277" s="826"/>
      <c r="H277" s="4"/>
      <c r="I277" s="826"/>
      <c r="J277" s="826"/>
      <c r="K277" s="826"/>
      <c r="L277" s="826"/>
      <c r="M277" s="826"/>
      <c r="N277" s="4"/>
      <c r="O277" s="826"/>
      <c r="P277" s="826"/>
      <c r="Q277" s="826"/>
      <c r="R277" s="826"/>
      <c r="S277" s="826"/>
      <c r="T277" s="4"/>
      <c r="U277" s="826"/>
      <c r="V277" s="826"/>
      <c r="W277" s="826"/>
      <c r="X277" s="826"/>
      <c r="Y277" s="826"/>
      <c r="Z277" s="4"/>
      <c r="AA277" s="826"/>
      <c r="AB277" s="826"/>
      <c r="AC277" s="826"/>
      <c r="AD277" s="826"/>
      <c r="AE277" s="826"/>
      <c r="AF277" s="4"/>
      <c r="AG277" s="826"/>
      <c r="AH277" s="826"/>
      <c r="AI277" s="826"/>
      <c r="AJ277" s="826"/>
      <c r="AK277" s="826"/>
      <c r="AL277" s="4"/>
      <c r="AM277" s="826"/>
      <c r="AN277" s="826"/>
      <c r="AO277" s="826"/>
      <c r="AP277" s="826"/>
      <c r="AQ277" s="826"/>
      <c r="AR277" s="4"/>
      <c r="AS277" s="826"/>
      <c r="AT277" s="826"/>
      <c r="AU277" s="826"/>
      <c r="AV277" s="826"/>
      <c r="AW277" s="826"/>
      <c r="AX277" s="4"/>
      <c r="AY277" s="826"/>
      <c r="AZ277" s="826"/>
      <c r="BA277" s="826"/>
      <c r="BB277" s="826"/>
      <c r="BC277" s="826"/>
      <c r="BD277" s="4"/>
      <c r="BE277" s="826"/>
      <c r="BF277" s="826"/>
      <c r="BG277" s="826"/>
      <c r="BH277" s="826"/>
      <c r="BI277" s="826"/>
      <c r="BJ277" s="4"/>
    </row>
    <row r="278" spans="1:62" s="109" customFormat="1">
      <c r="A278" s="827"/>
      <c r="B278" s="826"/>
      <c r="C278" s="319"/>
      <c r="D278" s="826"/>
      <c r="E278" s="826"/>
      <c r="F278" s="826"/>
      <c r="G278" s="826"/>
      <c r="H278" s="4"/>
      <c r="I278" s="826"/>
      <c r="J278" s="826"/>
      <c r="K278" s="826"/>
      <c r="L278" s="826"/>
      <c r="M278" s="826"/>
      <c r="N278" s="4"/>
      <c r="O278" s="826"/>
      <c r="P278" s="826"/>
      <c r="Q278" s="826"/>
      <c r="R278" s="826"/>
      <c r="S278" s="826"/>
      <c r="T278" s="4"/>
      <c r="U278" s="826"/>
      <c r="V278" s="826"/>
      <c r="W278" s="826"/>
      <c r="X278" s="826"/>
      <c r="Y278" s="826"/>
      <c r="Z278" s="4"/>
      <c r="AA278" s="826"/>
      <c r="AB278" s="826"/>
      <c r="AC278" s="826"/>
      <c r="AD278" s="826"/>
      <c r="AE278" s="826"/>
      <c r="AF278" s="4"/>
      <c r="AG278" s="826"/>
      <c r="AH278" s="826"/>
      <c r="AI278" s="826"/>
      <c r="AJ278" s="826"/>
      <c r="AK278" s="826"/>
      <c r="AL278" s="4"/>
      <c r="AM278" s="826"/>
      <c r="AN278" s="826"/>
      <c r="AO278" s="826"/>
      <c r="AP278" s="826"/>
      <c r="AQ278" s="826"/>
      <c r="AR278" s="4"/>
      <c r="AS278" s="826"/>
      <c r="AT278" s="826"/>
      <c r="AU278" s="826"/>
      <c r="AV278" s="826"/>
      <c r="AW278" s="826"/>
      <c r="AX278" s="4"/>
      <c r="AY278" s="826"/>
      <c r="AZ278" s="826"/>
      <c r="BA278" s="826"/>
      <c r="BB278" s="826"/>
      <c r="BC278" s="826"/>
      <c r="BD278" s="4"/>
      <c r="BE278" s="826"/>
      <c r="BF278" s="826"/>
      <c r="BG278" s="826"/>
      <c r="BH278" s="826"/>
      <c r="BI278" s="826"/>
      <c r="BJ278" s="4"/>
    </row>
    <row r="279" spans="1:62" s="109" customFormat="1">
      <c r="A279" s="827"/>
      <c r="B279" s="826"/>
      <c r="C279" s="319"/>
      <c r="D279" s="826"/>
      <c r="E279" s="826"/>
      <c r="F279" s="826"/>
      <c r="G279" s="826"/>
      <c r="H279" s="4"/>
      <c r="I279" s="826"/>
      <c r="J279" s="826"/>
      <c r="K279" s="826"/>
      <c r="L279" s="826"/>
      <c r="M279" s="826"/>
      <c r="N279" s="4"/>
      <c r="O279" s="826"/>
      <c r="P279" s="826"/>
      <c r="Q279" s="826"/>
      <c r="R279" s="826"/>
      <c r="S279" s="826"/>
      <c r="T279" s="4"/>
      <c r="U279" s="826"/>
      <c r="V279" s="826"/>
      <c r="W279" s="826"/>
      <c r="X279" s="826"/>
      <c r="Y279" s="826"/>
      <c r="Z279" s="4"/>
      <c r="AA279" s="826"/>
      <c r="AB279" s="826"/>
      <c r="AC279" s="826"/>
      <c r="AD279" s="826"/>
      <c r="AE279" s="826"/>
      <c r="AF279" s="4"/>
      <c r="AG279" s="826"/>
      <c r="AH279" s="826"/>
      <c r="AI279" s="826"/>
      <c r="AJ279" s="826"/>
      <c r="AK279" s="826"/>
      <c r="AL279" s="4"/>
      <c r="AM279" s="826"/>
      <c r="AN279" s="826"/>
      <c r="AO279" s="826"/>
      <c r="AP279" s="826"/>
      <c r="AQ279" s="826"/>
      <c r="AR279" s="4"/>
      <c r="AS279" s="826"/>
      <c r="AT279" s="826"/>
      <c r="AU279" s="826"/>
      <c r="AV279" s="826"/>
      <c r="AW279" s="826"/>
      <c r="AX279" s="4"/>
      <c r="AY279" s="826"/>
      <c r="AZ279" s="826"/>
      <c r="BA279" s="826"/>
      <c r="BB279" s="826"/>
      <c r="BC279" s="826"/>
      <c r="BD279" s="4"/>
      <c r="BE279" s="826"/>
      <c r="BF279" s="826"/>
      <c r="BG279" s="826"/>
      <c r="BH279" s="826"/>
      <c r="BI279" s="826"/>
      <c r="BJ279" s="4"/>
    </row>
    <row r="280" spans="1:62" s="109" customFormat="1">
      <c r="A280" s="827"/>
      <c r="B280" s="826"/>
      <c r="C280" s="319"/>
      <c r="D280" s="826"/>
      <c r="E280" s="826"/>
      <c r="F280" s="826"/>
      <c r="G280" s="826"/>
      <c r="H280" s="4"/>
      <c r="I280" s="826"/>
      <c r="J280" s="826"/>
      <c r="K280" s="826"/>
      <c r="L280" s="826"/>
      <c r="M280" s="826"/>
      <c r="N280" s="4"/>
      <c r="O280" s="826"/>
      <c r="P280" s="826"/>
      <c r="Q280" s="826"/>
      <c r="R280" s="826"/>
      <c r="S280" s="826"/>
      <c r="T280" s="4"/>
      <c r="U280" s="826"/>
      <c r="V280" s="826"/>
      <c r="W280" s="826"/>
      <c r="X280" s="826"/>
      <c r="Y280" s="826"/>
      <c r="Z280" s="4"/>
      <c r="AA280" s="826"/>
      <c r="AB280" s="826"/>
      <c r="AC280" s="826"/>
      <c r="AD280" s="826"/>
      <c r="AE280" s="826"/>
      <c r="AF280" s="4"/>
      <c r="AG280" s="826"/>
      <c r="AH280" s="826"/>
      <c r="AI280" s="826"/>
      <c r="AJ280" s="826"/>
      <c r="AK280" s="826"/>
      <c r="AL280" s="4"/>
      <c r="AM280" s="826"/>
      <c r="AN280" s="826"/>
      <c r="AO280" s="826"/>
      <c r="AP280" s="826"/>
      <c r="AQ280" s="826"/>
      <c r="AR280" s="4"/>
      <c r="AS280" s="826"/>
      <c r="AT280" s="826"/>
      <c r="AU280" s="826"/>
      <c r="AV280" s="826"/>
      <c r="AW280" s="826"/>
      <c r="AX280" s="4"/>
      <c r="AY280" s="826"/>
      <c r="AZ280" s="826"/>
      <c r="BA280" s="826"/>
      <c r="BB280" s="826"/>
      <c r="BC280" s="826"/>
      <c r="BD280" s="4"/>
      <c r="BE280" s="826"/>
      <c r="BF280" s="826"/>
      <c r="BG280" s="826"/>
      <c r="BH280" s="826"/>
      <c r="BI280" s="826"/>
      <c r="BJ280" s="4"/>
    </row>
    <row r="281" spans="1:62" s="109" customFormat="1">
      <c r="A281" s="827"/>
      <c r="B281" s="826"/>
      <c r="C281" s="319"/>
      <c r="D281" s="826"/>
      <c r="E281" s="826"/>
      <c r="F281" s="826"/>
      <c r="G281" s="826"/>
      <c r="H281" s="4"/>
      <c r="I281" s="826"/>
      <c r="J281" s="826"/>
      <c r="K281" s="826"/>
      <c r="L281" s="826"/>
      <c r="M281" s="826"/>
      <c r="N281" s="4"/>
      <c r="O281" s="826"/>
      <c r="P281" s="826"/>
      <c r="Q281" s="826"/>
      <c r="R281" s="826"/>
      <c r="S281" s="826"/>
      <c r="T281" s="4"/>
      <c r="U281" s="826"/>
      <c r="V281" s="826"/>
      <c r="W281" s="826"/>
      <c r="X281" s="826"/>
      <c r="Y281" s="826"/>
      <c r="Z281" s="4"/>
      <c r="AA281" s="826"/>
      <c r="AB281" s="826"/>
      <c r="AC281" s="826"/>
      <c r="AD281" s="826"/>
      <c r="AE281" s="826"/>
      <c r="AF281" s="4"/>
      <c r="AG281" s="826"/>
      <c r="AH281" s="826"/>
      <c r="AI281" s="826"/>
      <c r="AJ281" s="826"/>
      <c r="AK281" s="826"/>
      <c r="AL281" s="4"/>
      <c r="AM281" s="826"/>
      <c r="AN281" s="826"/>
      <c r="AO281" s="826"/>
      <c r="AP281" s="826"/>
      <c r="AQ281" s="826"/>
      <c r="AR281" s="4"/>
      <c r="AS281" s="826"/>
      <c r="AT281" s="826"/>
      <c r="AU281" s="826"/>
      <c r="AV281" s="826"/>
      <c r="AW281" s="826"/>
      <c r="AX281" s="4"/>
      <c r="AY281" s="826"/>
      <c r="AZ281" s="826"/>
      <c r="BA281" s="826"/>
      <c r="BB281" s="826"/>
      <c r="BC281" s="826"/>
      <c r="BD281" s="4"/>
      <c r="BE281" s="826"/>
      <c r="BF281" s="826"/>
      <c r="BG281" s="826"/>
      <c r="BH281" s="826"/>
      <c r="BI281" s="826"/>
      <c r="BJ281" s="4"/>
    </row>
    <row r="282" spans="1:62" s="109" customFormat="1">
      <c r="A282" s="827"/>
      <c r="B282" s="826"/>
      <c r="C282" s="319"/>
      <c r="D282" s="826"/>
      <c r="E282" s="826"/>
      <c r="F282" s="826"/>
      <c r="G282" s="826"/>
      <c r="H282" s="4"/>
      <c r="I282" s="826"/>
      <c r="J282" s="826"/>
      <c r="K282" s="826"/>
      <c r="L282" s="826"/>
      <c r="M282" s="826"/>
      <c r="N282" s="4"/>
      <c r="O282" s="826"/>
      <c r="P282" s="826"/>
      <c r="Q282" s="826"/>
      <c r="R282" s="826"/>
      <c r="S282" s="826"/>
      <c r="T282" s="4"/>
      <c r="U282" s="826"/>
      <c r="V282" s="826"/>
      <c r="W282" s="826"/>
      <c r="X282" s="826"/>
      <c r="Y282" s="826"/>
      <c r="Z282" s="4"/>
      <c r="AA282" s="826"/>
      <c r="AB282" s="826"/>
      <c r="AC282" s="826"/>
      <c r="AD282" s="826"/>
      <c r="AE282" s="826"/>
      <c r="AF282" s="4"/>
      <c r="AG282" s="826"/>
      <c r="AH282" s="826"/>
      <c r="AI282" s="826"/>
      <c r="AJ282" s="826"/>
      <c r="AK282" s="826"/>
      <c r="AL282" s="4"/>
      <c r="AM282" s="826"/>
      <c r="AN282" s="826"/>
      <c r="AO282" s="826"/>
      <c r="AP282" s="826"/>
      <c r="AQ282" s="826"/>
      <c r="AR282" s="4"/>
      <c r="AS282" s="826"/>
      <c r="AT282" s="826"/>
      <c r="AU282" s="826"/>
      <c r="AV282" s="826"/>
      <c r="AW282" s="826"/>
      <c r="AX282" s="4"/>
      <c r="AY282" s="826"/>
      <c r="AZ282" s="826"/>
      <c r="BA282" s="826"/>
      <c r="BB282" s="826"/>
      <c r="BC282" s="826"/>
      <c r="BD282" s="4"/>
      <c r="BE282" s="826"/>
      <c r="BF282" s="826"/>
      <c r="BG282" s="826"/>
      <c r="BH282" s="826"/>
      <c r="BI282" s="826"/>
      <c r="BJ282" s="4"/>
    </row>
    <row r="283" spans="1:62" s="109" customFormat="1">
      <c r="A283" s="827"/>
      <c r="B283" s="826"/>
      <c r="C283" s="319"/>
      <c r="D283" s="826"/>
      <c r="E283" s="826"/>
      <c r="F283" s="826"/>
      <c r="G283" s="826"/>
      <c r="H283" s="4"/>
      <c r="I283" s="826"/>
      <c r="J283" s="826"/>
      <c r="K283" s="826"/>
      <c r="L283" s="826"/>
      <c r="M283" s="826"/>
      <c r="N283" s="4"/>
      <c r="O283" s="826"/>
      <c r="P283" s="826"/>
      <c r="Q283" s="826"/>
      <c r="R283" s="826"/>
      <c r="S283" s="826"/>
      <c r="T283" s="4"/>
      <c r="U283" s="826"/>
      <c r="V283" s="826"/>
      <c r="W283" s="826"/>
      <c r="X283" s="826"/>
      <c r="Y283" s="826"/>
      <c r="Z283" s="4"/>
      <c r="AA283" s="826"/>
      <c r="AB283" s="826"/>
      <c r="AC283" s="826"/>
      <c r="AD283" s="826"/>
      <c r="AE283" s="826"/>
      <c r="AF283" s="4"/>
      <c r="AG283" s="826"/>
      <c r="AH283" s="826"/>
      <c r="AI283" s="826"/>
      <c r="AJ283" s="826"/>
      <c r="AK283" s="826"/>
      <c r="AL283" s="4"/>
      <c r="AM283" s="826"/>
      <c r="AN283" s="826"/>
      <c r="AO283" s="826"/>
      <c r="AP283" s="826"/>
      <c r="AQ283" s="826"/>
      <c r="AR283" s="4"/>
      <c r="AS283" s="826"/>
      <c r="AT283" s="826"/>
      <c r="AU283" s="826"/>
      <c r="AV283" s="826"/>
      <c r="AW283" s="826"/>
      <c r="AX283" s="4"/>
      <c r="AY283" s="826"/>
      <c r="AZ283" s="826"/>
      <c r="BA283" s="826"/>
      <c r="BB283" s="826"/>
      <c r="BC283" s="826"/>
      <c r="BD283" s="4"/>
      <c r="BE283" s="826"/>
      <c r="BF283" s="826"/>
      <c r="BG283" s="826"/>
      <c r="BH283" s="826"/>
      <c r="BI283" s="826"/>
      <c r="BJ283" s="4"/>
    </row>
    <row r="284" spans="1:62" s="109" customFormat="1">
      <c r="A284" s="827"/>
      <c r="B284" s="826"/>
      <c r="C284" s="319"/>
      <c r="D284" s="826"/>
      <c r="E284" s="826"/>
      <c r="F284" s="826"/>
      <c r="G284" s="826"/>
      <c r="H284" s="4"/>
      <c r="I284" s="826"/>
      <c r="J284" s="826"/>
      <c r="K284" s="826"/>
      <c r="L284" s="826"/>
      <c r="M284" s="826"/>
      <c r="N284" s="4"/>
      <c r="O284" s="826"/>
      <c r="P284" s="826"/>
      <c r="Q284" s="826"/>
      <c r="R284" s="826"/>
      <c r="S284" s="826"/>
      <c r="T284" s="4"/>
      <c r="U284" s="826"/>
      <c r="V284" s="826"/>
      <c r="W284" s="826"/>
      <c r="X284" s="826"/>
      <c r="Y284" s="826"/>
      <c r="Z284" s="4"/>
      <c r="AA284" s="826"/>
      <c r="AB284" s="826"/>
      <c r="AC284" s="826"/>
      <c r="AD284" s="826"/>
      <c r="AE284" s="826"/>
      <c r="AF284" s="4"/>
      <c r="AG284" s="826"/>
      <c r="AH284" s="826"/>
      <c r="AI284" s="826"/>
      <c r="AJ284" s="826"/>
      <c r="AK284" s="826"/>
      <c r="AL284" s="4"/>
      <c r="AM284" s="826"/>
      <c r="AN284" s="826"/>
      <c r="AO284" s="826"/>
      <c r="AP284" s="826"/>
      <c r="AQ284" s="826"/>
      <c r="AR284" s="4"/>
      <c r="AS284" s="826"/>
      <c r="AT284" s="826"/>
      <c r="AU284" s="826"/>
      <c r="AV284" s="826"/>
      <c r="AW284" s="826"/>
      <c r="AX284" s="4"/>
      <c r="AY284" s="826"/>
      <c r="AZ284" s="826"/>
      <c r="BA284" s="826"/>
      <c r="BB284" s="826"/>
      <c r="BC284" s="826"/>
      <c r="BD284" s="4"/>
      <c r="BE284" s="826"/>
      <c r="BF284" s="826"/>
      <c r="BG284" s="826"/>
      <c r="BH284" s="826"/>
      <c r="BI284" s="826"/>
      <c r="BJ284" s="4"/>
    </row>
    <row r="285" spans="1:62" s="109" customFormat="1">
      <c r="A285" s="827"/>
      <c r="B285" s="826"/>
      <c r="C285" s="319"/>
      <c r="D285" s="826"/>
      <c r="E285" s="826"/>
      <c r="F285" s="826"/>
      <c r="G285" s="826"/>
      <c r="H285" s="4"/>
      <c r="I285" s="826"/>
      <c r="J285" s="826"/>
      <c r="K285" s="826"/>
      <c r="L285" s="826"/>
      <c r="M285" s="826"/>
      <c r="N285" s="4"/>
      <c r="O285" s="826"/>
      <c r="P285" s="826"/>
      <c r="Q285" s="826"/>
      <c r="R285" s="826"/>
      <c r="S285" s="826"/>
      <c r="T285" s="4"/>
      <c r="U285" s="826"/>
      <c r="V285" s="826"/>
      <c r="W285" s="826"/>
      <c r="X285" s="826"/>
      <c r="Y285" s="826"/>
      <c r="Z285" s="4"/>
      <c r="AA285" s="826"/>
      <c r="AB285" s="826"/>
      <c r="AC285" s="826"/>
      <c r="AD285" s="826"/>
      <c r="AE285" s="826"/>
      <c r="AF285" s="4"/>
      <c r="AG285" s="826"/>
      <c r="AH285" s="826"/>
      <c r="AI285" s="826"/>
      <c r="AJ285" s="826"/>
      <c r="AK285" s="826"/>
      <c r="AL285" s="4"/>
      <c r="AM285" s="826"/>
      <c r="AN285" s="826"/>
      <c r="AO285" s="826"/>
      <c r="AP285" s="826"/>
      <c r="AQ285" s="826"/>
      <c r="AR285" s="4"/>
      <c r="AS285" s="826"/>
      <c r="AT285" s="826"/>
      <c r="AU285" s="826"/>
      <c r="AV285" s="826"/>
      <c r="AW285" s="826"/>
      <c r="AX285" s="4"/>
      <c r="AY285" s="826"/>
      <c r="AZ285" s="826"/>
      <c r="BA285" s="826"/>
      <c r="BB285" s="826"/>
      <c r="BC285" s="826"/>
      <c r="BD285" s="4"/>
      <c r="BE285" s="826"/>
      <c r="BF285" s="826"/>
      <c r="BG285" s="826"/>
      <c r="BH285" s="826"/>
      <c r="BI285" s="826"/>
      <c r="BJ285" s="4"/>
    </row>
    <row r="286" spans="1:62" s="109" customFormat="1">
      <c r="A286" s="827"/>
      <c r="B286" s="826"/>
      <c r="C286" s="319"/>
      <c r="D286" s="826"/>
      <c r="E286" s="826"/>
      <c r="F286" s="826"/>
      <c r="G286" s="826"/>
      <c r="H286" s="4"/>
      <c r="I286" s="826"/>
      <c r="J286" s="826"/>
      <c r="K286" s="826"/>
      <c r="L286" s="826"/>
      <c r="M286" s="826"/>
      <c r="N286" s="4"/>
      <c r="O286" s="826"/>
      <c r="P286" s="826"/>
      <c r="Q286" s="826"/>
      <c r="R286" s="826"/>
      <c r="S286" s="826"/>
      <c r="T286" s="4"/>
      <c r="U286" s="826"/>
      <c r="V286" s="826"/>
      <c r="W286" s="826"/>
      <c r="X286" s="826"/>
      <c r="Y286" s="826"/>
      <c r="Z286" s="4"/>
      <c r="AA286" s="826"/>
      <c r="AB286" s="826"/>
      <c r="AC286" s="826"/>
      <c r="AD286" s="826"/>
      <c r="AE286" s="826"/>
      <c r="AF286" s="4"/>
      <c r="AG286" s="826"/>
      <c r="AH286" s="826"/>
      <c r="AI286" s="826"/>
      <c r="AJ286" s="826"/>
      <c r="AK286" s="826"/>
      <c r="AL286" s="4"/>
      <c r="AM286" s="826"/>
      <c r="AN286" s="826"/>
      <c r="AO286" s="826"/>
      <c r="AP286" s="826"/>
      <c r="AQ286" s="826"/>
      <c r="AR286" s="4"/>
      <c r="AS286" s="826"/>
      <c r="AT286" s="826"/>
      <c r="AU286" s="826"/>
      <c r="AV286" s="826"/>
      <c r="AW286" s="826"/>
      <c r="AX286" s="4"/>
      <c r="AY286" s="826"/>
      <c r="AZ286" s="826"/>
      <c r="BA286" s="826"/>
      <c r="BB286" s="826"/>
      <c r="BC286" s="826"/>
      <c r="BD286" s="4"/>
      <c r="BE286" s="826"/>
      <c r="BF286" s="826"/>
      <c r="BG286" s="826"/>
      <c r="BH286" s="826"/>
      <c r="BI286" s="826"/>
      <c r="BJ286" s="4"/>
    </row>
    <row r="287" spans="1:62" s="109" customFormat="1">
      <c r="A287" s="827"/>
      <c r="B287" s="826"/>
      <c r="C287" s="319"/>
      <c r="D287" s="826"/>
      <c r="E287" s="826"/>
      <c r="F287" s="826"/>
      <c r="G287" s="826"/>
      <c r="H287" s="4"/>
      <c r="I287" s="826"/>
      <c r="J287" s="826"/>
      <c r="K287" s="826"/>
      <c r="L287" s="826"/>
      <c r="M287" s="826"/>
      <c r="N287" s="4"/>
      <c r="O287" s="826"/>
      <c r="P287" s="826"/>
      <c r="Q287" s="826"/>
      <c r="R287" s="826"/>
      <c r="S287" s="826"/>
      <c r="T287" s="4"/>
      <c r="U287" s="826"/>
      <c r="V287" s="826"/>
      <c r="W287" s="826"/>
      <c r="X287" s="826"/>
      <c r="Y287" s="826"/>
      <c r="Z287" s="4"/>
      <c r="AA287" s="826"/>
      <c r="AB287" s="826"/>
      <c r="AC287" s="826"/>
      <c r="AD287" s="826"/>
      <c r="AE287" s="826"/>
      <c r="AF287" s="4"/>
      <c r="AG287" s="826"/>
      <c r="AH287" s="826"/>
      <c r="AI287" s="826"/>
      <c r="AJ287" s="826"/>
      <c r="AK287" s="826"/>
      <c r="AL287" s="4"/>
      <c r="AM287" s="826"/>
      <c r="AN287" s="826"/>
      <c r="AO287" s="826"/>
      <c r="AP287" s="826"/>
      <c r="AQ287" s="826"/>
      <c r="AR287" s="4"/>
      <c r="AS287" s="826"/>
      <c r="AT287" s="826"/>
      <c r="AU287" s="826"/>
      <c r="AV287" s="826"/>
      <c r="AW287" s="826"/>
      <c r="AX287" s="4"/>
      <c r="AY287" s="826"/>
      <c r="AZ287" s="826"/>
      <c r="BA287" s="826"/>
      <c r="BB287" s="826"/>
      <c r="BC287" s="826"/>
      <c r="BD287" s="4"/>
      <c r="BE287" s="826"/>
      <c r="BF287" s="826"/>
      <c r="BG287" s="826"/>
      <c r="BH287" s="826"/>
      <c r="BI287" s="826"/>
      <c r="BJ287" s="4"/>
    </row>
    <row r="288" spans="1:62" s="109" customFormat="1">
      <c r="A288" s="827"/>
      <c r="B288" s="826"/>
      <c r="C288" s="319"/>
      <c r="D288" s="826"/>
      <c r="E288" s="826"/>
      <c r="F288" s="826"/>
      <c r="G288" s="826"/>
      <c r="H288" s="4"/>
      <c r="I288" s="826"/>
      <c r="J288" s="826"/>
      <c r="K288" s="826"/>
      <c r="L288" s="826"/>
      <c r="M288" s="826"/>
      <c r="N288" s="4"/>
      <c r="O288" s="826"/>
      <c r="P288" s="826"/>
      <c r="Q288" s="826"/>
      <c r="R288" s="826"/>
      <c r="S288" s="826"/>
      <c r="T288" s="4"/>
      <c r="U288" s="826"/>
      <c r="V288" s="826"/>
      <c r="W288" s="826"/>
      <c r="X288" s="826"/>
      <c r="Y288" s="826"/>
      <c r="Z288" s="4"/>
      <c r="AA288" s="826"/>
      <c r="AB288" s="826"/>
      <c r="AC288" s="826"/>
      <c r="AD288" s="826"/>
      <c r="AE288" s="826"/>
      <c r="AF288" s="4"/>
      <c r="AG288" s="826"/>
      <c r="AH288" s="826"/>
      <c r="AI288" s="826"/>
      <c r="AJ288" s="826"/>
      <c r="AK288" s="826"/>
      <c r="AL288" s="4"/>
      <c r="AM288" s="826"/>
      <c r="AN288" s="826"/>
      <c r="AO288" s="826"/>
      <c r="AP288" s="826"/>
      <c r="AQ288" s="826"/>
      <c r="AR288" s="4"/>
      <c r="AS288" s="826"/>
      <c r="AT288" s="826"/>
      <c r="AU288" s="826"/>
      <c r="AV288" s="826"/>
      <c r="AW288" s="826"/>
      <c r="AX288" s="4"/>
      <c r="AY288" s="826"/>
      <c r="AZ288" s="826"/>
      <c r="BA288" s="826"/>
      <c r="BB288" s="826"/>
      <c r="BC288" s="826"/>
      <c r="BD288" s="4"/>
      <c r="BE288" s="826"/>
      <c r="BF288" s="826"/>
      <c r="BG288" s="826"/>
      <c r="BH288" s="826"/>
      <c r="BI288" s="826"/>
      <c r="BJ288" s="4"/>
    </row>
    <row r="289" spans="1:62" s="109" customFormat="1">
      <c r="A289" s="827"/>
      <c r="B289" s="826"/>
      <c r="C289" s="319"/>
      <c r="D289" s="826"/>
      <c r="E289" s="826"/>
      <c r="F289" s="826"/>
      <c r="G289" s="826"/>
      <c r="H289" s="4"/>
      <c r="I289" s="826"/>
      <c r="J289" s="826"/>
      <c r="K289" s="826"/>
      <c r="L289" s="826"/>
      <c r="M289" s="826"/>
      <c r="N289" s="4"/>
      <c r="O289" s="826"/>
      <c r="P289" s="826"/>
      <c r="Q289" s="826"/>
      <c r="R289" s="826"/>
      <c r="S289" s="826"/>
      <c r="T289" s="4"/>
      <c r="U289" s="826"/>
      <c r="V289" s="826"/>
      <c r="W289" s="826"/>
      <c r="X289" s="826"/>
      <c r="Y289" s="826"/>
      <c r="Z289" s="4"/>
      <c r="AA289" s="826"/>
      <c r="AB289" s="826"/>
      <c r="AC289" s="826"/>
      <c r="AD289" s="826"/>
      <c r="AE289" s="826"/>
      <c r="AF289" s="4"/>
      <c r="AG289" s="826"/>
      <c r="AH289" s="826"/>
      <c r="AI289" s="826"/>
      <c r="AJ289" s="826"/>
      <c r="AK289" s="826"/>
      <c r="AL289" s="4"/>
      <c r="AM289" s="826"/>
      <c r="AN289" s="826"/>
      <c r="AO289" s="826"/>
      <c r="AP289" s="826"/>
      <c r="AQ289" s="826"/>
      <c r="AR289" s="4"/>
      <c r="AS289" s="826"/>
      <c r="AT289" s="826"/>
      <c r="AU289" s="826"/>
      <c r="AV289" s="826"/>
      <c r="AW289" s="826"/>
      <c r="AX289" s="4"/>
      <c r="AY289" s="826"/>
      <c r="AZ289" s="826"/>
      <c r="BA289" s="826"/>
      <c r="BB289" s="826"/>
      <c r="BC289" s="826"/>
      <c r="BD289" s="4"/>
      <c r="BE289" s="826"/>
      <c r="BF289" s="826"/>
      <c r="BG289" s="826"/>
      <c r="BH289" s="826"/>
      <c r="BI289" s="826"/>
      <c r="BJ289" s="4"/>
    </row>
    <row r="290" spans="1:62" s="109" customFormat="1">
      <c r="A290" s="827"/>
      <c r="B290" s="826"/>
      <c r="C290" s="319"/>
      <c r="D290" s="826"/>
      <c r="E290" s="826"/>
      <c r="F290" s="826"/>
      <c r="G290" s="826"/>
      <c r="H290" s="4"/>
      <c r="I290" s="826"/>
      <c r="J290" s="826"/>
      <c r="K290" s="826"/>
      <c r="L290" s="826"/>
      <c r="M290" s="826"/>
      <c r="N290" s="4"/>
      <c r="O290" s="826"/>
      <c r="P290" s="826"/>
      <c r="Q290" s="826"/>
      <c r="R290" s="826"/>
      <c r="S290" s="826"/>
      <c r="T290" s="4"/>
      <c r="U290" s="826"/>
      <c r="V290" s="826"/>
      <c r="W290" s="826"/>
      <c r="X290" s="826"/>
      <c r="Y290" s="826"/>
      <c r="Z290" s="4"/>
      <c r="AA290" s="826"/>
      <c r="AB290" s="826"/>
      <c r="AC290" s="826"/>
      <c r="AD290" s="826"/>
      <c r="AE290" s="826"/>
      <c r="AF290" s="4"/>
      <c r="AG290" s="826"/>
      <c r="AH290" s="826"/>
      <c r="AI290" s="826"/>
      <c r="AJ290" s="826"/>
      <c r="AK290" s="826"/>
      <c r="AL290" s="4"/>
      <c r="AM290" s="826"/>
      <c r="AN290" s="826"/>
      <c r="AO290" s="826"/>
      <c r="AP290" s="826"/>
      <c r="AQ290" s="826"/>
      <c r="AR290" s="4"/>
      <c r="AS290" s="826"/>
      <c r="AT290" s="826"/>
      <c r="AU290" s="826"/>
      <c r="AV290" s="826"/>
      <c r="AW290" s="826"/>
      <c r="AX290" s="4"/>
      <c r="AY290" s="826"/>
      <c r="AZ290" s="826"/>
      <c r="BA290" s="826"/>
      <c r="BB290" s="826"/>
      <c r="BC290" s="826"/>
      <c r="BD290" s="4"/>
      <c r="BE290" s="826"/>
      <c r="BF290" s="826"/>
      <c r="BG290" s="826"/>
      <c r="BH290" s="826"/>
      <c r="BI290" s="826"/>
      <c r="BJ290" s="4"/>
    </row>
    <row r="291" spans="1:62" s="109" customFormat="1">
      <c r="A291" s="827"/>
      <c r="B291" s="826"/>
      <c r="C291" s="319"/>
      <c r="D291" s="826"/>
      <c r="E291" s="826"/>
      <c r="F291" s="826"/>
      <c r="G291" s="826"/>
      <c r="H291" s="4"/>
      <c r="I291" s="826"/>
      <c r="J291" s="826"/>
      <c r="K291" s="826"/>
      <c r="L291" s="826"/>
      <c r="M291" s="826"/>
      <c r="N291" s="4"/>
      <c r="O291" s="826"/>
      <c r="P291" s="826"/>
      <c r="Q291" s="826"/>
      <c r="R291" s="826"/>
      <c r="S291" s="826"/>
      <c r="T291" s="4"/>
      <c r="U291" s="826"/>
      <c r="V291" s="826"/>
      <c r="W291" s="826"/>
      <c r="X291" s="826"/>
      <c r="Y291" s="826"/>
      <c r="Z291" s="4"/>
      <c r="AA291" s="826"/>
      <c r="AB291" s="826"/>
      <c r="AC291" s="826"/>
      <c r="AD291" s="826"/>
      <c r="AE291" s="826"/>
      <c r="AF291" s="4"/>
      <c r="AG291" s="826"/>
      <c r="AH291" s="826"/>
      <c r="AI291" s="826"/>
      <c r="AJ291" s="826"/>
      <c r="AK291" s="826"/>
      <c r="AL291" s="4"/>
      <c r="AM291" s="826"/>
      <c r="AN291" s="826"/>
      <c r="AO291" s="826"/>
      <c r="AP291" s="826"/>
      <c r="AQ291" s="826"/>
      <c r="AR291" s="4"/>
      <c r="AS291" s="826"/>
      <c r="AT291" s="826"/>
      <c r="AU291" s="826"/>
      <c r="AV291" s="826"/>
      <c r="AW291" s="826"/>
      <c r="AX291" s="4"/>
      <c r="AY291" s="826"/>
      <c r="AZ291" s="826"/>
      <c r="BA291" s="826"/>
      <c r="BB291" s="826"/>
      <c r="BC291" s="826"/>
      <c r="BD291" s="4"/>
      <c r="BE291" s="826"/>
      <c r="BF291" s="826"/>
      <c r="BG291" s="826"/>
      <c r="BH291" s="826"/>
      <c r="BI291" s="826"/>
      <c r="BJ291" s="4"/>
    </row>
    <row r="292" spans="1:62" s="109" customFormat="1">
      <c r="A292" s="827"/>
      <c r="B292" s="826"/>
      <c r="C292" s="319"/>
      <c r="D292" s="826"/>
      <c r="E292" s="826"/>
      <c r="F292" s="826"/>
      <c r="G292" s="826"/>
      <c r="H292" s="4"/>
      <c r="I292" s="826"/>
      <c r="J292" s="826"/>
      <c r="K292" s="826"/>
      <c r="L292" s="826"/>
      <c r="M292" s="826"/>
      <c r="N292" s="4"/>
      <c r="O292" s="826"/>
      <c r="P292" s="826"/>
      <c r="Q292" s="826"/>
      <c r="R292" s="826"/>
      <c r="S292" s="826"/>
      <c r="T292" s="4"/>
      <c r="U292" s="826"/>
      <c r="V292" s="826"/>
      <c r="W292" s="826"/>
      <c r="X292" s="826"/>
      <c r="Y292" s="826"/>
      <c r="Z292" s="4"/>
      <c r="AA292" s="826"/>
      <c r="AB292" s="826"/>
      <c r="AC292" s="826"/>
      <c r="AD292" s="826"/>
      <c r="AE292" s="826"/>
      <c r="AF292" s="4"/>
      <c r="AG292" s="826"/>
      <c r="AH292" s="826"/>
      <c r="AI292" s="826"/>
      <c r="AJ292" s="826"/>
      <c r="AK292" s="826"/>
      <c r="AL292" s="4"/>
      <c r="AM292" s="826"/>
      <c r="AN292" s="826"/>
      <c r="AO292" s="826"/>
      <c r="AP292" s="826"/>
      <c r="AQ292" s="826"/>
      <c r="AR292" s="4"/>
      <c r="AS292" s="826"/>
      <c r="AT292" s="826"/>
      <c r="AU292" s="826"/>
      <c r="AV292" s="826"/>
      <c r="AW292" s="826"/>
      <c r="AX292" s="4"/>
      <c r="AY292" s="826"/>
      <c r="AZ292" s="826"/>
      <c r="BA292" s="826"/>
      <c r="BB292" s="826"/>
      <c r="BC292" s="826"/>
      <c r="BD292" s="4"/>
      <c r="BE292" s="826"/>
      <c r="BF292" s="826"/>
      <c r="BG292" s="826"/>
      <c r="BH292" s="826"/>
      <c r="BI292" s="826"/>
      <c r="BJ292" s="4"/>
    </row>
    <row r="293" spans="1:62" s="109" customFormat="1">
      <c r="A293" s="827"/>
      <c r="B293" s="826"/>
      <c r="C293" s="319"/>
      <c r="D293" s="826"/>
      <c r="E293" s="826"/>
      <c r="F293" s="826"/>
      <c r="G293" s="826"/>
      <c r="H293" s="4"/>
      <c r="I293" s="826"/>
      <c r="J293" s="826"/>
      <c r="K293" s="826"/>
      <c r="L293" s="826"/>
      <c r="M293" s="826"/>
      <c r="N293" s="4"/>
      <c r="O293" s="826"/>
      <c r="P293" s="826"/>
      <c r="Q293" s="826"/>
      <c r="R293" s="826"/>
      <c r="S293" s="826"/>
      <c r="T293" s="4"/>
      <c r="U293" s="826"/>
      <c r="V293" s="826"/>
      <c r="W293" s="826"/>
      <c r="X293" s="826"/>
      <c r="Y293" s="826"/>
      <c r="Z293" s="4"/>
      <c r="AA293" s="826"/>
      <c r="AB293" s="826"/>
      <c r="AC293" s="826"/>
      <c r="AD293" s="826"/>
      <c r="AE293" s="826"/>
      <c r="AF293" s="4"/>
      <c r="AG293" s="826"/>
      <c r="AH293" s="826"/>
      <c r="AI293" s="826"/>
      <c r="AJ293" s="826"/>
      <c r="AK293" s="826"/>
      <c r="AL293" s="4"/>
      <c r="AM293" s="826"/>
      <c r="AN293" s="826"/>
      <c r="AO293" s="826"/>
      <c r="AP293" s="826"/>
      <c r="AQ293" s="826"/>
      <c r="AR293" s="4"/>
      <c r="AS293" s="826"/>
      <c r="AT293" s="826"/>
      <c r="AU293" s="826"/>
      <c r="AV293" s="826"/>
      <c r="AW293" s="826"/>
      <c r="AX293" s="4"/>
      <c r="AY293" s="826"/>
      <c r="AZ293" s="826"/>
      <c r="BA293" s="826"/>
      <c r="BB293" s="826"/>
      <c r="BC293" s="826"/>
      <c r="BD293" s="4"/>
      <c r="BE293" s="826"/>
      <c r="BF293" s="826"/>
      <c r="BG293" s="826"/>
      <c r="BH293" s="826"/>
      <c r="BI293" s="826"/>
      <c r="BJ293" s="4"/>
    </row>
    <row r="294" spans="1:62" s="109" customFormat="1">
      <c r="A294" s="827"/>
      <c r="B294" s="826"/>
      <c r="C294" s="319"/>
      <c r="D294" s="826"/>
      <c r="E294" s="826"/>
      <c r="F294" s="826"/>
      <c r="G294" s="826"/>
      <c r="H294" s="4"/>
      <c r="I294" s="826"/>
      <c r="J294" s="826"/>
      <c r="K294" s="826"/>
      <c r="L294" s="826"/>
      <c r="M294" s="826"/>
      <c r="N294" s="4"/>
      <c r="O294" s="826"/>
      <c r="P294" s="826"/>
      <c r="Q294" s="826"/>
      <c r="R294" s="826"/>
      <c r="S294" s="826"/>
      <c r="T294" s="4"/>
      <c r="U294" s="826"/>
      <c r="V294" s="826"/>
      <c r="W294" s="826"/>
      <c r="X294" s="826"/>
      <c r="Y294" s="826"/>
      <c r="Z294" s="4"/>
      <c r="AA294" s="826"/>
      <c r="AB294" s="826"/>
      <c r="AC294" s="826"/>
      <c r="AD294" s="826"/>
      <c r="AE294" s="826"/>
      <c r="AF294" s="4"/>
      <c r="AG294" s="826"/>
      <c r="AH294" s="826"/>
      <c r="AI294" s="826"/>
      <c r="AJ294" s="826"/>
      <c r="AK294" s="826"/>
      <c r="AL294" s="4"/>
      <c r="AM294" s="826"/>
      <c r="AN294" s="826"/>
      <c r="AO294" s="826"/>
      <c r="AP294" s="826"/>
      <c r="AQ294" s="826"/>
      <c r="AR294" s="4"/>
      <c r="AS294" s="826"/>
      <c r="AT294" s="826"/>
      <c r="AU294" s="826"/>
      <c r="AV294" s="826"/>
      <c r="AW294" s="826"/>
      <c r="AX294" s="4"/>
      <c r="AY294" s="826"/>
      <c r="AZ294" s="826"/>
      <c r="BA294" s="826"/>
      <c r="BB294" s="826"/>
      <c r="BC294" s="826"/>
      <c r="BD294" s="4"/>
      <c r="BE294" s="826"/>
      <c r="BF294" s="826"/>
      <c r="BG294" s="826"/>
      <c r="BH294" s="826"/>
      <c r="BI294" s="826"/>
      <c r="BJ294" s="4"/>
    </row>
    <row r="295" spans="1:62" s="109" customFormat="1">
      <c r="A295" s="827"/>
      <c r="B295" s="826"/>
      <c r="C295" s="319"/>
      <c r="D295" s="826"/>
      <c r="E295" s="826"/>
      <c r="F295" s="826"/>
      <c r="G295" s="826"/>
      <c r="H295" s="4"/>
      <c r="I295" s="826"/>
      <c r="J295" s="826"/>
      <c r="K295" s="826"/>
      <c r="L295" s="826"/>
      <c r="M295" s="826"/>
      <c r="N295" s="4"/>
      <c r="O295" s="826"/>
      <c r="P295" s="826"/>
      <c r="Q295" s="826"/>
      <c r="R295" s="826"/>
      <c r="S295" s="826"/>
      <c r="T295" s="4"/>
      <c r="U295" s="826"/>
      <c r="V295" s="826"/>
      <c r="W295" s="826"/>
      <c r="X295" s="826"/>
      <c r="Y295" s="826"/>
      <c r="Z295" s="4"/>
      <c r="AA295" s="826"/>
      <c r="AB295" s="826"/>
      <c r="AC295" s="826"/>
      <c r="AD295" s="826"/>
      <c r="AE295" s="826"/>
      <c r="AF295" s="4"/>
      <c r="AG295" s="826"/>
      <c r="AH295" s="826"/>
      <c r="AI295" s="826"/>
      <c r="AJ295" s="826"/>
      <c r="AK295" s="826"/>
      <c r="AL295" s="4"/>
      <c r="AM295" s="826"/>
      <c r="AN295" s="826"/>
      <c r="AO295" s="826"/>
      <c r="AP295" s="826"/>
      <c r="AQ295" s="826"/>
      <c r="AR295" s="4"/>
      <c r="AS295" s="826"/>
      <c r="AT295" s="826"/>
      <c r="AU295" s="826"/>
      <c r="AV295" s="826"/>
      <c r="AW295" s="826"/>
      <c r="AX295" s="4"/>
      <c r="AY295" s="826"/>
      <c r="AZ295" s="826"/>
      <c r="BA295" s="826"/>
      <c r="BB295" s="826"/>
      <c r="BC295" s="826"/>
      <c r="BD295" s="4"/>
      <c r="BE295" s="826"/>
      <c r="BF295" s="826"/>
      <c r="BG295" s="826"/>
      <c r="BH295" s="826"/>
      <c r="BI295" s="826"/>
      <c r="BJ295" s="4"/>
    </row>
    <row r="296" spans="1:62" s="109" customFormat="1">
      <c r="A296" s="827"/>
      <c r="B296" s="826"/>
      <c r="C296" s="319"/>
      <c r="D296" s="826"/>
      <c r="E296" s="826"/>
      <c r="F296" s="826"/>
      <c r="G296" s="826"/>
      <c r="H296" s="4"/>
      <c r="I296" s="826"/>
      <c r="J296" s="826"/>
      <c r="K296" s="826"/>
      <c r="L296" s="826"/>
      <c r="M296" s="826"/>
      <c r="N296" s="4"/>
      <c r="O296" s="826"/>
      <c r="P296" s="826"/>
      <c r="Q296" s="826"/>
      <c r="R296" s="826"/>
      <c r="S296" s="826"/>
      <c r="T296" s="4"/>
      <c r="U296" s="826"/>
      <c r="V296" s="826"/>
      <c r="W296" s="826"/>
      <c r="X296" s="826"/>
      <c r="Y296" s="826"/>
      <c r="Z296" s="4"/>
      <c r="AA296" s="826"/>
      <c r="AB296" s="826"/>
      <c r="AC296" s="826"/>
      <c r="AD296" s="826"/>
      <c r="AE296" s="826"/>
      <c r="AF296" s="4"/>
      <c r="AG296" s="826"/>
      <c r="AH296" s="826"/>
      <c r="AI296" s="826"/>
      <c r="AJ296" s="826"/>
      <c r="AK296" s="826"/>
      <c r="AL296" s="4"/>
      <c r="AM296" s="826"/>
      <c r="AN296" s="826"/>
      <c r="AO296" s="826"/>
      <c r="AP296" s="826"/>
      <c r="AQ296" s="826"/>
      <c r="AR296" s="4"/>
      <c r="AS296" s="826"/>
      <c r="AT296" s="826"/>
      <c r="AU296" s="826"/>
      <c r="AV296" s="826"/>
      <c r="AW296" s="826"/>
      <c r="AX296" s="4"/>
      <c r="AY296" s="826"/>
      <c r="AZ296" s="826"/>
      <c r="BA296" s="826"/>
      <c r="BB296" s="826"/>
      <c r="BC296" s="826"/>
      <c r="BD296" s="4"/>
      <c r="BE296" s="826"/>
      <c r="BF296" s="826"/>
      <c r="BG296" s="826"/>
      <c r="BH296" s="826"/>
      <c r="BI296" s="826"/>
      <c r="BJ296" s="4"/>
    </row>
    <row r="297" spans="1:62" s="109" customFormat="1">
      <c r="A297" s="827"/>
      <c r="B297" s="826"/>
      <c r="C297" s="319"/>
      <c r="D297" s="826"/>
      <c r="E297" s="826"/>
      <c r="F297" s="826"/>
      <c r="G297" s="826"/>
      <c r="H297" s="4"/>
      <c r="I297" s="826"/>
      <c r="J297" s="826"/>
      <c r="K297" s="826"/>
      <c r="L297" s="826"/>
      <c r="M297" s="826"/>
      <c r="N297" s="4"/>
      <c r="O297" s="826"/>
      <c r="P297" s="826"/>
      <c r="Q297" s="826"/>
      <c r="R297" s="826"/>
      <c r="S297" s="826"/>
      <c r="T297" s="4"/>
      <c r="U297" s="826"/>
      <c r="V297" s="826"/>
      <c r="W297" s="826"/>
      <c r="X297" s="826"/>
      <c r="Y297" s="826"/>
      <c r="Z297" s="4"/>
      <c r="AA297" s="826"/>
      <c r="AB297" s="826"/>
      <c r="AC297" s="826"/>
      <c r="AD297" s="826"/>
      <c r="AE297" s="826"/>
      <c r="AF297" s="4"/>
      <c r="AG297" s="826"/>
      <c r="AH297" s="826"/>
      <c r="AI297" s="826"/>
      <c r="AJ297" s="826"/>
      <c r="AK297" s="826"/>
      <c r="AL297" s="4"/>
      <c r="AM297" s="826"/>
      <c r="AN297" s="826"/>
      <c r="AO297" s="826"/>
      <c r="AP297" s="826"/>
      <c r="AQ297" s="826"/>
      <c r="AR297" s="4"/>
      <c r="AS297" s="826"/>
      <c r="AT297" s="826"/>
      <c r="AU297" s="826"/>
      <c r="AV297" s="826"/>
      <c r="AW297" s="826"/>
      <c r="AX297" s="4"/>
      <c r="AY297" s="826"/>
      <c r="AZ297" s="826"/>
      <c r="BA297" s="826"/>
      <c r="BB297" s="826"/>
      <c r="BC297" s="826"/>
      <c r="BD297" s="4"/>
      <c r="BE297" s="826"/>
      <c r="BF297" s="826"/>
      <c r="BG297" s="826"/>
      <c r="BH297" s="826"/>
      <c r="BI297" s="826"/>
      <c r="BJ297" s="4"/>
    </row>
    <row r="298" spans="1:62" s="109" customFormat="1">
      <c r="A298" s="827"/>
      <c r="B298" s="826"/>
      <c r="C298" s="319"/>
      <c r="D298" s="826"/>
      <c r="E298" s="826"/>
      <c r="F298" s="826"/>
      <c r="G298" s="826"/>
      <c r="H298" s="4"/>
      <c r="I298" s="826"/>
      <c r="J298" s="826"/>
      <c r="K298" s="826"/>
      <c r="L298" s="826"/>
      <c r="M298" s="826"/>
      <c r="N298" s="4"/>
      <c r="O298" s="826"/>
      <c r="P298" s="826"/>
      <c r="Q298" s="826"/>
      <c r="R298" s="826"/>
      <c r="S298" s="826"/>
      <c r="T298" s="4"/>
      <c r="U298" s="826"/>
      <c r="V298" s="826"/>
      <c r="W298" s="826"/>
      <c r="X298" s="826"/>
      <c r="Y298" s="826"/>
      <c r="Z298" s="4"/>
      <c r="AA298" s="826"/>
      <c r="AB298" s="826"/>
      <c r="AC298" s="826"/>
      <c r="AD298" s="826"/>
      <c r="AE298" s="826"/>
      <c r="AF298" s="4"/>
      <c r="AG298" s="826"/>
      <c r="AH298" s="826"/>
      <c r="AI298" s="826"/>
      <c r="AJ298" s="826"/>
      <c r="AK298" s="826"/>
      <c r="AL298" s="4"/>
      <c r="AM298" s="826"/>
      <c r="AN298" s="826"/>
      <c r="AO298" s="826"/>
      <c r="AP298" s="826"/>
      <c r="AQ298" s="826"/>
      <c r="AR298" s="4"/>
      <c r="AS298" s="826"/>
      <c r="AT298" s="826"/>
      <c r="AU298" s="826"/>
      <c r="AV298" s="826"/>
      <c r="AW298" s="826"/>
      <c r="AX298" s="4"/>
      <c r="AY298" s="826"/>
      <c r="AZ298" s="826"/>
      <c r="BA298" s="826"/>
      <c r="BB298" s="826"/>
      <c r="BC298" s="826"/>
      <c r="BD298" s="4"/>
      <c r="BE298" s="826"/>
      <c r="BF298" s="826"/>
      <c r="BG298" s="826"/>
      <c r="BH298" s="826"/>
      <c r="BI298" s="826"/>
      <c r="BJ298" s="4"/>
    </row>
    <row r="299" spans="1:62" s="109" customFormat="1">
      <c r="A299" s="827"/>
      <c r="B299" s="826"/>
      <c r="C299" s="319"/>
      <c r="D299" s="826"/>
      <c r="E299" s="826"/>
      <c r="F299" s="826"/>
      <c r="G299" s="826"/>
      <c r="H299" s="4"/>
      <c r="I299" s="826"/>
      <c r="J299" s="826"/>
      <c r="K299" s="826"/>
      <c r="L299" s="826"/>
      <c r="M299" s="826"/>
      <c r="N299" s="4"/>
      <c r="O299" s="826"/>
      <c r="P299" s="826"/>
      <c r="Q299" s="826"/>
      <c r="R299" s="826"/>
      <c r="S299" s="826"/>
      <c r="T299" s="4"/>
      <c r="U299" s="826"/>
      <c r="V299" s="826"/>
      <c r="W299" s="826"/>
      <c r="X299" s="826"/>
      <c r="Y299" s="826"/>
      <c r="Z299" s="4"/>
      <c r="AA299" s="826"/>
      <c r="AB299" s="826"/>
      <c r="AC299" s="826"/>
      <c r="AD299" s="826"/>
      <c r="AE299" s="826"/>
      <c r="AF299" s="4"/>
      <c r="AG299" s="826"/>
      <c r="AH299" s="826"/>
      <c r="AI299" s="826"/>
      <c r="AJ299" s="826"/>
      <c r="AK299" s="826"/>
      <c r="AL299" s="4"/>
      <c r="AM299" s="826"/>
      <c r="AN299" s="826"/>
      <c r="AO299" s="826"/>
      <c r="AP299" s="826"/>
      <c r="AQ299" s="826"/>
      <c r="AR299" s="4"/>
      <c r="AS299" s="826"/>
      <c r="AT299" s="826"/>
      <c r="AU299" s="826"/>
      <c r="AV299" s="826"/>
      <c r="AW299" s="826"/>
      <c r="AX299" s="4"/>
      <c r="AY299" s="826"/>
      <c r="AZ299" s="826"/>
      <c r="BA299" s="826"/>
      <c r="BB299" s="826"/>
      <c r="BC299" s="826"/>
      <c r="BD299" s="4"/>
      <c r="BE299" s="826"/>
      <c r="BF299" s="826"/>
      <c r="BG299" s="826"/>
      <c r="BH299" s="826"/>
      <c r="BI299" s="826"/>
      <c r="BJ299" s="4"/>
    </row>
    <row r="300" spans="1:62" s="109" customFormat="1">
      <c r="A300" s="827"/>
      <c r="B300" s="826"/>
      <c r="C300" s="319"/>
      <c r="D300" s="826"/>
      <c r="E300" s="826"/>
      <c r="F300" s="826"/>
      <c r="G300" s="826"/>
      <c r="H300" s="4"/>
      <c r="I300" s="826"/>
      <c r="J300" s="826"/>
      <c r="K300" s="826"/>
      <c r="L300" s="826"/>
      <c r="M300" s="826"/>
      <c r="N300" s="4"/>
      <c r="O300" s="826"/>
      <c r="P300" s="826"/>
      <c r="Q300" s="826"/>
      <c r="R300" s="826"/>
      <c r="S300" s="826"/>
      <c r="T300" s="4"/>
      <c r="U300" s="826"/>
      <c r="V300" s="826"/>
      <c r="W300" s="826"/>
      <c r="X300" s="826"/>
      <c r="Y300" s="826"/>
      <c r="Z300" s="4"/>
      <c r="AA300" s="826"/>
      <c r="AB300" s="826"/>
      <c r="AC300" s="826"/>
      <c r="AD300" s="826"/>
      <c r="AE300" s="826"/>
      <c r="AF300" s="4"/>
      <c r="AG300" s="826"/>
      <c r="AH300" s="826"/>
      <c r="AI300" s="826"/>
      <c r="AJ300" s="826"/>
      <c r="AK300" s="826"/>
      <c r="AL300" s="4"/>
      <c r="AM300" s="826"/>
      <c r="AN300" s="826"/>
      <c r="AO300" s="826"/>
      <c r="AP300" s="826"/>
      <c r="AQ300" s="826"/>
      <c r="AR300" s="4"/>
      <c r="AS300" s="826"/>
      <c r="AT300" s="826"/>
      <c r="AU300" s="826"/>
      <c r="AV300" s="826"/>
      <c r="AW300" s="826"/>
      <c r="AX300" s="4"/>
      <c r="AY300" s="826"/>
      <c r="AZ300" s="826"/>
      <c r="BA300" s="826"/>
      <c r="BB300" s="826"/>
      <c r="BC300" s="826"/>
      <c r="BD300" s="4"/>
      <c r="BE300" s="826"/>
      <c r="BF300" s="826"/>
      <c r="BG300" s="826"/>
      <c r="BH300" s="826"/>
      <c r="BI300" s="826"/>
      <c r="BJ300" s="4"/>
    </row>
    <row r="301" spans="1:62" s="109" customFormat="1">
      <c r="A301" s="827"/>
      <c r="B301" s="826"/>
      <c r="C301" s="319"/>
      <c r="D301" s="826"/>
      <c r="E301" s="826"/>
      <c r="F301" s="826"/>
      <c r="G301" s="826"/>
      <c r="H301" s="4"/>
      <c r="I301" s="826"/>
      <c r="J301" s="826"/>
      <c r="K301" s="826"/>
      <c r="L301" s="826"/>
      <c r="M301" s="826"/>
      <c r="N301" s="4"/>
      <c r="O301" s="826"/>
      <c r="P301" s="826"/>
      <c r="Q301" s="826"/>
      <c r="R301" s="826"/>
      <c r="S301" s="826"/>
      <c r="T301" s="4"/>
      <c r="U301" s="826"/>
      <c r="V301" s="826"/>
      <c r="W301" s="826"/>
      <c r="X301" s="826"/>
      <c r="Y301" s="826"/>
      <c r="Z301" s="4"/>
      <c r="AA301" s="826"/>
      <c r="AB301" s="826"/>
      <c r="AC301" s="826"/>
      <c r="AD301" s="826"/>
      <c r="AE301" s="826"/>
      <c r="AF301" s="4"/>
      <c r="AG301" s="826"/>
      <c r="AH301" s="826"/>
      <c r="AI301" s="826"/>
      <c r="AJ301" s="826"/>
      <c r="AK301" s="826"/>
      <c r="AL301" s="4"/>
      <c r="AM301" s="826"/>
      <c r="AN301" s="826"/>
      <c r="AO301" s="826"/>
      <c r="AP301" s="826"/>
      <c r="AQ301" s="826"/>
      <c r="AR301" s="4"/>
      <c r="AS301" s="826"/>
      <c r="AT301" s="826"/>
      <c r="AU301" s="826"/>
      <c r="AV301" s="826"/>
      <c r="AW301" s="826"/>
      <c r="AX301" s="4"/>
      <c r="AY301" s="826"/>
      <c r="AZ301" s="826"/>
      <c r="BA301" s="826"/>
      <c r="BB301" s="826"/>
      <c r="BC301" s="826"/>
      <c r="BD301" s="4"/>
      <c r="BE301" s="826"/>
      <c r="BF301" s="826"/>
      <c r="BG301" s="826"/>
      <c r="BH301" s="826"/>
      <c r="BI301" s="826"/>
      <c r="BJ301" s="4"/>
    </row>
    <row r="302" spans="1:62" s="109" customFormat="1">
      <c r="A302" s="827"/>
      <c r="B302" s="826"/>
      <c r="C302" s="319"/>
      <c r="D302" s="826"/>
      <c r="E302" s="826"/>
      <c r="F302" s="826"/>
      <c r="G302" s="826"/>
      <c r="H302" s="4"/>
      <c r="I302" s="826"/>
      <c r="J302" s="826"/>
      <c r="K302" s="826"/>
      <c r="L302" s="826"/>
      <c r="M302" s="826"/>
      <c r="N302" s="4"/>
      <c r="O302" s="826"/>
      <c r="P302" s="826"/>
      <c r="Q302" s="826"/>
      <c r="R302" s="826"/>
      <c r="S302" s="826"/>
      <c r="T302" s="4"/>
      <c r="U302" s="826"/>
      <c r="V302" s="826"/>
      <c r="W302" s="826"/>
      <c r="X302" s="826"/>
      <c r="Y302" s="826"/>
      <c r="Z302" s="4"/>
      <c r="AA302" s="826"/>
      <c r="AB302" s="826"/>
      <c r="AC302" s="826"/>
      <c r="AD302" s="826"/>
      <c r="AE302" s="826"/>
      <c r="AF302" s="4"/>
      <c r="AG302" s="826"/>
      <c r="AH302" s="826"/>
      <c r="AI302" s="826"/>
      <c r="AJ302" s="826"/>
      <c r="AK302" s="826"/>
      <c r="AL302" s="4"/>
      <c r="AM302" s="826"/>
      <c r="AN302" s="826"/>
      <c r="AO302" s="826"/>
      <c r="AP302" s="826"/>
      <c r="AQ302" s="826"/>
      <c r="AR302" s="4"/>
      <c r="AS302" s="826"/>
      <c r="AT302" s="826"/>
      <c r="AU302" s="826"/>
      <c r="AV302" s="826"/>
      <c r="AW302" s="826"/>
      <c r="AX302" s="4"/>
      <c r="AY302" s="826"/>
      <c r="AZ302" s="826"/>
      <c r="BA302" s="826"/>
      <c r="BB302" s="826"/>
      <c r="BC302" s="826"/>
      <c r="BD302" s="4"/>
      <c r="BE302" s="826"/>
      <c r="BF302" s="826"/>
      <c r="BG302" s="826"/>
      <c r="BH302" s="826"/>
      <c r="BI302" s="826"/>
      <c r="BJ302" s="4"/>
    </row>
    <row r="303" spans="1:62" s="109" customFormat="1">
      <c r="A303" s="827"/>
      <c r="B303" s="826"/>
      <c r="C303" s="319"/>
      <c r="D303" s="826"/>
      <c r="E303" s="826"/>
      <c r="F303" s="826"/>
      <c r="G303" s="826"/>
      <c r="H303" s="4"/>
      <c r="I303" s="826"/>
      <c r="J303" s="826"/>
      <c r="K303" s="826"/>
      <c r="L303" s="826"/>
      <c r="M303" s="826"/>
      <c r="N303" s="4"/>
      <c r="O303" s="826"/>
      <c r="P303" s="826"/>
      <c r="Q303" s="826"/>
      <c r="R303" s="826"/>
      <c r="S303" s="826"/>
      <c r="T303" s="4"/>
      <c r="U303" s="826"/>
      <c r="V303" s="826"/>
      <c r="W303" s="826"/>
      <c r="X303" s="826"/>
      <c r="Y303" s="826"/>
      <c r="Z303" s="4"/>
      <c r="AA303" s="826"/>
      <c r="AB303" s="826"/>
      <c r="AC303" s="826"/>
      <c r="AD303" s="826"/>
      <c r="AE303" s="826"/>
      <c r="AF303" s="4"/>
      <c r="AG303" s="826"/>
      <c r="AH303" s="826"/>
      <c r="AI303" s="826"/>
      <c r="AJ303" s="826"/>
      <c r="AK303" s="826"/>
      <c r="AL303" s="4"/>
      <c r="AM303" s="826"/>
      <c r="AN303" s="826"/>
      <c r="AO303" s="826"/>
      <c r="AP303" s="826"/>
      <c r="AQ303" s="826"/>
      <c r="AR303" s="4"/>
      <c r="AS303" s="826"/>
      <c r="AT303" s="826"/>
      <c r="AU303" s="826"/>
      <c r="AV303" s="826"/>
      <c r="AW303" s="826"/>
      <c r="AX303" s="4"/>
      <c r="AY303" s="826"/>
      <c r="AZ303" s="826"/>
      <c r="BA303" s="826"/>
      <c r="BB303" s="826"/>
      <c r="BC303" s="826"/>
      <c r="BD303" s="4"/>
      <c r="BE303" s="826"/>
      <c r="BF303" s="826"/>
      <c r="BG303" s="826"/>
      <c r="BH303" s="826"/>
      <c r="BI303" s="826"/>
      <c r="BJ303" s="4"/>
    </row>
    <row r="304" spans="1:62" s="109" customFormat="1">
      <c r="A304" s="827"/>
      <c r="B304" s="826"/>
      <c r="C304" s="319"/>
      <c r="D304" s="826"/>
      <c r="E304" s="826"/>
      <c r="F304" s="826"/>
      <c r="G304" s="826"/>
      <c r="H304" s="4"/>
      <c r="I304" s="826"/>
      <c r="J304" s="826"/>
      <c r="K304" s="826"/>
      <c r="L304" s="826"/>
      <c r="M304" s="826"/>
      <c r="N304" s="4"/>
      <c r="O304" s="826"/>
      <c r="P304" s="826"/>
      <c r="Q304" s="826"/>
      <c r="R304" s="826"/>
      <c r="S304" s="826"/>
      <c r="T304" s="4"/>
      <c r="U304" s="826"/>
      <c r="V304" s="826"/>
      <c r="W304" s="826"/>
      <c r="X304" s="826"/>
      <c r="Y304" s="826"/>
      <c r="Z304" s="4"/>
      <c r="AA304" s="826"/>
      <c r="AB304" s="826"/>
      <c r="AC304" s="826"/>
      <c r="AD304" s="826"/>
      <c r="AE304" s="826"/>
      <c r="AF304" s="4"/>
      <c r="AG304" s="826"/>
      <c r="AH304" s="826"/>
      <c r="AI304" s="826"/>
      <c r="AJ304" s="826"/>
      <c r="AK304" s="826"/>
      <c r="AL304" s="4"/>
      <c r="AM304" s="826"/>
      <c r="AN304" s="826"/>
      <c r="AO304" s="826"/>
      <c r="AP304" s="826"/>
      <c r="AQ304" s="826"/>
      <c r="AR304" s="4"/>
      <c r="AS304" s="826"/>
      <c r="AT304" s="826"/>
      <c r="AU304" s="826"/>
      <c r="AV304" s="826"/>
      <c r="AW304" s="826"/>
      <c r="AX304" s="4"/>
      <c r="AY304" s="826"/>
      <c r="AZ304" s="826"/>
      <c r="BA304" s="826"/>
      <c r="BB304" s="826"/>
      <c r="BC304" s="826"/>
      <c r="BD304" s="4"/>
      <c r="BE304" s="826"/>
      <c r="BF304" s="826"/>
      <c r="BG304" s="826"/>
      <c r="BH304" s="826"/>
      <c r="BI304" s="826"/>
      <c r="BJ304" s="4"/>
    </row>
    <row r="305" spans="1:62" s="109" customFormat="1">
      <c r="A305" s="827"/>
      <c r="B305" s="826"/>
      <c r="C305" s="319"/>
      <c r="D305" s="826"/>
      <c r="E305" s="826"/>
      <c r="F305" s="826"/>
      <c r="G305" s="826"/>
      <c r="H305" s="4"/>
      <c r="I305" s="826"/>
      <c r="J305" s="826"/>
      <c r="K305" s="826"/>
      <c r="L305" s="826"/>
      <c r="M305" s="826"/>
      <c r="N305" s="4"/>
      <c r="O305" s="826"/>
      <c r="P305" s="826"/>
      <c r="Q305" s="826"/>
      <c r="R305" s="826"/>
      <c r="S305" s="826"/>
      <c r="T305" s="4"/>
      <c r="U305" s="826"/>
      <c r="V305" s="826"/>
      <c r="W305" s="826"/>
      <c r="X305" s="826"/>
      <c r="Y305" s="826"/>
      <c r="Z305" s="4"/>
      <c r="AA305" s="826"/>
      <c r="AB305" s="826"/>
      <c r="AC305" s="826"/>
      <c r="AD305" s="826"/>
      <c r="AE305" s="826"/>
      <c r="AF305" s="4"/>
      <c r="AG305" s="826"/>
      <c r="AH305" s="826"/>
      <c r="AI305" s="826"/>
      <c r="AJ305" s="826"/>
      <c r="AK305" s="826"/>
      <c r="AL305" s="4"/>
      <c r="AM305" s="826"/>
      <c r="AN305" s="826"/>
      <c r="AO305" s="826"/>
      <c r="AP305" s="826"/>
      <c r="AQ305" s="826"/>
      <c r="AR305" s="4"/>
      <c r="AS305" s="826"/>
      <c r="AT305" s="826"/>
      <c r="AU305" s="826"/>
      <c r="AV305" s="826"/>
      <c r="AW305" s="826"/>
      <c r="AX305" s="4"/>
      <c r="AY305" s="826"/>
      <c r="AZ305" s="826"/>
      <c r="BA305" s="826"/>
      <c r="BB305" s="826"/>
      <c r="BC305" s="826"/>
      <c r="BD305" s="4"/>
      <c r="BE305" s="826"/>
      <c r="BF305" s="826"/>
      <c r="BG305" s="826"/>
      <c r="BH305" s="826"/>
      <c r="BI305" s="826"/>
      <c r="BJ305" s="4"/>
    </row>
    <row r="306" spans="1:62" s="109" customFormat="1">
      <c r="A306" s="827"/>
      <c r="B306" s="826"/>
      <c r="C306" s="319"/>
      <c r="D306" s="826"/>
      <c r="E306" s="826"/>
      <c r="F306" s="826"/>
      <c r="G306" s="826"/>
      <c r="H306" s="4"/>
      <c r="I306" s="826"/>
      <c r="J306" s="826"/>
      <c r="K306" s="826"/>
      <c r="L306" s="826"/>
      <c r="M306" s="826"/>
      <c r="N306" s="4"/>
      <c r="O306" s="826"/>
      <c r="P306" s="826"/>
      <c r="Q306" s="826"/>
      <c r="R306" s="826"/>
      <c r="S306" s="826"/>
      <c r="T306" s="4"/>
      <c r="U306" s="826"/>
      <c r="V306" s="826"/>
      <c r="W306" s="826"/>
      <c r="X306" s="826"/>
      <c r="Y306" s="826"/>
      <c r="Z306" s="4"/>
      <c r="AA306" s="826"/>
      <c r="AB306" s="826"/>
      <c r="AC306" s="826"/>
      <c r="AD306" s="826"/>
      <c r="AE306" s="826"/>
      <c r="AF306" s="4"/>
      <c r="AG306" s="826"/>
      <c r="AH306" s="826"/>
      <c r="AI306" s="826"/>
      <c r="AJ306" s="826"/>
      <c r="AK306" s="826"/>
      <c r="AL306" s="4"/>
      <c r="AM306" s="826"/>
      <c r="AN306" s="826"/>
      <c r="AO306" s="826"/>
      <c r="AP306" s="826"/>
      <c r="AQ306" s="826"/>
      <c r="AR306" s="4"/>
      <c r="AS306" s="826"/>
      <c r="AT306" s="826"/>
      <c r="AU306" s="826"/>
      <c r="AV306" s="826"/>
      <c r="AW306" s="826"/>
      <c r="AX306" s="4"/>
      <c r="AY306" s="826"/>
      <c r="AZ306" s="826"/>
      <c r="BA306" s="826"/>
      <c r="BB306" s="826"/>
      <c r="BC306" s="826"/>
      <c r="BD306" s="4"/>
      <c r="BE306" s="826"/>
      <c r="BF306" s="826"/>
      <c r="BG306" s="826"/>
      <c r="BH306" s="826"/>
      <c r="BI306" s="826"/>
      <c r="BJ306" s="4"/>
    </row>
    <row r="307" spans="1:62" s="109" customFormat="1">
      <c r="A307" s="827"/>
      <c r="B307" s="826"/>
      <c r="C307" s="319"/>
      <c r="D307" s="826"/>
      <c r="E307" s="826"/>
      <c r="F307" s="826"/>
      <c r="G307" s="826"/>
      <c r="H307" s="4"/>
      <c r="I307" s="826"/>
      <c r="J307" s="826"/>
      <c r="K307" s="826"/>
      <c r="L307" s="826"/>
      <c r="M307" s="826"/>
      <c r="N307" s="4"/>
      <c r="O307" s="826"/>
      <c r="P307" s="826"/>
      <c r="Q307" s="826"/>
      <c r="R307" s="826"/>
      <c r="S307" s="826"/>
      <c r="T307" s="4"/>
      <c r="U307" s="826"/>
      <c r="V307" s="826"/>
      <c r="W307" s="826"/>
      <c r="X307" s="826"/>
      <c r="Y307" s="826"/>
      <c r="Z307" s="4"/>
      <c r="AA307" s="826"/>
      <c r="AB307" s="826"/>
      <c r="AC307" s="826"/>
      <c r="AD307" s="826"/>
      <c r="AE307" s="826"/>
      <c r="AF307" s="4"/>
      <c r="AG307" s="826"/>
      <c r="AH307" s="826"/>
      <c r="AI307" s="826"/>
      <c r="AJ307" s="826"/>
      <c r="AK307" s="826"/>
      <c r="AL307" s="4"/>
      <c r="AM307" s="826"/>
      <c r="AN307" s="826"/>
      <c r="AO307" s="826"/>
      <c r="AP307" s="826"/>
      <c r="AQ307" s="826"/>
      <c r="AR307" s="4"/>
      <c r="AS307" s="826"/>
      <c r="AT307" s="826"/>
      <c r="AU307" s="826"/>
      <c r="AV307" s="826"/>
      <c r="AW307" s="826"/>
      <c r="AX307" s="4"/>
      <c r="AY307" s="826"/>
      <c r="AZ307" s="826"/>
      <c r="BA307" s="826"/>
      <c r="BB307" s="826"/>
      <c r="BC307" s="826"/>
      <c r="BD307" s="4"/>
      <c r="BE307" s="826"/>
      <c r="BF307" s="826"/>
      <c r="BG307" s="826"/>
      <c r="BH307" s="826"/>
      <c r="BI307" s="826"/>
      <c r="BJ307" s="4"/>
    </row>
    <row r="308" spans="1:62" s="109" customFormat="1">
      <c r="A308" s="827"/>
      <c r="B308" s="826"/>
      <c r="C308" s="319"/>
      <c r="D308" s="826"/>
      <c r="E308" s="826"/>
      <c r="F308" s="826"/>
      <c r="G308" s="826"/>
      <c r="H308" s="4"/>
      <c r="I308" s="826"/>
      <c r="J308" s="826"/>
      <c r="K308" s="826"/>
      <c r="L308" s="826"/>
      <c r="M308" s="826"/>
      <c r="N308" s="4"/>
      <c r="O308" s="826"/>
      <c r="P308" s="826"/>
      <c r="Q308" s="826"/>
      <c r="R308" s="826"/>
      <c r="S308" s="826"/>
      <c r="T308" s="4"/>
      <c r="U308" s="826"/>
      <c r="V308" s="826"/>
      <c r="W308" s="826"/>
      <c r="X308" s="826"/>
      <c r="Y308" s="826"/>
      <c r="Z308" s="4"/>
      <c r="AA308" s="826"/>
      <c r="AB308" s="826"/>
      <c r="AC308" s="826"/>
      <c r="AD308" s="826"/>
      <c r="AE308" s="826"/>
      <c r="AF308" s="4"/>
      <c r="AG308" s="826"/>
      <c r="AH308" s="826"/>
      <c r="AI308" s="826"/>
      <c r="AJ308" s="826"/>
      <c r="AK308" s="826"/>
      <c r="AL308" s="4"/>
      <c r="AM308" s="826"/>
      <c r="AN308" s="826"/>
      <c r="AO308" s="826"/>
      <c r="AP308" s="826"/>
      <c r="AQ308" s="826"/>
      <c r="AR308" s="4"/>
      <c r="AS308" s="826"/>
      <c r="AT308" s="826"/>
      <c r="AU308" s="826"/>
      <c r="AV308" s="826"/>
      <c r="AW308" s="826"/>
      <c r="AX308" s="4"/>
      <c r="AY308" s="826"/>
      <c r="AZ308" s="826"/>
      <c r="BA308" s="826"/>
      <c r="BB308" s="826"/>
      <c r="BC308" s="826"/>
      <c r="BD308" s="4"/>
      <c r="BE308" s="826"/>
      <c r="BF308" s="826"/>
      <c r="BG308" s="826"/>
      <c r="BH308" s="826"/>
      <c r="BI308" s="826"/>
      <c r="BJ308" s="4"/>
    </row>
    <row r="309" spans="1:62" s="109" customFormat="1">
      <c r="A309" s="827"/>
      <c r="B309" s="826"/>
      <c r="C309" s="319"/>
      <c r="D309" s="826"/>
      <c r="E309" s="826"/>
      <c r="F309" s="826"/>
      <c r="G309" s="826"/>
      <c r="H309" s="4"/>
      <c r="I309" s="826"/>
      <c r="J309" s="826"/>
      <c r="K309" s="826"/>
      <c r="L309" s="826"/>
      <c r="M309" s="826"/>
      <c r="N309" s="4"/>
      <c r="O309" s="826"/>
      <c r="P309" s="826"/>
      <c r="Q309" s="826"/>
      <c r="R309" s="826"/>
      <c r="S309" s="826"/>
      <c r="T309" s="4"/>
      <c r="U309" s="826"/>
      <c r="V309" s="826"/>
      <c r="W309" s="826"/>
      <c r="X309" s="826"/>
      <c r="Y309" s="826"/>
      <c r="Z309" s="4"/>
      <c r="AA309" s="826"/>
      <c r="AB309" s="826"/>
      <c r="AC309" s="826"/>
      <c r="AD309" s="826"/>
      <c r="AE309" s="826"/>
      <c r="AF309" s="4"/>
      <c r="AG309" s="826"/>
      <c r="AH309" s="826"/>
      <c r="AI309" s="826"/>
      <c r="AJ309" s="826"/>
      <c r="AK309" s="826"/>
      <c r="AL309" s="4"/>
      <c r="AM309" s="826"/>
      <c r="AN309" s="826"/>
      <c r="AO309" s="826"/>
      <c r="AP309" s="826"/>
      <c r="AQ309" s="826"/>
      <c r="AR309" s="4"/>
      <c r="AS309" s="826"/>
      <c r="AT309" s="826"/>
      <c r="AU309" s="826"/>
      <c r="AV309" s="826"/>
      <c r="AW309" s="826"/>
      <c r="AX309" s="4"/>
      <c r="AY309" s="826"/>
      <c r="AZ309" s="826"/>
      <c r="BA309" s="826"/>
      <c r="BB309" s="826"/>
      <c r="BC309" s="826"/>
      <c r="BD309" s="4"/>
      <c r="BE309" s="826"/>
      <c r="BF309" s="826"/>
      <c r="BG309" s="826"/>
      <c r="BH309" s="826"/>
      <c r="BI309" s="826"/>
      <c r="BJ309" s="4"/>
    </row>
    <row r="310" spans="1:62" s="109" customFormat="1">
      <c r="A310" s="827"/>
      <c r="B310" s="826"/>
      <c r="C310" s="319"/>
      <c r="D310" s="826"/>
      <c r="E310" s="826"/>
      <c r="F310" s="826"/>
      <c r="G310" s="826"/>
      <c r="H310" s="4"/>
      <c r="I310" s="826"/>
      <c r="J310" s="826"/>
      <c r="K310" s="826"/>
      <c r="L310" s="826"/>
      <c r="M310" s="826"/>
      <c r="N310" s="4"/>
      <c r="O310" s="826"/>
      <c r="P310" s="826"/>
      <c r="Q310" s="826"/>
      <c r="R310" s="826"/>
      <c r="S310" s="826"/>
      <c r="T310" s="4"/>
      <c r="U310" s="826"/>
      <c r="V310" s="826"/>
      <c r="W310" s="826"/>
      <c r="X310" s="826"/>
      <c r="Y310" s="826"/>
      <c r="Z310" s="4"/>
      <c r="AA310" s="826"/>
      <c r="AB310" s="826"/>
      <c r="AC310" s="826"/>
      <c r="AD310" s="826"/>
      <c r="AE310" s="826"/>
      <c r="AF310" s="4"/>
      <c r="AG310" s="826"/>
      <c r="AH310" s="826"/>
      <c r="AI310" s="826"/>
      <c r="AJ310" s="826"/>
      <c r="AK310" s="826"/>
      <c r="AL310" s="4"/>
      <c r="AM310" s="826"/>
      <c r="AN310" s="826"/>
      <c r="AO310" s="826"/>
      <c r="AP310" s="826"/>
      <c r="AQ310" s="826"/>
      <c r="AR310" s="4"/>
      <c r="AS310" s="826"/>
      <c r="AT310" s="826"/>
      <c r="AU310" s="826"/>
      <c r="AV310" s="826"/>
      <c r="AW310" s="826"/>
      <c r="AX310" s="4"/>
      <c r="AY310" s="826"/>
      <c r="AZ310" s="826"/>
      <c r="BA310" s="826"/>
      <c r="BB310" s="826"/>
      <c r="BC310" s="826"/>
      <c r="BD310" s="4"/>
      <c r="BE310" s="826"/>
      <c r="BF310" s="826"/>
      <c r="BG310" s="826"/>
      <c r="BH310" s="826"/>
      <c r="BI310" s="826"/>
      <c r="BJ310" s="4"/>
    </row>
    <row r="311" spans="1:62" s="109" customFormat="1">
      <c r="A311" s="827"/>
      <c r="B311" s="826"/>
      <c r="C311" s="319"/>
      <c r="D311" s="826"/>
      <c r="E311" s="826"/>
      <c r="F311" s="826"/>
      <c r="G311" s="826"/>
      <c r="H311" s="4"/>
      <c r="I311" s="826"/>
      <c r="J311" s="826"/>
      <c r="K311" s="826"/>
      <c r="L311" s="826"/>
      <c r="M311" s="826"/>
      <c r="N311" s="4"/>
      <c r="O311" s="826"/>
      <c r="P311" s="826"/>
      <c r="Q311" s="826"/>
      <c r="R311" s="826"/>
      <c r="S311" s="826"/>
      <c r="T311" s="4"/>
      <c r="U311" s="826"/>
      <c r="V311" s="826"/>
      <c r="W311" s="826"/>
      <c r="X311" s="826"/>
      <c r="Y311" s="826"/>
      <c r="Z311" s="4"/>
      <c r="AA311" s="826"/>
      <c r="AB311" s="826"/>
      <c r="AC311" s="826"/>
      <c r="AD311" s="826"/>
      <c r="AE311" s="826"/>
      <c r="AF311" s="4"/>
      <c r="AG311" s="826"/>
      <c r="AH311" s="826"/>
      <c r="AI311" s="826"/>
      <c r="AJ311" s="826"/>
      <c r="AK311" s="826"/>
      <c r="AL311" s="4"/>
      <c r="AM311" s="826"/>
      <c r="AN311" s="826"/>
      <c r="AO311" s="826"/>
      <c r="AP311" s="826"/>
      <c r="AQ311" s="826"/>
      <c r="AR311" s="4"/>
      <c r="AS311" s="826"/>
      <c r="AT311" s="826"/>
      <c r="AU311" s="826"/>
      <c r="AV311" s="826"/>
      <c r="AW311" s="826"/>
      <c r="AX311" s="4"/>
      <c r="AY311" s="826"/>
      <c r="AZ311" s="826"/>
      <c r="BA311" s="826"/>
      <c r="BB311" s="826"/>
      <c r="BC311" s="826"/>
      <c r="BD311" s="4"/>
      <c r="BE311" s="826"/>
      <c r="BF311" s="826"/>
      <c r="BG311" s="826"/>
      <c r="BH311" s="826"/>
      <c r="BI311" s="826"/>
      <c r="BJ311" s="4"/>
    </row>
    <row r="312" spans="1:62" s="109" customFormat="1">
      <c r="A312" s="827"/>
      <c r="B312" s="826"/>
      <c r="C312" s="319"/>
      <c r="D312" s="826"/>
      <c r="E312" s="826"/>
      <c r="F312" s="826"/>
      <c r="G312" s="826"/>
      <c r="H312" s="4"/>
      <c r="I312" s="826"/>
      <c r="J312" s="826"/>
      <c r="K312" s="826"/>
      <c r="L312" s="826"/>
      <c r="M312" s="826"/>
      <c r="N312" s="4"/>
      <c r="O312" s="826"/>
      <c r="P312" s="826"/>
      <c r="Q312" s="826"/>
      <c r="R312" s="826"/>
      <c r="S312" s="826"/>
      <c r="T312" s="4"/>
      <c r="U312" s="826"/>
      <c r="V312" s="826"/>
      <c r="W312" s="826"/>
      <c r="X312" s="826"/>
      <c r="Y312" s="826"/>
      <c r="Z312" s="4"/>
      <c r="AA312" s="826"/>
      <c r="AB312" s="826"/>
      <c r="AC312" s="826"/>
      <c r="AD312" s="826"/>
      <c r="AE312" s="826"/>
      <c r="AF312" s="4"/>
      <c r="AG312" s="826"/>
      <c r="AH312" s="826"/>
      <c r="AI312" s="826"/>
      <c r="AJ312" s="826"/>
      <c r="AK312" s="826"/>
      <c r="AL312" s="4"/>
      <c r="AM312" s="826"/>
      <c r="AN312" s="826"/>
      <c r="AO312" s="826"/>
      <c r="AP312" s="826"/>
      <c r="AQ312" s="826"/>
      <c r="AR312" s="4"/>
      <c r="AS312" s="826"/>
      <c r="AT312" s="826"/>
      <c r="AU312" s="826"/>
      <c r="AV312" s="826"/>
      <c r="AW312" s="826"/>
      <c r="AX312" s="4"/>
      <c r="AY312" s="826"/>
      <c r="AZ312" s="826"/>
      <c r="BA312" s="826"/>
      <c r="BB312" s="826"/>
      <c r="BC312" s="826"/>
      <c r="BD312" s="4"/>
      <c r="BE312" s="826"/>
      <c r="BF312" s="826"/>
      <c r="BG312" s="826"/>
      <c r="BH312" s="826"/>
      <c r="BI312" s="826"/>
      <c r="BJ312" s="4"/>
    </row>
    <row r="313" spans="1:62" s="109" customFormat="1">
      <c r="A313" s="827"/>
      <c r="B313" s="826"/>
      <c r="C313" s="319"/>
      <c r="D313" s="826"/>
      <c r="E313" s="826"/>
      <c r="F313" s="826"/>
      <c r="G313" s="826"/>
      <c r="H313" s="4"/>
      <c r="I313" s="826"/>
      <c r="J313" s="826"/>
      <c r="K313" s="826"/>
      <c r="L313" s="826"/>
      <c r="M313" s="826"/>
      <c r="N313" s="4"/>
      <c r="O313" s="826"/>
      <c r="P313" s="826"/>
      <c r="Q313" s="826"/>
      <c r="R313" s="826"/>
      <c r="S313" s="826"/>
      <c r="T313" s="4"/>
      <c r="U313" s="826"/>
      <c r="V313" s="826"/>
      <c r="W313" s="826"/>
      <c r="X313" s="826"/>
      <c r="Y313" s="826"/>
      <c r="Z313" s="4"/>
      <c r="AA313" s="826"/>
      <c r="AB313" s="826"/>
      <c r="AC313" s="826"/>
      <c r="AD313" s="826"/>
      <c r="AE313" s="826"/>
      <c r="AF313" s="4"/>
      <c r="AG313" s="826"/>
      <c r="AH313" s="826"/>
      <c r="AI313" s="826"/>
      <c r="AJ313" s="826"/>
      <c r="AK313" s="826"/>
      <c r="AL313" s="4"/>
      <c r="AM313" s="826"/>
      <c r="AN313" s="826"/>
      <c r="AO313" s="826"/>
      <c r="AP313" s="826"/>
      <c r="AQ313" s="826"/>
      <c r="AR313" s="4"/>
      <c r="AS313" s="826"/>
      <c r="AT313" s="826"/>
      <c r="AU313" s="826"/>
      <c r="AV313" s="826"/>
      <c r="AW313" s="826"/>
      <c r="AX313" s="4"/>
      <c r="AY313" s="826"/>
      <c r="AZ313" s="826"/>
      <c r="BA313" s="826"/>
      <c r="BB313" s="826"/>
      <c r="BC313" s="826"/>
      <c r="BD313" s="4"/>
      <c r="BE313" s="826"/>
      <c r="BF313" s="826"/>
      <c r="BG313" s="826"/>
      <c r="BH313" s="826"/>
      <c r="BI313" s="826"/>
      <c r="BJ313" s="4"/>
    </row>
    <row r="314" spans="1:62" s="109" customFormat="1">
      <c r="A314" s="827"/>
      <c r="B314" s="826"/>
      <c r="C314" s="319"/>
      <c r="D314" s="826"/>
      <c r="E314" s="826"/>
      <c r="F314" s="826"/>
      <c r="G314" s="826"/>
      <c r="H314" s="4"/>
      <c r="I314" s="826"/>
      <c r="J314" s="826"/>
      <c r="K314" s="826"/>
      <c r="L314" s="826"/>
      <c r="M314" s="826"/>
      <c r="N314" s="4"/>
      <c r="O314" s="826"/>
      <c r="P314" s="826"/>
      <c r="Q314" s="826"/>
      <c r="R314" s="826"/>
      <c r="S314" s="826"/>
      <c r="T314" s="4"/>
      <c r="U314" s="826"/>
      <c r="V314" s="826"/>
      <c r="W314" s="826"/>
      <c r="X314" s="826"/>
      <c r="Y314" s="826"/>
      <c r="Z314" s="4"/>
      <c r="AA314" s="826"/>
      <c r="AB314" s="826"/>
      <c r="AC314" s="826"/>
      <c r="AD314" s="826"/>
      <c r="AE314" s="826"/>
      <c r="AF314" s="4"/>
      <c r="AG314" s="826"/>
      <c r="AH314" s="826"/>
      <c r="AI314" s="826"/>
      <c r="AJ314" s="826"/>
      <c r="AK314" s="826"/>
      <c r="AL314" s="4"/>
      <c r="AM314" s="826"/>
      <c r="AN314" s="826"/>
      <c r="AO314" s="826"/>
      <c r="AP314" s="826"/>
      <c r="AQ314" s="826"/>
      <c r="AR314" s="4"/>
      <c r="AS314" s="826"/>
      <c r="AT314" s="826"/>
      <c r="AU314" s="826"/>
      <c r="AV314" s="826"/>
      <c r="AW314" s="826"/>
      <c r="AX314" s="4"/>
      <c r="AY314" s="826"/>
      <c r="AZ314" s="826"/>
      <c r="BA314" s="826"/>
      <c r="BB314" s="826"/>
      <c r="BC314" s="826"/>
      <c r="BD314" s="4"/>
      <c r="BE314" s="826"/>
      <c r="BF314" s="826"/>
      <c r="BG314" s="826"/>
      <c r="BH314" s="826"/>
      <c r="BI314" s="826"/>
      <c r="BJ314" s="4"/>
    </row>
    <row r="315" spans="1:62" s="109" customFormat="1">
      <c r="A315" s="827"/>
      <c r="B315" s="826"/>
      <c r="C315" s="319"/>
      <c r="D315" s="826"/>
      <c r="E315" s="826"/>
      <c r="F315" s="826"/>
      <c r="G315" s="826"/>
      <c r="H315" s="4"/>
      <c r="I315" s="826"/>
      <c r="J315" s="826"/>
      <c r="K315" s="826"/>
      <c r="L315" s="826"/>
      <c r="M315" s="826"/>
      <c r="N315" s="4"/>
      <c r="O315" s="826"/>
      <c r="P315" s="826"/>
      <c r="Q315" s="826"/>
      <c r="R315" s="826"/>
      <c r="S315" s="826"/>
      <c r="T315" s="4"/>
      <c r="U315" s="826"/>
      <c r="V315" s="826"/>
      <c r="W315" s="826"/>
      <c r="X315" s="826"/>
      <c r="Y315" s="826"/>
      <c r="Z315" s="4"/>
      <c r="AA315" s="826"/>
      <c r="AB315" s="826"/>
      <c r="AC315" s="826"/>
      <c r="AD315" s="826"/>
      <c r="AE315" s="826"/>
      <c r="AF315" s="4"/>
      <c r="AG315" s="826"/>
      <c r="AH315" s="826"/>
      <c r="AI315" s="826"/>
      <c r="AJ315" s="826"/>
      <c r="AK315" s="826"/>
      <c r="AL315" s="4"/>
      <c r="AM315" s="826"/>
      <c r="AN315" s="826"/>
      <c r="AO315" s="826"/>
      <c r="AP315" s="826"/>
      <c r="AQ315" s="826"/>
      <c r="AR315" s="4"/>
      <c r="AS315" s="826"/>
      <c r="AT315" s="826"/>
      <c r="AU315" s="826"/>
      <c r="AV315" s="826"/>
      <c r="AW315" s="826"/>
      <c r="AX315" s="4"/>
      <c r="AY315" s="826"/>
      <c r="AZ315" s="826"/>
      <c r="BA315" s="826"/>
      <c r="BB315" s="826"/>
      <c r="BC315" s="826"/>
      <c r="BD315" s="4"/>
      <c r="BE315" s="826"/>
      <c r="BF315" s="826"/>
      <c r="BG315" s="826"/>
      <c r="BH315" s="826"/>
      <c r="BI315" s="826"/>
      <c r="BJ315" s="4"/>
    </row>
    <row r="316" spans="1:62" s="109" customFormat="1">
      <c r="A316" s="827"/>
      <c r="B316" s="826"/>
      <c r="C316" s="319"/>
      <c r="D316" s="826"/>
      <c r="E316" s="826"/>
      <c r="F316" s="826"/>
      <c r="G316" s="826"/>
      <c r="H316" s="4"/>
      <c r="I316" s="826"/>
      <c r="J316" s="826"/>
      <c r="K316" s="826"/>
      <c r="L316" s="826"/>
      <c r="M316" s="826"/>
      <c r="N316" s="4"/>
      <c r="O316" s="826"/>
      <c r="P316" s="826"/>
      <c r="Q316" s="826"/>
      <c r="R316" s="826"/>
      <c r="S316" s="826"/>
      <c r="T316" s="4"/>
      <c r="U316" s="826"/>
      <c r="V316" s="826"/>
      <c r="W316" s="826"/>
      <c r="X316" s="826"/>
      <c r="Y316" s="826"/>
      <c r="Z316" s="4"/>
      <c r="AA316" s="826"/>
      <c r="AB316" s="826"/>
      <c r="AC316" s="826"/>
      <c r="AD316" s="826"/>
      <c r="AE316" s="826"/>
      <c r="AF316" s="4"/>
      <c r="AG316" s="826"/>
      <c r="AH316" s="826"/>
      <c r="AI316" s="826"/>
      <c r="AJ316" s="826"/>
      <c r="AK316" s="826"/>
      <c r="AL316" s="4"/>
      <c r="AM316" s="826"/>
      <c r="AN316" s="826"/>
      <c r="AO316" s="826"/>
      <c r="AP316" s="826"/>
      <c r="AQ316" s="826"/>
      <c r="AR316" s="4"/>
      <c r="AS316" s="826"/>
      <c r="AT316" s="826"/>
      <c r="AU316" s="826"/>
      <c r="AV316" s="826"/>
      <c r="AW316" s="826"/>
      <c r="AX316" s="4"/>
      <c r="AY316" s="826"/>
      <c r="AZ316" s="826"/>
      <c r="BA316" s="826"/>
      <c r="BB316" s="826"/>
      <c r="BC316" s="826"/>
      <c r="BD316" s="4"/>
      <c r="BE316" s="826"/>
      <c r="BF316" s="826"/>
      <c r="BG316" s="826"/>
      <c r="BH316" s="826"/>
      <c r="BI316" s="826"/>
      <c r="BJ316" s="4"/>
    </row>
    <row r="317" spans="1:62" s="109" customFormat="1">
      <c r="A317" s="827"/>
      <c r="B317" s="826"/>
      <c r="C317" s="319"/>
      <c r="D317" s="826"/>
      <c r="E317" s="826"/>
      <c r="F317" s="826"/>
      <c r="G317" s="826"/>
      <c r="H317" s="4"/>
      <c r="I317" s="826"/>
      <c r="J317" s="826"/>
      <c r="K317" s="826"/>
      <c r="L317" s="826"/>
      <c r="M317" s="826"/>
      <c r="N317" s="4"/>
      <c r="O317" s="826"/>
      <c r="P317" s="826"/>
      <c r="Q317" s="826"/>
      <c r="R317" s="826"/>
      <c r="S317" s="826"/>
      <c r="T317" s="4"/>
      <c r="U317" s="826"/>
      <c r="V317" s="826"/>
      <c r="W317" s="826"/>
      <c r="X317" s="826"/>
      <c r="Y317" s="826"/>
      <c r="Z317" s="4"/>
      <c r="AA317" s="826"/>
      <c r="AB317" s="826"/>
      <c r="AC317" s="826"/>
      <c r="AD317" s="826"/>
      <c r="AE317" s="826"/>
      <c r="AF317" s="4"/>
      <c r="AG317" s="826"/>
      <c r="AH317" s="826"/>
      <c r="AI317" s="826"/>
      <c r="AJ317" s="826"/>
      <c r="AK317" s="826"/>
      <c r="AL317" s="4"/>
      <c r="AM317" s="826"/>
      <c r="AN317" s="826"/>
      <c r="AO317" s="826"/>
      <c r="AP317" s="826"/>
      <c r="AQ317" s="826"/>
      <c r="AR317" s="4"/>
      <c r="AS317" s="826"/>
      <c r="AT317" s="826"/>
      <c r="AU317" s="826"/>
      <c r="AV317" s="826"/>
      <c r="AW317" s="826"/>
      <c r="AX317" s="4"/>
      <c r="AY317" s="826"/>
      <c r="AZ317" s="826"/>
      <c r="BA317" s="826"/>
      <c r="BB317" s="826"/>
      <c r="BC317" s="826"/>
      <c r="BD317" s="4"/>
      <c r="BE317" s="826"/>
      <c r="BF317" s="826"/>
      <c r="BG317" s="826"/>
      <c r="BH317" s="826"/>
      <c r="BI317" s="826"/>
      <c r="BJ317" s="4"/>
    </row>
    <row r="318" spans="1:62" s="109" customFormat="1">
      <c r="A318" s="827"/>
      <c r="B318" s="826"/>
      <c r="C318" s="319"/>
      <c r="D318" s="826"/>
      <c r="E318" s="826"/>
      <c r="F318" s="826"/>
      <c r="G318" s="826"/>
      <c r="H318" s="4"/>
      <c r="I318" s="826"/>
      <c r="J318" s="826"/>
      <c r="K318" s="826"/>
      <c r="L318" s="826"/>
      <c r="M318" s="826"/>
      <c r="N318" s="4"/>
      <c r="O318" s="826"/>
      <c r="P318" s="826"/>
      <c r="Q318" s="826"/>
      <c r="R318" s="826"/>
      <c r="S318" s="826"/>
      <c r="T318" s="4"/>
      <c r="U318" s="826"/>
      <c r="V318" s="826"/>
      <c r="W318" s="826"/>
      <c r="X318" s="826"/>
      <c r="Y318" s="826"/>
      <c r="Z318" s="4"/>
      <c r="AA318" s="826"/>
      <c r="AB318" s="826"/>
      <c r="AC318" s="826"/>
      <c r="AD318" s="826"/>
      <c r="AE318" s="826"/>
      <c r="AF318" s="4"/>
      <c r="AG318" s="826"/>
      <c r="AH318" s="826"/>
      <c r="AI318" s="826"/>
      <c r="AJ318" s="826"/>
      <c r="AK318" s="826"/>
      <c r="AL318" s="4"/>
      <c r="AM318" s="826"/>
      <c r="AN318" s="826"/>
      <c r="AO318" s="826"/>
      <c r="AP318" s="826"/>
      <c r="AQ318" s="826"/>
      <c r="AR318" s="4"/>
      <c r="AS318" s="826"/>
      <c r="AT318" s="826"/>
      <c r="AU318" s="826"/>
      <c r="AV318" s="826"/>
      <c r="AW318" s="826"/>
      <c r="AX318" s="4"/>
      <c r="AY318" s="826"/>
      <c r="AZ318" s="826"/>
      <c r="BA318" s="826"/>
      <c r="BB318" s="826"/>
      <c r="BC318" s="826"/>
      <c r="BD318" s="4"/>
      <c r="BE318" s="826"/>
      <c r="BF318" s="826"/>
      <c r="BG318" s="826"/>
      <c r="BH318" s="826"/>
      <c r="BI318" s="826"/>
      <c r="BJ318" s="4"/>
    </row>
    <row r="319" spans="1:62" s="109" customFormat="1">
      <c r="A319" s="827"/>
      <c r="B319" s="826"/>
      <c r="C319" s="319"/>
      <c r="D319" s="826"/>
      <c r="E319" s="826"/>
      <c r="F319" s="826"/>
      <c r="G319" s="826"/>
      <c r="H319" s="4"/>
      <c r="I319" s="826"/>
      <c r="J319" s="826"/>
      <c r="K319" s="826"/>
      <c r="L319" s="826"/>
      <c r="M319" s="826"/>
      <c r="N319" s="4"/>
      <c r="O319" s="826"/>
      <c r="P319" s="826"/>
      <c r="Q319" s="826"/>
      <c r="R319" s="826"/>
      <c r="S319" s="826"/>
      <c r="T319" s="4"/>
      <c r="U319" s="826"/>
      <c r="V319" s="826"/>
      <c r="W319" s="826"/>
      <c r="X319" s="826"/>
      <c r="Y319" s="826"/>
      <c r="Z319" s="4"/>
      <c r="AA319" s="826"/>
      <c r="AB319" s="826"/>
      <c r="AC319" s="826"/>
      <c r="AD319" s="826"/>
      <c r="AE319" s="826"/>
      <c r="AF319" s="4"/>
      <c r="AG319" s="826"/>
      <c r="AH319" s="826"/>
      <c r="AI319" s="826"/>
      <c r="AJ319" s="826"/>
      <c r="AK319" s="826"/>
      <c r="AL319" s="4"/>
      <c r="AM319" s="826"/>
      <c r="AN319" s="826"/>
      <c r="AO319" s="826"/>
      <c r="AP319" s="826"/>
      <c r="AQ319" s="826"/>
      <c r="AR319" s="4"/>
      <c r="AS319" s="826"/>
      <c r="AT319" s="826"/>
      <c r="AU319" s="826"/>
      <c r="AV319" s="826"/>
      <c r="AW319" s="826"/>
      <c r="AX319" s="4"/>
      <c r="AY319" s="826"/>
      <c r="AZ319" s="826"/>
      <c r="BA319" s="826"/>
      <c r="BB319" s="826"/>
      <c r="BC319" s="826"/>
      <c r="BD319" s="4"/>
      <c r="BE319" s="826"/>
      <c r="BF319" s="826"/>
      <c r="BG319" s="826"/>
      <c r="BH319" s="826"/>
      <c r="BI319" s="826"/>
      <c r="BJ319" s="4"/>
    </row>
    <row r="320" spans="1:62" s="109" customFormat="1">
      <c r="A320" s="827"/>
      <c r="B320" s="826"/>
      <c r="C320" s="319"/>
      <c r="D320" s="826"/>
      <c r="E320" s="826"/>
      <c r="F320" s="826"/>
      <c r="G320" s="826"/>
      <c r="H320" s="4"/>
      <c r="I320" s="826"/>
      <c r="J320" s="826"/>
      <c r="K320" s="826"/>
      <c r="L320" s="826"/>
      <c r="M320" s="826"/>
      <c r="N320" s="4"/>
      <c r="O320" s="826"/>
      <c r="P320" s="826"/>
      <c r="Q320" s="826"/>
      <c r="R320" s="826"/>
      <c r="S320" s="826"/>
      <c r="T320" s="4"/>
      <c r="U320" s="826"/>
      <c r="V320" s="826"/>
      <c r="W320" s="826"/>
      <c r="X320" s="826"/>
      <c r="Y320" s="826"/>
      <c r="Z320" s="4"/>
      <c r="AA320" s="826"/>
      <c r="AB320" s="826"/>
      <c r="AC320" s="826"/>
      <c r="AD320" s="826"/>
      <c r="AE320" s="826"/>
      <c r="AF320" s="4"/>
      <c r="AG320" s="826"/>
      <c r="AH320" s="826"/>
      <c r="AI320" s="826"/>
      <c r="AJ320" s="826"/>
      <c r="AK320" s="826"/>
      <c r="AL320" s="4"/>
      <c r="AM320" s="826"/>
      <c r="AN320" s="826"/>
      <c r="AO320" s="826"/>
      <c r="AP320" s="826"/>
      <c r="AQ320" s="826"/>
      <c r="AR320" s="4"/>
      <c r="AS320" s="826"/>
      <c r="AT320" s="826"/>
      <c r="AU320" s="826"/>
      <c r="AV320" s="826"/>
      <c r="AW320" s="826"/>
      <c r="AX320" s="4"/>
      <c r="AY320" s="826"/>
      <c r="AZ320" s="826"/>
      <c r="BA320" s="826"/>
      <c r="BB320" s="826"/>
      <c r="BC320" s="826"/>
      <c r="BD320" s="4"/>
      <c r="BE320" s="826"/>
      <c r="BF320" s="826"/>
      <c r="BG320" s="826"/>
      <c r="BH320" s="826"/>
      <c r="BI320" s="826"/>
      <c r="BJ320" s="4"/>
    </row>
    <row r="321" spans="1:62" s="109" customFormat="1">
      <c r="A321" s="827"/>
      <c r="B321" s="826"/>
      <c r="C321" s="319"/>
      <c r="D321" s="826"/>
      <c r="E321" s="826"/>
      <c r="F321" s="826"/>
      <c r="G321" s="826"/>
      <c r="H321" s="4"/>
      <c r="I321" s="826"/>
      <c r="J321" s="826"/>
      <c r="K321" s="826"/>
      <c r="L321" s="826"/>
      <c r="M321" s="826"/>
      <c r="N321" s="4"/>
      <c r="O321" s="826"/>
      <c r="P321" s="826"/>
      <c r="Q321" s="826"/>
      <c r="R321" s="826"/>
      <c r="S321" s="826"/>
      <c r="T321" s="4"/>
      <c r="U321" s="826"/>
      <c r="V321" s="826"/>
      <c r="W321" s="826"/>
      <c r="X321" s="826"/>
      <c r="Y321" s="826"/>
      <c r="Z321" s="4"/>
      <c r="AA321" s="826"/>
      <c r="AB321" s="826"/>
      <c r="AC321" s="826"/>
      <c r="AD321" s="826"/>
      <c r="AE321" s="826"/>
      <c r="AF321" s="4"/>
      <c r="AG321" s="826"/>
      <c r="AH321" s="826"/>
      <c r="AI321" s="826"/>
      <c r="AJ321" s="826"/>
      <c r="AK321" s="826"/>
      <c r="AL321" s="4"/>
      <c r="AM321" s="826"/>
      <c r="AN321" s="826"/>
      <c r="AO321" s="826"/>
      <c r="AP321" s="826"/>
      <c r="AQ321" s="826"/>
      <c r="AR321" s="4"/>
      <c r="AS321" s="826"/>
      <c r="AT321" s="826"/>
      <c r="AU321" s="826"/>
      <c r="AV321" s="826"/>
      <c r="AW321" s="826"/>
      <c r="AX321" s="4"/>
      <c r="AY321" s="826"/>
      <c r="AZ321" s="826"/>
      <c r="BA321" s="826"/>
      <c r="BB321" s="826"/>
      <c r="BC321" s="826"/>
      <c r="BD321" s="4"/>
      <c r="BE321" s="826"/>
      <c r="BF321" s="826"/>
      <c r="BG321" s="826"/>
      <c r="BH321" s="826"/>
      <c r="BI321" s="826"/>
      <c r="BJ321" s="4"/>
    </row>
    <row r="322" spans="1:62" s="109" customFormat="1">
      <c r="A322" s="827"/>
      <c r="B322" s="826"/>
      <c r="C322" s="319"/>
      <c r="D322" s="826"/>
      <c r="E322" s="826"/>
      <c r="F322" s="826"/>
      <c r="G322" s="826"/>
      <c r="H322" s="4"/>
      <c r="I322" s="826"/>
      <c r="J322" s="826"/>
      <c r="K322" s="826"/>
      <c r="L322" s="826"/>
      <c r="M322" s="826"/>
      <c r="N322" s="4"/>
      <c r="O322" s="826"/>
      <c r="P322" s="826"/>
      <c r="Q322" s="826"/>
      <c r="R322" s="826"/>
      <c r="S322" s="826"/>
      <c r="T322" s="4"/>
      <c r="U322" s="826"/>
      <c r="V322" s="826"/>
      <c r="W322" s="826"/>
      <c r="X322" s="826"/>
      <c r="Y322" s="826"/>
      <c r="Z322" s="4"/>
      <c r="AA322" s="826"/>
      <c r="AB322" s="826"/>
      <c r="AC322" s="826"/>
      <c r="AD322" s="826"/>
      <c r="AE322" s="826"/>
      <c r="AF322" s="4"/>
      <c r="AG322" s="826"/>
      <c r="AH322" s="826"/>
      <c r="AI322" s="826"/>
      <c r="AJ322" s="826"/>
      <c r="AK322" s="826"/>
      <c r="AL322" s="4"/>
      <c r="AM322" s="826"/>
      <c r="AN322" s="826"/>
      <c r="AO322" s="826"/>
      <c r="AP322" s="826"/>
      <c r="AQ322" s="826"/>
      <c r="AR322" s="4"/>
      <c r="AS322" s="826"/>
      <c r="AT322" s="826"/>
      <c r="AU322" s="826"/>
      <c r="AV322" s="826"/>
      <c r="AW322" s="826"/>
      <c r="AX322" s="4"/>
      <c r="AY322" s="826"/>
      <c r="AZ322" s="826"/>
      <c r="BA322" s="826"/>
      <c r="BB322" s="826"/>
      <c r="BC322" s="826"/>
      <c r="BD322" s="4"/>
      <c r="BE322" s="826"/>
      <c r="BF322" s="826"/>
      <c r="BG322" s="826"/>
      <c r="BH322" s="826"/>
      <c r="BI322" s="826"/>
      <c r="BJ322" s="4"/>
    </row>
    <row r="323" spans="1:62" s="109" customFormat="1">
      <c r="A323" s="827"/>
      <c r="B323" s="826"/>
      <c r="C323" s="319"/>
      <c r="D323" s="826"/>
      <c r="E323" s="826"/>
      <c r="F323" s="826"/>
      <c r="G323" s="826"/>
      <c r="H323" s="4"/>
      <c r="I323" s="826"/>
      <c r="J323" s="826"/>
      <c r="K323" s="826"/>
      <c r="L323" s="826"/>
      <c r="M323" s="826"/>
      <c r="N323" s="4"/>
      <c r="O323" s="826"/>
      <c r="P323" s="826"/>
      <c r="Q323" s="826"/>
      <c r="R323" s="826"/>
      <c r="S323" s="826"/>
      <c r="T323" s="4"/>
      <c r="U323" s="826"/>
      <c r="V323" s="826"/>
      <c r="W323" s="826"/>
      <c r="X323" s="826"/>
      <c r="Y323" s="826"/>
      <c r="Z323" s="4"/>
      <c r="AA323" s="826"/>
      <c r="AB323" s="826"/>
      <c r="AC323" s="826"/>
      <c r="AD323" s="826"/>
      <c r="AE323" s="826"/>
      <c r="AF323" s="4"/>
      <c r="AG323" s="826"/>
      <c r="AH323" s="826"/>
      <c r="AI323" s="826"/>
      <c r="AJ323" s="826"/>
      <c r="AK323" s="826"/>
      <c r="AL323" s="4"/>
      <c r="AM323" s="826"/>
      <c r="AN323" s="826"/>
      <c r="AO323" s="826"/>
      <c r="AP323" s="826"/>
      <c r="AQ323" s="826"/>
      <c r="AR323" s="4"/>
      <c r="AS323" s="826"/>
      <c r="AT323" s="826"/>
      <c r="AU323" s="826"/>
      <c r="AV323" s="826"/>
      <c r="AW323" s="826"/>
      <c r="AX323" s="4"/>
      <c r="AY323" s="826"/>
      <c r="AZ323" s="826"/>
      <c r="BA323" s="826"/>
      <c r="BB323" s="826"/>
      <c r="BC323" s="826"/>
      <c r="BD323" s="4"/>
      <c r="BE323" s="826"/>
      <c r="BF323" s="826"/>
      <c r="BG323" s="826"/>
      <c r="BH323" s="826"/>
      <c r="BI323" s="826"/>
      <c r="BJ323" s="4"/>
    </row>
    <row r="324" spans="1:62" s="109" customFormat="1">
      <c r="A324" s="827"/>
      <c r="B324" s="826"/>
      <c r="C324" s="319"/>
      <c r="D324" s="826"/>
      <c r="E324" s="826"/>
      <c r="F324" s="826"/>
      <c r="G324" s="826"/>
      <c r="H324" s="4"/>
      <c r="I324" s="826"/>
      <c r="J324" s="826"/>
      <c r="K324" s="826"/>
      <c r="L324" s="826"/>
      <c r="M324" s="826"/>
      <c r="N324" s="4"/>
      <c r="O324" s="826"/>
      <c r="P324" s="826"/>
      <c r="Q324" s="826"/>
      <c r="R324" s="826"/>
      <c r="S324" s="826"/>
      <c r="T324" s="4"/>
      <c r="U324" s="826"/>
      <c r="V324" s="826"/>
      <c r="W324" s="826"/>
      <c r="X324" s="826"/>
      <c r="Y324" s="826"/>
      <c r="Z324" s="4"/>
      <c r="AA324" s="826"/>
      <c r="AB324" s="826"/>
      <c r="AC324" s="826"/>
      <c r="AD324" s="826"/>
      <c r="AE324" s="826"/>
      <c r="AF324" s="4"/>
      <c r="AG324" s="826"/>
      <c r="AH324" s="826"/>
      <c r="AI324" s="826"/>
      <c r="AJ324" s="826"/>
      <c r="AK324" s="826"/>
      <c r="AL324" s="4"/>
      <c r="AM324" s="826"/>
      <c r="AN324" s="826"/>
      <c r="AO324" s="826"/>
      <c r="AP324" s="826"/>
      <c r="AQ324" s="826"/>
      <c r="AR324" s="4"/>
      <c r="AS324" s="826"/>
      <c r="AT324" s="826"/>
      <c r="AU324" s="826"/>
      <c r="AV324" s="826"/>
      <c r="AW324" s="826"/>
      <c r="AX324" s="4"/>
      <c r="AY324" s="826"/>
      <c r="AZ324" s="826"/>
      <c r="BA324" s="826"/>
      <c r="BB324" s="826"/>
      <c r="BC324" s="826"/>
      <c r="BD324" s="4"/>
      <c r="BE324" s="826"/>
      <c r="BF324" s="826"/>
      <c r="BG324" s="826"/>
      <c r="BH324" s="826"/>
      <c r="BI324" s="826"/>
      <c r="BJ324" s="4"/>
    </row>
    <row r="325" spans="1:62" s="109" customFormat="1">
      <c r="A325" s="827"/>
      <c r="B325" s="826"/>
      <c r="C325" s="319"/>
      <c r="D325" s="826"/>
      <c r="E325" s="826"/>
      <c r="F325" s="826"/>
      <c r="G325" s="826"/>
      <c r="H325" s="4"/>
      <c r="I325" s="826"/>
      <c r="J325" s="826"/>
      <c r="K325" s="826"/>
      <c r="L325" s="826"/>
      <c r="M325" s="826"/>
      <c r="N325" s="4"/>
      <c r="O325" s="826"/>
      <c r="P325" s="826"/>
      <c r="Q325" s="826"/>
      <c r="R325" s="826"/>
      <c r="S325" s="826"/>
      <c r="T325" s="4"/>
      <c r="U325" s="826"/>
      <c r="V325" s="826"/>
      <c r="W325" s="826"/>
      <c r="X325" s="826"/>
      <c r="Y325" s="826"/>
      <c r="Z325" s="4"/>
      <c r="AA325" s="826"/>
      <c r="AB325" s="826"/>
      <c r="AC325" s="826"/>
      <c r="AD325" s="826"/>
      <c r="AE325" s="826"/>
      <c r="AF325" s="4"/>
      <c r="AG325" s="826"/>
      <c r="AH325" s="826"/>
      <c r="AI325" s="826"/>
      <c r="AJ325" s="826"/>
      <c r="AK325" s="826"/>
      <c r="AL325" s="4"/>
      <c r="AM325" s="826"/>
      <c r="AN325" s="826"/>
      <c r="AO325" s="826"/>
      <c r="AP325" s="826"/>
      <c r="AQ325" s="826"/>
      <c r="AR325" s="4"/>
      <c r="AS325" s="826"/>
      <c r="AT325" s="826"/>
      <c r="AU325" s="826"/>
      <c r="AV325" s="826"/>
      <c r="AW325" s="826"/>
      <c r="AX325" s="4"/>
      <c r="AY325" s="826"/>
      <c r="AZ325" s="826"/>
      <c r="BA325" s="826"/>
      <c r="BB325" s="826"/>
      <c r="BC325" s="826"/>
      <c r="BD325" s="4"/>
      <c r="BE325" s="826"/>
      <c r="BF325" s="826"/>
      <c r="BG325" s="826"/>
      <c r="BH325" s="826"/>
      <c r="BI325" s="826"/>
      <c r="BJ325" s="4"/>
    </row>
    <row r="326" spans="1:62" s="109" customFormat="1">
      <c r="A326" s="827"/>
      <c r="B326" s="826"/>
      <c r="C326" s="319"/>
      <c r="D326" s="826"/>
      <c r="E326" s="826"/>
      <c r="F326" s="826"/>
      <c r="G326" s="826"/>
      <c r="H326" s="4"/>
      <c r="I326" s="826"/>
      <c r="J326" s="826"/>
      <c r="K326" s="826"/>
      <c r="L326" s="826"/>
      <c r="M326" s="826"/>
      <c r="N326" s="4"/>
      <c r="O326" s="826"/>
      <c r="P326" s="826"/>
      <c r="Q326" s="826"/>
      <c r="R326" s="826"/>
      <c r="S326" s="826"/>
      <c r="T326" s="4"/>
      <c r="U326" s="826"/>
      <c r="V326" s="826"/>
      <c r="W326" s="826"/>
      <c r="X326" s="826"/>
      <c r="Y326" s="826"/>
      <c r="Z326" s="4"/>
      <c r="AA326" s="826"/>
      <c r="AB326" s="826"/>
      <c r="AC326" s="826"/>
      <c r="AD326" s="826"/>
      <c r="AE326" s="826"/>
      <c r="AF326" s="4"/>
      <c r="AG326" s="826"/>
      <c r="AH326" s="826"/>
      <c r="AI326" s="826"/>
      <c r="AJ326" s="826"/>
      <c r="AK326" s="826"/>
      <c r="AL326" s="4"/>
      <c r="AM326" s="826"/>
      <c r="AN326" s="826"/>
      <c r="AO326" s="826"/>
      <c r="AP326" s="826"/>
      <c r="AQ326" s="826"/>
      <c r="AR326" s="4"/>
      <c r="AS326" s="826"/>
      <c r="AT326" s="826"/>
      <c r="AU326" s="826"/>
      <c r="AV326" s="826"/>
      <c r="AW326" s="826"/>
      <c r="AX326" s="4"/>
      <c r="AY326" s="826"/>
      <c r="AZ326" s="826"/>
      <c r="BA326" s="826"/>
      <c r="BB326" s="826"/>
      <c r="BC326" s="826"/>
      <c r="BD326" s="4"/>
      <c r="BE326" s="826"/>
      <c r="BF326" s="826"/>
      <c r="BG326" s="826"/>
      <c r="BH326" s="826"/>
      <c r="BI326" s="826"/>
      <c r="BJ326" s="4"/>
    </row>
    <row r="327" spans="1:62" s="109" customFormat="1">
      <c r="A327" s="827"/>
      <c r="B327" s="826"/>
      <c r="C327" s="319"/>
      <c r="D327" s="826"/>
      <c r="E327" s="826"/>
      <c r="F327" s="826"/>
      <c r="G327" s="826"/>
      <c r="H327" s="4"/>
      <c r="I327" s="826"/>
      <c r="J327" s="826"/>
      <c r="K327" s="826"/>
      <c r="L327" s="826"/>
      <c r="M327" s="826"/>
      <c r="N327" s="4"/>
      <c r="O327" s="826"/>
      <c r="P327" s="826"/>
      <c r="Q327" s="826"/>
      <c r="R327" s="826"/>
      <c r="S327" s="826"/>
      <c r="T327" s="4"/>
      <c r="U327" s="826"/>
      <c r="V327" s="826"/>
      <c r="W327" s="826"/>
      <c r="X327" s="826"/>
      <c r="Y327" s="826"/>
      <c r="Z327" s="4"/>
      <c r="AA327" s="826"/>
      <c r="AB327" s="826"/>
      <c r="AC327" s="826"/>
      <c r="AD327" s="826"/>
      <c r="AE327" s="826"/>
      <c r="AF327" s="4"/>
      <c r="AG327" s="826"/>
      <c r="AH327" s="826"/>
      <c r="AI327" s="826"/>
      <c r="AJ327" s="826"/>
      <c r="AK327" s="826"/>
      <c r="AL327" s="4"/>
      <c r="AM327" s="826"/>
      <c r="AN327" s="826"/>
      <c r="AO327" s="826"/>
      <c r="AP327" s="826"/>
      <c r="AQ327" s="826"/>
      <c r="AR327" s="4"/>
      <c r="AS327" s="826"/>
      <c r="AT327" s="826"/>
      <c r="AU327" s="826"/>
      <c r="AV327" s="826"/>
      <c r="AW327" s="826"/>
      <c r="AX327" s="4"/>
      <c r="AY327" s="826"/>
      <c r="AZ327" s="826"/>
      <c r="BA327" s="826"/>
      <c r="BB327" s="826"/>
      <c r="BC327" s="826"/>
      <c r="BD327" s="4"/>
      <c r="BE327" s="826"/>
      <c r="BF327" s="826"/>
      <c r="BG327" s="826"/>
      <c r="BH327" s="826"/>
      <c r="BI327" s="826"/>
      <c r="BJ327" s="4"/>
    </row>
    <row r="328" spans="1:62" s="109" customFormat="1">
      <c r="A328" s="827"/>
      <c r="B328" s="826"/>
      <c r="C328" s="319"/>
      <c r="D328" s="826"/>
      <c r="E328" s="826"/>
      <c r="F328" s="826"/>
      <c r="G328" s="826"/>
      <c r="H328" s="4"/>
      <c r="I328" s="826"/>
      <c r="J328" s="826"/>
      <c r="K328" s="826"/>
      <c r="L328" s="826"/>
      <c r="M328" s="826"/>
      <c r="N328" s="4"/>
      <c r="O328" s="826"/>
      <c r="P328" s="826"/>
      <c r="Q328" s="826"/>
      <c r="R328" s="826"/>
      <c r="S328" s="826"/>
      <c r="T328" s="4"/>
      <c r="U328" s="826"/>
      <c r="V328" s="826"/>
      <c r="W328" s="826"/>
      <c r="X328" s="826"/>
      <c r="Y328" s="826"/>
      <c r="Z328" s="4"/>
      <c r="AA328" s="826"/>
      <c r="AB328" s="826"/>
      <c r="AC328" s="826"/>
      <c r="AD328" s="826"/>
      <c r="AE328" s="826"/>
      <c r="AF328" s="4"/>
      <c r="AG328" s="826"/>
      <c r="AH328" s="826"/>
      <c r="AI328" s="826"/>
      <c r="AJ328" s="826"/>
      <c r="AK328" s="826"/>
      <c r="AL328" s="4"/>
      <c r="AM328" s="826"/>
      <c r="AN328" s="826"/>
      <c r="AO328" s="826"/>
      <c r="AP328" s="826"/>
      <c r="AQ328" s="826"/>
      <c r="AR328" s="4"/>
      <c r="AS328" s="826"/>
      <c r="AT328" s="826"/>
      <c r="AU328" s="826"/>
      <c r="AV328" s="826"/>
      <c r="AW328" s="826"/>
      <c r="AX328" s="4"/>
      <c r="AY328" s="826"/>
      <c r="AZ328" s="826"/>
      <c r="BA328" s="826"/>
      <c r="BB328" s="826"/>
      <c r="BC328" s="826"/>
      <c r="BD328" s="4"/>
      <c r="BE328" s="826"/>
      <c r="BF328" s="826"/>
      <c r="BG328" s="826"/>
      <c r="BH328" s="826"/>
      <c r="BI328" s="826"/>
      <c r="BJ328" s="4"/>
    </row>
    <row r="329" spans="1:62" s="109" customFormat="1">
      <c r="A329" s="827"/>
      <c r="B329" s="826"/>
      <c r="C329" s="319"/>
      <c r="D329" s="826"/>
      <c r="E329" s="826"/>
      <c r="F329" s="826"/>
      <c r="G329" s="826"/>
      <c r="H329" s="4"/>
      <c r="I329" s="826"/>
      <c r="J329" s="826"/>
      <c r="K329" s="826"/>
      <c r="L329" s="826"/>
      <c r="M329" s="826"/>
      <c r="N329" s="4"/>
      <c r="O329" s="826"/>
      <c r="P329" s="826"/>
      <c r="Q329" s="826"/>
      <c r="R329" s="826"/>
      <c r="S329" s="826"/>
      <c r="T329" s="4"/>
      <c r="U329" s="826"/>
      <c r="V329" s="826"/>
      <c r="W329" s="826"/>
      <c r="X329" s="826"/>
      <c r="Y329" s="826"/>
      <c r="Z329" s="4"/>
      <c r="AA329" s="826"/>
      <c r="AB329" s="826"/>
      <c r="AC329" s="826"/>
      <c r="AD329" s="826"/>
      <c r="AE329" s="826"/>
      <c r="AF329" s="4"/>
      <c r="AG329" s="826"/>
      <c r="AH329" s="826"/>
      <c r="AI329" s="826"/>
      <c r="AJ329" s="826"/>
      <c r="AK329" s="826"/>
      <c r="AL329" s="4"/>
      <c r="AM329" s="826"/>
      <c r="AN329" s="826"/>
      <c r="AO329" s="826"/>
      <c r="AP329" s="826"/>
      <c r="AQ329" s="826"/>
      <c r="AR329" s="4"/>
      <c r="AS329" s="826"/>
      <c r="AT329" s="826"/>
      <c r="AU329" s="826"/>
      <c r="AV329" s="826"/>
      <c r="AW329" s="826"/>
      <c r="AX329" s="4"/>
      <c r="AY329" s="826"/>
      <c r="AZ329" s="826"/>
      <c r="BA329" s="826"/>
      <c r="BB329" s="826"/>
      <c r="BC329" s="826"/>
      <c r="BD329" s="4"/>
      <c r="BE329" s="826"/>
      <c r="BF329" s="826"/>
      <c r="BG329" s="826"/>
      <c r="BH329" s="826"/>
      <c r="BI329" s="826"/>
      <c r="BJ329" s="4"/>
    </row>
    <row r="330" spans="1:62" s="109" customFormat="1">
      <c r="A330" s="827"/>
      <c r="B330" s="826"/>
      <c r="C330" s="319"/>
      <c r="D330" s="826"/>
      <c r="E330" s="826"/>
      <c r="F330" s="826"/>
      <c r="G330" s="826"/>
      <c r="H330" s="4"/>
      <c r="I330" s="826"/>
      <c r="J330" s="826"/>
      <c r="K330" s="826"/>
      <c r="L330" s="826"/>
      <c r="M330" s="826"/>
      <c r="N330" s="4"/>
      <c r="O330" s="826"/>
      <c r="P330" s="826"/>
      <c r="Q330" s="826"/>
      <c r="R330" s="826"/>
      <c r="S330" s="826"/>
      <c r="T330" s="4"/>
      <c r="U330" s="826"/>
      <c r="V330" s="826"/>
      <c r="W330" s="826"/>
      <c r="X330" s="826"/>
      <c r="Y330" s="826"/>
      <c r="Z330" s="4"/>
      <c r="AA330" s="826"/>
      <c r="AB330" s="826"/>
      <c r="AC330" s="826"/>
      <c r="AD330" s="826"/>
      <c r="AE330" s="826"/>
      <c r="AF330" s="4"/>
      <c r="AG330" s="826"/>
      <c r="AH330" s="826"/>
      <c r="AI330" s="826"/>
      <c r="AJ330" s="826"/>
      <c r="AK330" s="826"/>
      <c r="AL330" s="4"/>
      <c r="AM330" s="826"/>
      <c r="AN330" s="826"/>
      <c r="AO330" s="826"/>
      <c r="AP330" s="826"/>
      <c r="AQ330" s="826"/>
      <c r="AR330" s="4"/>
      <c r="AS330" s="826"/>
      <c r="AT330" s="826"/>
      <c r="AU330" s="826"/>
      <c r="AV330" s="826"/>
      <c r="AW330" s="826"/>
      <c r="AX330" s="4"/>
      <c r="AY330" s="826"/>
      <c r="AZ330" s="826"/>
      <c r="BA330" s="826"/>
      <c r="BB330" s="826"/>
      <c r="BC330" s="826"/>
      <c r="BD330" s="4"/>
      <c r="BE330" s="826"/>
      <c r="BF330" s="826"/>
      <c r="BG330" s="826"/>
      <c r="BH330" s="826"/>
      <c r="BI330" s="826"/>
      <c r="BJ330" s="4"/>
    </row>
    <row r="331" spans="1:62" s="109" customFormat="1">
      <c r="A331" s="827"/>
      <c r="B331" s="826"/>
      <c r="C331" s="319"/>
      <c r="D331" s="826"/>
      <c r="E331" s="826"/>
      <c r="F331" s="826"/>
      <c r="G331" s="826"/>
      <c r="H331" s="4"/>
      <c r="I331" s="826"/>
      <c r="J331" s="826"/>
      <c r="K331" s="826"/>
      <c r="L331" s="826"/>
      <c r="M331" s="826"/>
      <c r="N331" s="4"/>
      <c r="O331" s="826"/>
      <c r="P331" s="826"/>
      <c r="Q331" s="826"/>
      <c r="R331" s="826"/>
      <c r="S331" s="826"/>
      <c r="T331" s="4"/>
      <c r="U331" s="826"/>
      <c r="V331" s="826"/>
      <c r="W331" s="826"/>
      <c r="X331" s="826"/>
      <c r="Y331" s="826"/>
      <c r="Z331" s="4"/>
      <c r="AA331" s="826"/>
      <c r="AB331" s="826"/>
      <c r="AC331" s="826"/>
      <c r="AD331" s="826"/>
      <c r="AE331" s="826"/>
      <c r="AF331" s="4"/>
      <c r="AG331" s="826"/>
      <c r="AH331" s="826"/>
      <c r="AI331" s="826"/>
      <c r="AJ331" s="826"/>
      <c r="AK331" s="826"/>
      <c r="AL331" s="4"/>
      <c r="AM331" s="826"/>
      <c r="AN331" s="826"/>
      <c r="AO331" s="826"/>
      <c r="AP331" s="826"/>
      <c r="AQ331" s="826"/>
      <c r="AR331" s="4"/>
      <c r="AS331" s="826"/>
      <c r="AT331" s="826"/>
      <c r="AU331" s="826"/>
      <c r="AV331" s="826"/>
      <c r="AW331" s="826"/>
      <c r="AX331" s="4"/>
      <c r="AY331" s="826"/>
      <c r="AZ331" s="826"/>
      <c r="BA331" s="826"/>
      <c r="BB331" s="826"/>
      <c r="BC331" s="826"/>
      <c r="BD331" s="4"/>
      <c r="BE331" s="826"/>
      <c r="BF331" s="826"/>
      <c r="BG331" s="826"/>
      <c r="BH331" s="826"/>
      <c r="BI331" s="826"/>
      <c r="BJ331" s="4"/>
    </row>
    <row r="332" spans="1:62" s="109" customFormat="1">
      <c r="A332" s="827"/>
      <c r="B332" s="826"/>
      <c r="C332" s="319"/>
      <c r="D332" s="826"/>
      <c r="E332" s="826"/>
      <c r="F332" s="826"/>
      <c r="G332" s="826"/>
      <c r="H332" s="4"/>
      <c r="I332" s="826"/>
      <c r="J332" s="826"/>
      <c r="K332" s="826"/>
      <c r="L332" s="826"/>
      <c r="M332" s="826"/>
      <c r="N332" s="4"/>
      <c r="O332" s="826"/>
      <c r="P332" s="826"/>
      <c r="Q332" s="826"/>
      <c r="R332" s="826"/>
      <c r="S332" s="826"/>
      <c r="T332" s="4"/>
      <c r="U332" s="826"/>
      <c r="V332" s="826"/>
      <c r="W332" s="826"/>
      <c r="X332" s="826"/>
      <c r="Y332" s="826"/>
      <c r="Z332" s="4"/>
      <c r="AA332" s="826"/>
      <c r="AB332" s="826"/>
      <c r="AC332" s="826"/>
      <c r="AD332" s="826"/>
      <c r="AE332" s="826"/>
      <c r="AF332" s="4"/>
      <c r="AG332" s="826"/>
      <c r="AH332" s="826"/>
      <c r="AI332" s="826"/>
      <c r="AJ332" s="826"/>
      <c r="AK332" s="826"/>
      <c r="AL332" s="4"/>
      <c r="AM332" s="826"/>
      <c r="AN332" s="826"/>
      <c r="AO332" s="826"/>
      <c r="AP332" s="826"/>
      <c r="AQ332" s="826"/>
      <c r="AR332" s="4"/>
      <c r="AS332" s="826"/>
      <c r="AT332" s="826"/>
      <c r="AU332" s="826"/>
      <c r="AV332" s="826"/>
      <c r="AW332" s="826"/>
      <c r="AX332" s="4"/>
      <c r="AY332" s="826"/>
      <c r="AZ332" s="826"/>
      <c r="BA332" s="826"/>
      <c r="BB332" s="826"/>
      <c r="BC332" s="826"/>
      <c r="BD332" s="4"/>
      <c r="BE332" s="826"/>
      <c r="BF332" s="826"/>
      <c r="BG332" s="826"/>
      <c r="BH332" s="826"/>
      <c r="BI332" s="826"/>
      <c r="BJ332" s="4"/>
    </row>
    <row r="333" spans="1:62" s="109" customFormat="1">
      <c r="A333" s="827"/>
      <c r="B333" s="826"/>
      <c r="C333" s="319"/>
      <c r="D333" s="826"/>
      <c r="E333" s="826"/>
      <c r="F333" s="826"/>
      <c r="G333" s="826"/>
      <c r="H333" s="4"/>
      <c r="I333" s="826"/>
      <c r="J333" s="826"/>
      <c r="K333" s="826"/>
      <c r="L333" s="826"/>
      <c r="M333" s="826"/>
      <c r="N333" s="4"/>
      <c r="O333" s="826"/>
      <c r="P333" s="826"/>
      <c r="Q333" s="826"/>
      <c r="R333" s="826"/>
      <c r="S333" s="826"/>
      <c r="T333" s="4"/>
      <c r="U333" s="826"/>
      <c r="V333" s="826"/>
      <c r="W333" s="826"/>
      <c r="X333" s="826"/>
      <c r="Y333" s="826"/>
      <c r="Z333" s="4"/>
      <c r="AA333" s="826"/>
      <c r="AB333" s="826"/>
      <c r="AC333" s="826"/>
      <c r="AD333" s="826"/>
      <c r="AE333" s="826"/>
      <c r="AF333" s="4"/>
      <c r="AG333" s="826"/>
      <c r="AH333" s="826"/>
      <c r="AI333" s="826"/>
      <c r="AJ333" s="826"/>
      <c r="AK333" s="826"/>
      <c r="AL333" s="4"/>
      <c r="AM333" s="826"/>
      <c r="AN333" s="826"/>
      <c r="AO333" s="826"/>
      <c r="AP333" s="826"/>
      <c r="AQ333" s="826"/>
      <c r="AR333" s="4"/>
      <c r="AS333" s="826"/>
      <c r="AT333" s="826"/>
      <c r="AU333" s="826"/>
      <c r="AV333" s="826"/>
      <c r="AW333" s="826"/>
      <c r="AX333" s="4"/>
      <c r="AY333" s="826"/>
      <c r="AZ333" s="826"/>
      <c r="BA333" s="826"/>
      <c r="BB333" s="826"/>
      <c r="BC333" s="826"/>
      <c r="BD333" s="4"/>
      <c r="BE333" s="826"/>
      <c r="BF333" s="826"/>
      <c r="BG333" s="826"/>
      <c r="BH333" s="826"/>
      <c r="BI333" s="826"/>
      <c r="BJ333" s="4"/>
    </row>
    <row r="334" spans="1:62" s="109" customFormat="1">
      <c r="A334" s="827"/>
      <c r="B334" s="826"/>
      <c r="C334" s="319"/>
      <c r="D334" s="826"/>
      <c r="E334" s="826"/>
      <c r="F334" s="826"/>
      <c r="G334" s="826"/>
      <c r="H334" s="4"/>
      <c r="I334" s="826"/>
      <c r="J334" s="826"/>
      <c r="K334" s="826"/>
      <c r="L334" s="826"/>
      <c r="M334" s="826"/>
      <c r="N334" s="4"/>
      <c r="O334" s="826"/>
      <c r="P334" s="826"/>
      <c r="Q334" s="826"/>
      <c r="R334" s="826"/>
      <c r="S334" s="826"/>
      <c r="T334" s="4"/>
      <c r="U334" s="826"/>
      <c r="V334" s="826"/>
      <c r="W334" s="826"/>
      <c r="X334" s="826"/>
      <c r="Y334" s="826"/>
      <c r="Z334" s="4"/>
      <c r="AA334" s="826"/>
      <c r="AB334" s="826"/>
      <c r="AC334" s="826"/>
      <c r="AD334" s="826"/>
      <c r="AE334" s="826"/>
      <c r="AF334" s="4"/>
      <c r="AG334" s="826"/>
      <c r="AH334" s="826"/>
      <c r="AI334" s="826"/>
      <c r="AJ334" s="826"/>
      <c r="AK334" s="826"/>
      <c r="AL334" s="4"/>
      <c r="AM334" s="826"/>
      <c r="AN334" s="826"/>
      <c r="AO334" s="826"/>
      <c r="AP334" s="826"/>
      <c r="AQ334" s="826"/>
      <c r="AR334" s="4"/>
      <c r="AS334" s="826"/>
      <c r="AT334" s="826"/>
      <c r="AU334" s="826"/>
      <c r="AV334" s="826"/>
      <c r="AW334" s="826"/>
      <c r="AX334" s="4"/>
      <c r="AY334" s="826"/>
      <c r="AZ334" s="826"/>
      <c r="BA334" s="826"/>
      <c r="BB334" s="826"/>
      <c r="BC334" s="826"/>
      <c r="BD334" s="4"/>
      <c r="BE334" s="826"/>
      <c r="BF334" s="826"/>
      <c r="BG334" s="826"/>
      <c r="BH334" s="826"/>
      <c r="BI334" s="826"/>
      <c r="BJ334" s="4"/>
    </row>
    <row r="335" spans="1:62" s="109" customFormat="1">
      <c r="A335" s="827"/>
      <c r="B335" s="826"/>
      <c r="C335" s="319"/>
      <c r="D335" s="826"/>
      <c r="E335" s="826"/>
      <c r="F335" s="826"/>
      <c r="G335" s="826"/>
      <c r="H335" s="4"/>
      <c r="I335" s="826"/>
      <c r="J335" s="826"/>
      <c r="K335" s="826"/>
      <c r="L335" s="826"/>
      <c r="M335" s="826"/>
      <c r="N335" s="4"/>
      <c r="O335" s="826"/>
      <c r="P335" s="826"/>
      <c r="Q335" s="826"/>
      <c r="R335" s="826"/>
      <c r="S335" s="826"/>
      <c r="T335" s="4"/>
      <c r="U335" s="826"/>
      <c r="V335" s="826"/>
      <c r="W335" s="826"/>
      <c r="X335" s="826"/>
      <c r="Y335" s="826"/>
      <c r="Z335" s="4"/>
      <c r="AA335" s="826"/>
      <c r="AB335" s="826"/>
      <c r="AC335" s="826"/>
      <c r="AD335" s="826"/>
      <c r="AE335" s="826"/>
      <c r="AF335" s="4"/>
      <c r="AG335" s="826"/>
      <c r="AH335" s="826"/>
      <c r="AI335" s="826"/>
      <c r="AJ335" s="826"/>
      <c r="AK335" s="826"/>
      <c r="AL335" s="4"/>
      <c r="AM335" s="826"/>
      <c r="AN335" s="826"/>
      <c r="AO335" s="826"/>
      <c r="AP335" s="826"/>
      <c r="AQ335" s="826"/>
      <c r="AR335" s="4"/>
      <c r="AS335" s="826"/>
      <c r="AT335" s="826"/>
      <c r="AU335" s="826"/>
      <c r="AV335" s="826"/>
      <c r="AW335" s="826"/>
      <c r="AX335" s="4"/>
      <c r="AY335" s="826"/>
      <c r="AZ335" s="826"/>
      <c r="BA335" s="826"/>
      <c r="BB335" s="826"/>
      <c r="BC335" s="826"/>
      <c r="BD335" s="4"/>
      <c r="BE335" s="826"/>
      <c r="BF335" s="826"/>
      <c r="BG335" s="826"/>
      <c r="BH335" s="826"/>
      <c r="BI335" s="826"/>
      <c r="BJ335" s="4"/>
    </row>
    <row r="336" spans="1:62" s="109" customFormat="1">
      <c r="A336" s="827"/>
      <c r="B336" s="826"/>
      <c r="C336" s="319"/>
      <c r="D336" s="826"/>
      <c r="E336" s="826"/>
      <c r="F336" s="826"/>
      <c r="G336" s="826"/>
      <c r="H336" s="4"/>
      <c r="I336" s="826"/>
      <c r="J336" s="826"/>
      <c r="K336" s="826"/>
      <c r="L336" s="826"/>
      <c r="M336" s="826"/>
      <c r="N336" s="4"/>
      <c r="O336" s="826"/>
      <c r="P336" s="826"/>
      <c r="Q336" s="826"/>
      <c r="R336" s="826"/>
      <c r="S336" s="826"/>
      <c r="T336" s="4"/>
      <c r="U336" s="826"/>
      <c r="V336" s="826"/>
      <c r="W336" s="826"/>
      <c r="X336" s="826"/>
      <c r="Y336" s="826"/>
      <c r="Z336" s="4"/>
      <c r="AA336" s="826"/>
      <c r="AB336" s="826"/>
      <c r="AC336" s="826"/>
      <c r="AD336" s="826"/>
      <c r="AE336" s="826"/>
      <c r="AF336" s="4"/>
      <c r="AG336" s="826"/>
      <c r="AH336" s="826"/>
      <c r="AI336" s="826"/>
      <c r="AJ336" s="826"/>
      <c r="AK336" s="826"/>
      <c r="AL336" s="4"/>
      <c r="AM336" s="826"/>
      <c r="AN336" s="826"/>
      <c r="AO336" s="826"/>
      <c r="AP336" s="826"/>
      <c r="AQ336" s="826"/>
      <c r="AR336" s="4"/>
      <c r="AS336" s="826"/>
      <c r="AT336" s="826"/>
      <c r="AU336" s="826"/>
      <c r="AV336" s="826"/>
      <c r="AW336" s="826"/>
      <c r="AX336" s="4"/>
      <c r="AY336" s="826"/>
      <c r="AZ336" s="826"/>
      <c r="BA336" s="826"/>
      <c r="BB336" s="826"/>
      <c r="BC336" s="826"/>
      <c r="BD336" s="4"/>
      <c r="BE336" s="826"/>
      <c r="BF336" s="826"/>
      <c r="BG336" s="826"/>
      <c r="BH336" s="826"/>
      <c r="BI336" s="826"/>
      <c r="BJ336" s="4"/>
    </row>
    <row r="337" spans="1:62" s="109" customFormat="1">
      <c r="A337" s="827"/>
      <c r="B337" s="826"/>
      <c r="C337" s="319"/>
      <c r="D337" s="826"/>
      <c r="E337" s="826"/>
      <c r="F337" s="826"/>
      <c r="G337" s="826"/>
      <c r="H337" s="4"/>
      <c r="I337" s="826"/>
      <c r="J337" s="826"/>
      <c r="K337" s="826"/>
      <c r="L337" s="826"/>
      <c r="M337" s="826"/>
      <c r="N337" s="4"/>
      <c r="O337" s="826"/>
      <c r="P337" s="826"/>
      <c r="Q337" s="826"/>
      <c r="R337" s="826"/>
      <c r="S337" s="826"/>
      <c r="T337" s="4"/>
      <c r="U337" s="826"/>
      <c r="V337" s="826"/>
      <c r="W337" s="826"/>
      <c r="X337" s="826"/>
      <c r="Y337" s="826"/>
      <c r="Z337" s="4"/>
      <c r="AA337" s="826"/>
      <c r="AB337" s="826"/>
      <c r="AC337" s="826"/>
      <c r="AD337" s="826"/>
      <c r="AE337" s="826"/>
      <c r="AF337" s="4"/>
      <c r="AG337" s="826"/>
      <c r="AH337" s="826"/>
      <c r="AI337" s="826"/>
      <c r="AJ337" s="826"/>
      <c r="AK337" s="826"/>
      <c r="AL337" s="4"/>
      <c r="AM337" s="826"/>
      <c r="AN337" s="826"/>
      <c r="AO337" s="826"/>
      <c r="AP337" s="826"/>
      <c r="AQ337" s="826"/>
      <c r="AR337" s="4"/>
      <c r="AS337" s="826"/>
      <c r="AT337" s="826"/>
      <c r="AU337" s="826"/>
      <c r="AV337" s="826"/>
      <c r="AW337" s="826"/>
      <c r="AX337" s="4"/>
      <c r="AY337" s="826"/>
      <c r="AZ337" s="826"/>
      <c r="BA337" s="826"/>
      <c r="BB337" s="826"/>
      <c r="BC337" s="826"/>
      <c r="BD337" s="4"/>
      <c r="BE337" s="826"/>
      <c r="BF337" s="826"/>
      <c r="BG337" s="826"/>
      <c r="BH337" s="826"/>
      <c r="BI337" s="826"/>
      <c r="BJ337" s="4"/>
    </row>
    <row r="338" spans="1:62" s="109" customFormat="1">
      <c r="A338" s="827"/>
      <c r="B338" s="826"/>
      <c r="C338" s="319"/>
      <c r="D338" s="826"/>
      <c r="E338" s="826"/>
      <c r="F338" s="826"/>
      <c r="G338" s="826"/>
      <c r="H338" s="4"/>
      <c r="I338" s="826"/>
      <c r="J338" s="826"/>
      <c r="K338" s="826"/>
      <c r="L338" s="826"/>
      <c r="M338" s="826"/>
      <c r="N338" s="4"/>
      <c r="O338" s="826"/>
      <c r="P338" s="826"/>
      <c r="Q338" s="826"/>
      <c r="R338" s="826"/>
      <c r="S338" s="826"/>
      <c r="T338" s="4"/>
      <c r="U338" s="826"/>
      <c r="V338" s="826"/>
      <c r="W338" s="826"/>
      <c r="X338" s="826"/>
      <c r="Y338" s="826"/>
      <c r="Z338" s="4"/>
      <c r="AA338" s="826"/>
      <c r="AB338" s="826"/>
      <c r="AC338" s="826"/>
      <c r="AD338" s="826"/>
      <c r="AE338" s="826"/>
      <c r="AF338" s="4"/>
      <c r="AG338" s="826"/>
      <c r="AH338" s="826"/>
      <c r="AI338" s="826"/>
      <c r="AJ338" s="826"/>
      <c r="AK338" s="826"/>
      <c r="AL338" s="4"/>
      <c r="AM338" s="826"/>
      <c r="AN338" s="826"/>
      <c r="AO338" s="826"/>
      <c r="AP338" s="826"/>
      <c r="AQ338" s="826"/>
      <c r="AR338" s="4"/>
      <c r="AS338" s="826"/>
      <c r="AT338" s="826"/>
      <c r="AU338" s="826"/>
      <c r="AV338" s="826"/>
      <c r="AW338" s="826"/>
      <c r="AX338" s="4"/>
      <c r="AY338" s="826"/>
      <c r="AZ338" s="826"/>
      <c r="BA338" s="826"/>
      <c r="BB338" s="826"/>
      <c r="BC338" s="826"/>
      <c r="BD338" s="4"/>
      <c r="BE338" s="826"/>
      <c r="BF338" s="826"/>
      <c r="BG338" s="826"/>
      <c r="BH338" s="826"/>
      <c r="BI338" s="826"/>
      <c r="BJ338" s="4"/>
    </row>
    <row r="339" spans="1:62" s="109" customFormat="1">
      <c r="A339" s="827"/>
      <c r="B339" s="826"/>
      <c r="C339" s="319"/>
      <c r="D339" s="826"/>
      <c r="E339" s="826"/>
      <c r="F339" s="826"/>
      <c r="G339" s="826"/>
      <c r="H339" s="4"/>
      <c r="I339" s="826"/>
      <c r="J339" s="826"/>
      <c r="K339" s="826"/>
      <c r="L339" s="826"/>
      <c r="M339" s="826"/>
      <c r="N339" s="4"/>
      <c r="O339" s="826"/>
      <c r="P339" s="826"/>
      <c r="Q339" s="826"/>
      <c r="R339" s="826"/>
      <c r="S339" s="826"/>
      <c r="T339" s="4"/>
      <c r="U339" s="826"/>
      <c r="V339" s="826"/>
      <c r="W339" s="826"/>
      <c r="X339" s="826"/>
      <c r="Y339" s="826"/>
      <c r="Z339" s="4"/>
      <c r="AA339" s="826"/>
      <c r="AB339" s="826"/>
      <c r="AC339" s="826"/>
      <c r="AD339" s="826"/>
      <c r="AE339" s="826"/>
      <c r="AF339" s="4"/>
      <c r="AG339" s="826"/>
      <c r="AH339" s="826"/>
      <c r="AI339" s="826"/>
      <c r="AJ339" s="826"/>
      <c r="AK339" s="826"/>
      <c r="AL339" s="4"/>
      <c r="AM339" s="826"/>
      <c r="AN339" s="826"/>
      <c r="AO339" s="826"/>
      <c r="AP339" s="826"/>
      <c r="AQ339" s="826"/>
      <c r="AR339" s="4"/>
      <c r="AS339" s="826"/>
      <c r="AT339" s="826"/>
      <c r="AU339" s="826"/>
      <c r="AV339" s="826"/>
      <c r="AW339" s="826"/>
      <c r="AX339" s="4"/>
      <c r="AY339" s="826"/>
      <c r="AZ339" s="826"/>
      <c r="BA339" s="826"/>
      <c r="BB339" s="826"/>
      <c r="BC339" s="826"/>
      <c r="BD339" s="4"/>
      <c r="BE339" s="826"/>
      <c r="BF339" s="826"/>
      <c r="BG339" s="826"/>
      <c r="BH339" s="826"/>
      <c r="BI339" s="826"/>
      <c r="BJ339" s="4"/>
    </row>
    <row r="340" spans="1:62" s="109" customFormat="1">
      <c r="A340" s="827"/>
      <c r="B340" s="826"/>
      <c r="C340" s="319"/>
      <c r="D340" s="826"/>
      <c r="E340" s="826"/>
      <c r="F340" s="826"/>
      <c r="G340" s="826"/>
      <c r="H340" s="4"/>
      <c r="I340" s="826"/>
      <c r="J340" s="826"/>
      <c r="K340" s="826"/>
      <c r="L340" s="826"/>
      <c r="M340" s="826"/>
      <c r="N340" s="4"/>
      <c r="O340" s="826"/>
      <c r="P340" s="826"/>
      <c r="Q340" s="826"/>
      <c r="R340" s="826"/>
      <c r="S340" s="826"/>
      <c r="T340" s="4"/>
      <c r="U340" s="826"/>
      <c r="V340" s="826"/>
      <c r="W340" s="826"/>
      <c r="X340" s="826"/>
      <c r="Y340" s="826"/>
      <c r="Z340" s="4"/>
      <c r="AA340" s="826"/>
      <c r="AB340" s="826"/>
      <c r="AC340" s="826"/>
      <c r="AD340" s="826"/>
      <c r="AE340" s="826"/>
      <c r="AF340" s="4"/>
      <c r="AG340" s="826"/>
      <c r="AH340" s="826"/>
      <c r="AI340" s="826"/>
      <c r="AJ340" s="826"/>
      <c r="AK340" s="826"/>
      <c r="AL340" s="4"/>
      <c r="AM340" s="826"/>
      <c r="AN340" s="826"/>
      <c r="AO340" s="826"/>
      <c r="AP340" s="826"/>
      <c r="AQ340" s="826"/>
      <c r="AR340" s="4"/>
      <c r="AS340" s="826"/>
      <c r="AT340" s="826"/>
      <c r="AU340" s="826"/>
      <c r="AV340" s="826"/>
      <c r="AW340" s="826"/>
      <c r="AX340" s="4"/>
      <c r="AY340" s="826"/>
      <c r="AZ340" s="826"/>
      <c r="BA340" s="826"/>
      <c r="BB340" s="826"/>
      <c r="BC340" s="826"/>
      <c r="BD340" s="4"/>
      <c r="BE340" s="826"/>
      <c r="BF340" s="826"/>
      <c r="BG340" s="826"/>
      <c r="BH340" s="826"/>
      <c r="BI340" s="826"/>
      <c r="BJ340" s="4"/>
    </row>
    <row r="341" spans="1:62" s="109" customFormat="1">
      <c r="A341" s="827"/>
      <c r="B341" s="826"/>
      <c r="C341" s="319"/>
      <c r="D341" s="826"/>
      <c r="E341" s="826"/>
      <c r="F341" s="826"/>
      <c r="G341" s="826"/>
      <c r="H341" s="4"/>
      <c r="I341" s="826"/>
      <c r="J341" s="826"/>
      <c r="K341" s="826"/>
      <c r="L341" s="826"/>
      <c r="M341" s="826"/>
      <c r="N341" s="4"/>
      <c r="O341" s="826"/>
      <c r="P341" s="826"/>
      <c r="Q341" s="826"/>
      <c r="R341" s="826"/>
      <c r="S341" s="826"/>
      <c r="T341" s="4"/>
      <c r="U341" s="826"/>
      <c r="V341" s="826"/>
      <c r="W341" s="826"/>
      <c r="X341" s="826"/>
      <c r="Y341" s="826"/>
      <c r="Z341" s="4"/>
      <c r="AA341" s="826"/>
      <c r="AB341" s="826"/>
      <c r="AC341" s="826"/>
      <c r="AD341" s="826"/>
      <c r="AE341" s="826"/>
      <c r="AF341" s="4"/>
      <c r="AG341" s="826"/>
      <c r="AH341" s="826"/>
      <c r="AI341" s="826"/>
      <c r="AJ341" s="826"/>
      <c r="AK341" s="826"/>
      <c r="AL341" s="4"/>
      <c r="AM341" s="826"/>
      <c r="AN341" s="826"/>
      <c r="AO341" s="826"/>
      <c r="AP341" s="826"/>
      <c r="AQ341" s="826"/>
      <c r="AR341" s="4"/>
      <c r="AS341" s="826"/>
      <c r="AT341" s="826"/>
      <c r="AU341" s="826"/>
      <c r="AV341" s="826"/>
      <c r="AW341" s="826"/>
      <c r="AX341" s="4"/>
      <c r="AY341" s="826"/>
      <c r="AZ341" s="826"/>
      <c r="BA341" s="826"/>
      <c r="BB341" s="826"/>
      <c r="BC341" s="826"/>
      <c r="BD341" s="4"/>
      <c r="BE341" s="826"/>
      <c r="BF341" s="826"/>
      <c r="BG341" s="826"/>
      <c r="BH341" s="826"/>
      <c r="BI341" s="826"/>
      <c r="BJ341" s="4"/>
    </row>
    <row r="342" spans="1:62" s="109" customFormat="1">
      <c r="A342" s="827"/>
      <c r="B342" s="826"/>
      <c r="C342" s="319"/>
      <c r="D342" s="826"/>
      <c r="E342" s="826"/>
      <c r="F342" s="826"/>
      <c r="G342" s="826"/>
      <c r="H342" s="4"/>
      <c r="I342" s="826"/>
      <c r="J342" s="826"/>
      <c r="K342" s="826"/>
      <c r="L342" s="826"/>
      <c r="M342" s="826"/>
      <c r="N342" s="4"/>
      <c r="O342" s="826"/>
      <c r="P342" s="826"/>
      <c r="Q342" s="826"/>
      <c r="R342" s="826"/>
      <c r="S342" s="826"/>
      <c r="T342" s="4"/>
      <c r="U342" s="826"/>
      <c r="V342" s="826"/>
      <c r="W342" s="826"/>
      <c r="X342" s="826"/>
      <c r="Y342" s="826"/>
      <c r="Z342" s="4"/>
      <c r="AA342" s="826"/>
      <c r="AB342" s="826"/>
      <c r="AC342" s="826"/>
      <c r="AD342" s="826"/>
      <c r="AE342" s="826"/>
      <c r="AF342" s="4"/>
      <c r="AG342" s="826"/>
      <c r="AH342" s="826"/>
      <c r="AI342" s="826"/>
      <c r="AJ342" s="826"/>
      <c r="AK342" s="826"/>
      <c r="AL342" s="4"/>
      <c r="AM342" s="826"/>
      <c r="AN342" s="826"/>
      <c r="AO342" s="826"/>
      <c r="AP342" s="826"/>
      <c r="AQ342" s="826"/>
      <c r="AR342" s="4"/>
      <c r="AS342" s="826"/>
      <c r="AT342" s="826"/>
      <c r="AU342" s="826"/>
      <c r="AV342" s="826"/>
      <c r="AW342" s="826"/>
      <c r="AX342" s="4"/>
      <c r="AY342" s="826"/>
      <c r="AZ342" s="826"/>
      <c r="BA342" s="826"/>
      <c r="BB342" s="826"/>
      <c r="BC342" s="826"/>
      <c r="BD342" s="4"/>
      <c r="BE342" s="826"/>
      <c r="BF342" s="826"/>
      <c r="BG342" s="826"/>
      <c r="BH342" s="826"/>
      <c r="BI342" s="826"/>
      <c r="BJ342" s="4"/>
    </row>
    <row r="343" spans="1:62" s="109" customFormat="1">
      <c r="A343" s="827"/>
      <c r="B343" s="826"/>
      <c r="C343" s="319"/>
      <c r="D343" s="826"/>
      <c r="E343" s="826"/>
      <c r="F343" s="826"/>
      <c r="G343" s="826"/>
      <c r="H343" s="4"/>
      <c r="I343" s="826"/>
      <c r="J343" s="826"/>
      <c r="K343" s="826"/>
      <c r="L343" s="826"/>
      <c r="M343" s="826"/>
      <c r="N343" s="4"/>
      <c r="O343" s="826"/>
      <c r="P343" s="826"/>
      <c r="Q343" s="826"/>
      <c r="R343" s="826"/>
      <c r="S343" s="826"/>
      <c r="T343" s="4"/>
      <c r="U343" s="826"/>
      <c r="V343" s="826"/>
      <c r="W343" s="826"/>
      <c r="X343" s="826"/>
      <c r="Y343" s="826"/>
      <c r="Z343" s="4"/>
      <c r="AA343" s="826"/>
      <c r="AB343" s="826"/>
      <c r="AC343" s="826"/>
      <c r="AD343" s="826"/>
      <c r="AE343" s="826"/>
      <c r="AF343" s="4"/>
      <c r="AG343" s="826"/>
      <c r="AH343" s="826"/>
      <c r="AI343" s="826"/>
      <c r="AJ343" s="826"/>
      <c r="AK343" s="826"/>
      <c r="AL343" s="4"/>
      <c r="AM343" s="826"/>
      <c r="AN343" s="826"/>
      <c r="AO343" s="826"/>
      <c r="AP343" s="826"/>
      <c r="AQ343" s="826"/>
      <c r="AR343" s="4"/>
      <c r="AS343" s="826"/>
      <c r="AT343" s="826"/>
      <c r="AU343" s="826"/>
      <c r="AV343" s="826"/>
      <c r="AW343" s="826"/>
      <c r="AX343" s="4"/>
      <c r="AY343" s="826"/>
      <c r="AZ343" s="826"/>
      <c r="BA343" s="826"/>
      <c r="BB343" s="826"/>
      <c r="BC343" s="826"/>
      <c r="BD343" s="4"/>
      <c r="BE343" s="826"/>
      <c r="BF343" s="826"/>
      <c r="BG343" s="826"/>
      <c r="BH343" s="826"/>
      <c r="BI343" s="826"/>
      <c r="BJ343" s="4"/>
    </row>
    <row r="344" spans="1:62" s="109" customFormat="1">
      <c r="A344" s="827"/>
      <c r="B344" s="826"/>
      <c r="C344" s="319"/>
      <c r="D344" s="826"/>
      <c r="E344" s="826"/>
      <c r="F344" s="826"/>
      <c r="G344" s="826"/>
      <c r="H344" s="4"/>
      <c r="I344" s="826"/>
      <c r="J344" s="826"/>
      <c r="K344" s="826"/>
      <c r="L344" s="826"/>
      <c r="M344" s="826"/>
      <c r="N344" s="4"/>
      <c r="O344" s="826"/>
      <c r="P344" s="826"/>
      <c r="Q344" s="826"/>
      <c r="R344" s="826"/>
      <c r="S344" s="826"/>
      <c r="T344" s="4"/>
      <c r="U344" s="826"/>
      <c r="V344" s="826"/>
      <c r="W344" s="826"/>
      <c r="X344" s="826"/>
      <c r="Y344" s="826"/>
      <c r="Z344" s="4"/>
      <c r="AA344" s="826"/>
      <c r="AB344" s="826"/>
      <c r="AC344" s="826"/>
      <c r="AD344" s="826"/>
      <c r="AE344" s="826"/>
      <c r="AF344" s="4"/>
      <c r="AG344" s="826"/>
      <c r="AH344" s="826"/>
      <c r="AI344" s="826"/>
      <c r="AJ344" s="826"/>
      <c r="AK344" s="826"/>
      <c r="AL344" s="4"/>
      <c r="AM344" s="826"/>
      <c r="AN344" s="826"/>
      <c r="AO344" s="826"/>
      <c r="AP344" s="826"/>
      <c r="AQ344" s="826"/>
      <c r="AR344" s="4"/>
      <c r="AS344" s="826"/>
      <c r="AT344" s="826"/>
      <c r="AU344" s="826"/>
      <c r="AV344" s="826"/>
      <c r="AW344" s="826"/>
      <c r="AX344" s="4"/>
      <c r="AY344" s="826"/>
      <c r="AZ344" s="826"/>
      <c r="BA344" s="826"/>
      <c r="BB344" s="826"/>
      <c r="BC344" s="826"/>
      <c r="BD344" s="4"/>
      <c r="BE344" s="826"/>
      <c r="BF344" s="826"/>
      <c r="BG344" s="826"/>
      <c r="BH344" s="826"/>
      <c r="BI344" s="826"/>
      <c r="BJ344" s="4"/>
    </row>
    <row r="345" spans="1:62" s="109" customFormat="1">
      <c r="A345" s="827"/>
      <c r="B345" s="826"/>
      <c r="C345" s="319"/>
      <c r="D345" s="826"/>
      <c r="E345" s="826"/>
      <c r="F345" s="826"/>
      <c r="G345" s="826"/>
      <c r="H345" s="4"/>
      <c r="I345" s="826"/>
      <c r="J345" s="826"/>
      <c r="K345" s="826"/>
      <c r="L345" s="826"/>
      <c r="M345" s="826"/>
      <c r="N345" s="4"/>
      <c r="O345" s="826"/>
      <c r="P345" s="826"/>
      <c r="Q345" s="826"/>
      <c r="R345" s="826"/>
      <c r="S345" s="826"/>
      <c r="T345" s="4"/>
      <c r="U345" s="826"/>
      <c r="V345" s="826"/>
      <c r="W345" s="826"/>
      <c r="X345" s="826"/>
      <c r="Y345" s="826"/>
      <c r="Z345" s="4"/>
      <c r="AA345" s="826"/>
      <c r="AB345" s="826"/>
      <c r="AC345" s="826"/>
      <c r="AD345" s="826"/>
      <c r="AE345" s="826"/>
      <c r="AF345" s="4"/>
      <c r="AG345" s="826"/>
      <c r="AH345" s="826"/>
      <c r="AI345" s="826"/>
      <c r="AJ345" s="826"/>
      <c r="AK345" s="826"/>
      <c r="AL345" s="4"/>
      <c r="AM345" s="826"/>
      <c r="AN345" s="826"/>
      <c r="AO345" s="826"/>
      <c r="AP345" s="826"/>
      <c r="AQ345" s="826"/>
      <c r="AR345" s="4"/>
      <c r="AS345" s="826"/>
      <c r="AT345" s="826"/>
      <c r="AU345" s="826"/>
      <c r="AV345" s="826"/>
      <c r="AW345" s="826"/>
      <c r="AX345" s="4"/>
      <c r="AY345" s="826"/>
      <c r="AZ345" s="826"/>
      <c r="BA345" s="826"/>
      <c r="BB345" s="826"/>
      <c r="BC345" s="826"/>
      <c r="BD345" s="4"/>
      <c r="BE345" s="826"/>
      <c r="BF345" s="826"/>
      <c r="BG345" s="826"/>
      <c r="BH345" s="826"/>
      <c r="BI345" s="826"/>
      <c r="BJ345" s="4"/>
    </row>
    <row r="346" spans="1:62" s="109" customFormat="1">
      <c r="A346" s="827"/>
      <c r="B346" s="826"/>
      <c r="C346" s="319"/>
      <c r="D346" s="826"/>
      <c r="E346" s="826"/>
      <c r="F346" s="826"/>
      <c r="G346" s="826"/>
      <c r="H346" s="4"/>
      <c r="I346" s="826"/>
      <c r="J346" s="826"/>
      <c r="K346" s="826"/>
      <c r="L346" s="826"/>
      <c r="M346" s="826"/>
      <c r="N346" s="4"/>
      <c r="O346" s="826"/>
      <c r="P346" s="826"/>
      <c r="Q346" s="826"/>
      <c r="R346" s="826"/>
      <c r="S346" s="826"/>
      <c r="T346" s="4"/>
      <c r="U346" s="826"/>
      <c r="V346" s="826"/>
      <c r="W346" s="826"/>
      <c r="X346" s="826"/>
      <c r="Y346" s="826"/>
      <c r="Z346" s="4"/>
      <c r="AA346" s="826"/>
      <c r="AB346" s="826"/>
      <c r="AC346" s="826"/>
      <c r="AD346" s="826"/>
      <c r="AE346" s="826"/>
      <c r="AF346" s="4"/>
      <c r="AG346" s="826"/>
      <c r="AH346" s="826"/>
      <c r="AI346" s="826"/>
      <c r="AJ346" s="826"/>
      <c r="AK346" s="826"/>
      <c r="AL346" s="4"/>
      <c r="AM346" s="826"/>
      <c r="AN346" s="826"/>
      <c r="AO346" s="826"/>
      <c r="AP346" s="826"/>
      <c r="AQ346" s="826"/>
      <c r="AR346" s="4"/>
      <c r="AS346" s="826"/>
      <c r="AT346" s="826"/>
      <c r="AU346" s="826"/>
      <c r="AV346" s="826"/>
      <c r="AW346" s="826"/>
      <c r="AX346" s="4"/>
      <c r="AY346" s="826"/>
      <c r="AZ346" s="826"/>
      <c r="BA346" s="826"/>
      <c r="BB346" s="826"/>
      <c r="BC346" s="826"/>
      <c r="BD346" s="4"/>
      <c r="BE346" s="826"/>
      <c r="BF346" s="826"/>
      <c r="BG346" s="826"/>
      <c r="BH346" s="826"/>
      <c r="BI346" s="826"/>
      <c r="BJ346" s="4"/>
    </row>
    <row r="347" spans="1:62" s="109" customFormat="1">
      <c r="A347" s="827"/>
      <c r="B347" s="826"/>
      <c r="C347" s="319"/>
      <c r="D347" s="826"/>
      <c r="E347" s="826"/>
      <c r="F347" s="826"/>
      <c r="G347" s="826"/>
      <c r="H347" s="4"/>
      <c r="I347" s="826"/>
      <c r="J347" s="826"/>
      <c r="K347" s="826"/>
      <c r="L347" s="826"/>
      <c r="M347" s="826"/>
      <c r="N347" s="4"/>
      <c r="O347" s="826"/>
      <c r="P347" s="826"/>
      <c r="Q347" s="826"/>
      <c r="R347" s="826"/>
      <c r="S347" s="826"/>
      <c r="T347" s="4"/>
      <c r="U347" s="826"/>
      <c r="V347" s="826"/>
      <c r="W347" s="826"/>
      <c r="X347" s="826"/>
      <c r="Y347" s="826"/>
      <c r="Z347" s="4"/>
      <c r="AA347" s="826"/>
      <c r="AB347" s="826"/>
      <c r="AC347" s="826"/>
      <c r="AD347" s="826"/>
      <c r="AE347" s="826"/>
      <c r="AF347" s="4"/>
      <c r="AG347" s="826"/>
      <c r="AH347" s="826"/>
      <c r="AI347" s="826"/>
      <c r="AJ347" s="826"/>
      <c r="AK347" s="826"/>
      <c r="AL347" s="4"/>
      <c r="AM347" s="826"/>
      <c r="AN347" s="826"/>
      <c r="AO347" s="826"/>
      <c r="AP347" s="826"/>
      <c r="AQ347" s="826"/>
      <c r="AR347" s="4"/>
      <c r="AS347" s="826"/>
      <c r="AT347" s="826"/>
      <c r="AU347" s="826"/>
      <c r="AV347" s="826"/>
      <c r="AW347" s="826"/>
      <c r="AX347" s="4"/>
      <c r="AY347" s="826"/>
      <c r="AZ347" s="826"/>
      <c r="BA347" s="826"/>
      <c r="BB347" s="826"/>
      <c r="BC347" s="826"/>
      <c r="BD347" s="4"/>
      <c r="BE347" s="826"/>
      <c r="BF347" s="826"/>
      <c r="BG347" s="826"/>
      <c r="BH347" s="826"/>
      <c r="BI347" s="826"/>
      <c r="BJ347" s="4"/>
    </row>
    <row r="348" spans="1:62" s="109" customFormat="1">
      <c r="A348" s="827"/>
      <c r="B348" s="826"/>
      <c r="C348" s="319"/>
      <c r="D348" s="826"/>
      <c r="E348" s="826"/>
      <c r="F348" s="826"/>
      <c r="G348" s="826"/>
      <c r="H348" s="4"/>
      <c r="I348" s="826"/>
      <c r="J348" s="826"/>
      <c r="K348" s="826"/>
      <c r="L348" s="826"/>
      <c r="M348" s="826"/>
      <c r="N348" s="4"/>
      <c r="O348" s="826"/>
      <c r="P348" s="826"/>
      <c r="Q348" s="826"/>
      <c r="R348" s="826"/>
      <c r="S348" s="826"/>
      <c r="T348" s="4"/>
      <c r="U348" s="826"/>
      <c r="V348" s="826"/>
      <c r="W348" s="826"/>
      <c r="X348" s="826"/>
      <c r="Y348" s="826"/>
      <c r="Z348" s="4"/>
      <c r="AA348" s="826"/>
      <c r="AB348" s="826"/>
      <c r="AC348" s="826"/>
      <c r="AD348" s="826"/>
      <c r="AE348" s="826"/>
      <c r="AF348" s="4"/>
      <c r="AG348" s="826"/>
      <c r="AH348" s="826"/>
      <c r="AI348" s="826"/>
      <c r="AJ348" s="826"/>
      <c r="AK348" s="826"/>
      <c r="AL348" s="4"/>
      <c r="AM348" s="826"/>
      <c r="AN348" s="826"/>
      <c r="AO348" s="826"/>
      <c r="AP348" s="826"/>
      <c r="AQ348" s="826"/>
      <c r="AR348" s="4"/>
      <c r="AS348" s="826"/>
      <c r="AT348" s="826"/>
      <c r="AU348" s="826"/>
      <c r="AV348" s="826"/>
      <c r="AW348" s="826"/>
      <c r="AX348" s="4"/>
      <c r="AY348" s="826"/>
      <c r="AZ348" s="826"/>
      <c r="BA348" s="826"/>
      <c r="BB348" s="826"/>
      <c r="BC348" s="826"/>
      <c r="BD348" s="4"/>
      <c r="BE348" s="826"/>
      <c r="BF348" s="826"/>
      <c r="BG348" s="826"/>
      <c r="BH348" s="826"/>
      <c r="BI348" s="826"/>
      <c r="BJ348" s="4"/>
    </row>
    <row r="349" spans="1:62" s="109" customFormat="1">
      <c r="A349" s="827"/>
      <c r="B349" s="826"/>
      <c r="C349" s="319"/>
      <c r="D349" s="826"/>
      <c r="E349" s="826"/>
      <c r="F349" s="826"/>
      <c r="G349" s="826"/>
      <c r="H349" s="4"/>
      <c r="I349" s="826"/>
      <c r="J349" s="826"/>
      <c r="K349" s="826"/>
      <c r="L349" s="826"/>
      <c r="M349" s="826"/>
      <c r="N349" s="4"/>
      <c r="O349" s="826"/>
      <c r="P349" s="826"/>
      <c r="Q349" s="826"/>
      <c r="R349" s="826"/>
      <c r="S349" s="826"/>
      <c r="T349" s="4"/>
      <c r="U349" s="826"/>
      <c r="V349" s="826"/>
      <c r="W349" s="826"/>
      <c r="X349" s="826"/>
      <c r="Y349" s="826"/>
      <c r="Z349" s="4"/>
      <c r="AA349" s="826"/>
      <c r="AB349" s="826"/>
      <c r="AC349" s="826"/>
      <c r="AD349" s="826"/>
      <c r="AE349" s="826"/>
      <c r="AF349" s="4"/>
      <c r="AG349" s="826"/>
      <c r="AH349" s="826"/>
      <c r="AI349" s="826"/>
      <c r="AJ349" s="826"/>
      <c r="AK349" s="826"/>
      <c r="AL349" s="4"/>
      <c r="AM349" s="826"/>
      <c r="AN349" s="826"/>
      <c r="AO349" s="826"/>
      <c r="AP349" s="826"/>
      <c r="AQ349" s="826"/>
      <c r="AR349" s="4"/>
      <c r="AS349" s="826"/>
      <c r="AT349" s="826"/>
      <c r="AU349" s="826"/>
      <c r="AV349" s="826"/>
      <c r="AW349" s="826"/>
      <c r="AX349" s="4"/>
      <c r="AY349" s="826"/>
      <c r="AZ349" s="826"/>
      <c r="BA349" s="826"/>
      <c r="BB349" s="826"/>
      <c r="BC349" s="826"/>
      <c r="BD349" s="4"/>
      <c r="BE349" s="826"/>
      <c r="BF349" s="826"/>
      <c r="BG349" s="826"/>
      <c r="BH349" s="826"/>
      <c r="BI349" s="826"/>
      <c r="BJ349" s="4"/>
    </row>
    <row r="350" spans="1:62" s="109" customFormat="1">
      <c r="A350" s="827"/>
      <c r="B350" s="826"/>
      <c r="C350" s="319"/>
      <c r="D350" s="826"/>
      <c r="E350" s="826"/>
      <c r="F350" s="826"/>
      <c r="G350" s="826"/>
      <c r="H350" s="4"/>
      <c r="I350" s="826"/>
      <c r="J350" s="826"/>
      <c r="K350" s="826"/>
      <c r="L350" s="826"/>
      <c r="M350" s="826"/>
      <c r="N350" s="4"/>
      <c r="O350" s="826"/>
      <c r="P350" s="826"/>
      <c r="Q350" s="826"/>
      <c r="R350" s="826"/>
      <c r="S350" s="826"/>
      <c r="T350" s="4"/>
      <c r="U350" s="826"/>
      <c r="V350" s="826"/>
      <c r="W350" s="826"/>
      <c r="X350" s="826"/>
      <c r="Y350" s="826"/>
      <c r="Z350" s="4"/>
      <c r="AA350" s="826"/>
      <c r="AB350" s="826"/>
      <c r="AC350" s="826"/>
      <c r="AD350" s="826"/>
      <c r="AE350" s="826"/>
      <c r="AF350" s="4"/>
      <c r="AG350" s="826"/>
      <c r="AH350" s="826"/>
      <c r="AI350" s="826"/>
      <c r="AJ350" s="826"/>
      <c r="AK350" s="826"/>
      <c r="AL350" s="4"/>
      <c r="AM350" s="826"/>
      <c r="AN350" s="826"/>
      <c r="AO350" s="826"/>
      <c r="AP350" s="826"/>
      <c r="AQ350" s="826"/>
      <c r="AR350" s="4"/>
      <c r="AS350" s="826"/>
      <c r="AT350" s="826"/>
      <c r="AU350" s="826"/>
      <c r="AV350" s="826"/>
      <c r="AW350" s="826"/>
      <c r="AX350" s="4"/>
      <c r="AY350" s="826"/>
      <c r="AZ350" s="826"/>
      <c r="BA350" s="826"/>
      <c r="BB350" s="826"/>
      <c r="BC350" s="826"/>
      <c r="BD350" s="4"/>
      <c r="BE350" s="826"/>
      <c r="BF350" s="826"/>
      <c r="BG350" s="826"/>
      <c r="BH350" s="826"/>
      <c r="BI350" s="826"/>
      <c r="BJ350" s="4"/>
    </row>
    <row r="351" spans="1:62" s="109" customFormat="1">
      <c r="A351" s="827"/>
      <c r="B351" s="826"/>
      <c r="C351" s="319"/>
      <c r="D351" s="826"/>
      <c r="E351" s="826"/>
      <c r="F351" s="826"/>
      <c r="G351" s="826"/>
      <c r="H351" s="4"/>
      <c r="I351" s="826"/>
      <c r="J351" s="826"/>
      <c r="K351" s="826"/>
      <c r="L351" s="826"/>
      <c r="M351" s="826"/>
      <c r="N351" s="4"/>
      <c r="O351" s="826"/>
      <c r="P351" s="826"/>
      <c r="Q351" s="826"/>
      <c r="R351" s="826"/>
      <c r="S351" s="826"/>
      <c r="T351" s="4"/>
      <c r="U351" s="826"/>
      <c r="V351" s="826"/>
      <c r="W351" s="826"/>
      <c r="X351" s="826"/>
      <c r="Y351" s="826"/>
      <c r="Z351" s="4"/>
      <c r="AA351" s="826"/>
      <c r="AB351" s="826"/>
      <c r="AC351" s="826"/>
      <c r="AD351" s="826"/>
      <c r="AE351" s="826"/>
      <c r="AF351" s="4"/>
      <c r="AG351" s="826"/>
      <c r="AH351" s="826"/>
      <c r="AI351" s="826"/>
      <c r="AJ351" s="826"/>
      <c r="AK351" s="826"/>
      <c r="AL351" s="4"/>
      <c r="AM351" s="826"/>
      <c r="AN351" s="826"/>
      <c r="AO351" s="826"/>
      <c r="AP351" s="826"/>
      <c r="AQ351" s="826"/>
      <c r="AR351" s="4"/>
      <c r="AS351" s="826"/>
      <c r="AT351" s="826"/>
      <c r="AU351" s="826"/>
      <c r="AV351" s="826"/>
      <c r="AW351" s="826"/>
      <c r="AX351" s="4"/>
      <c r="AY351" s="826"/>
      <c r="AZ351" s="826"/>
      <c r="BA351" s="826"/>
      <c r="BB351" s="826"/>
      <c r="BC351" s="826"/>
      <c r="BD351" s="4"/>
      <c r="BE351" s="826"/>
      <c r="BF351" s="826"/>
      <c r="BG351" s="826"/>
      <c r="BH351" s="826"/>
      <c r="BI351" s="826"/>
      <c r="BJ351" s="4"/>
    </row>
    <row r="352" spans="1:62" s="109" customFormat="1">
      <c r="A352" s="827"/>
      <c r="B352" s="826"/>
      <c r="C352" s="319"/>
      <c r="D352" s="826"/>
      <c r="E352" s="826"/>
      <c r="F352" s="826"/>
      <c r="G352" s="826"/>
      <c r="H352" s="4"/>
      <c r="I352" s="826"/>
      <c r="J352" s="826"/>
      <c r="K352" s="826"/>
      <c r="L352" s="826"/>
      <c r="M352" s="826"/>
      <c r="N352" s="4"/>
      <c r="O352" s="826"/>
      <c r="P352" s="826"/>
      <c r="Q352" s="826"/>
      <c r="R352" s="826"/>
      <c r="S352" s="826"/>
      <c r="T352" s="4"/>
      <c r="U352" s="826"/>
      <c r="V352" s="826"/>
      <c r="W352" s="826"/>
      <c r="X352" s="826"/>
      <c r="Y352" s="826"/>
      <c r="Z352" s="4"/>
      <c r="AA352" s="826"/>
      <c r="AB352" s="826"/>
      <c r="AC352" s="826"/>
      <c r="AD352" s="826"/>
      <c r="AE352" s="826"/>
      <c r="AF352" s="4"/>
      <c r="AG352" s="826"/>
      <c r="AH352" s="826"/>
      <c r="AI352" s="826"/>
      <c r="AJ352" s="826"/>
      <c r="AK352" s="826"/>
      <c r="AL352" s="4"/>
      <c r="AM352" s="826"/>
      <c r="AN352" s="826"/>
      <c r="AO352" s="826"/>
      <c r="AP352" s="826"/>
      <c r="AQ352" s="826"/>
      <c r="AR352" s="4"/>
      <c r="AS352" s="826"/>
      <c r="AT352" s="826"/>
      <c r="AU352" s="826"/>
      <c r="AV352" s="826"/>
      <c r="AW352" s="826"/>
      <c r="AX352" s="4"/>
      <c r="AY352" s="826"/>
      <c r="AZ352" s="826"/>
      <c r="BA352" s="826"/>
      <c r="BB352" s="826"/>
      <c r="BC352" s="826"/>
      <c r="BD352" s="4"/>
      <c r="BE352" s="826"/>
      <c r="BF352" s="826"/>
      <c r="BG352" s="826"/>
      <c r="BH352" s="826"/>
      <c r="BI352" s="826"/>
      <c r="BJ352" s="4"/>
    </row>
    <row r="353" spans="1:62" s="109" customFormat="1">
      <c r="A353" s="827"/>
      <c r="B353" s="826"/>
      <c r="C353" s="319"/>
      <c r="D353" s="826"/>
      <c r="E353" s="826"/>
      <c r="F353" s="826"/>
      <c r="G353" s="826"/>
      <c r="H353" s="4"/>
      <c r="I353" s="826"/>
      <c r="J353" s="826"/>
      <c r="K353" s="826"/>
      <c r="L353" s="826"/>
      <c r="M353" s="826"/>
      <c r="N353" s="4"/>
      <c r="O353" s="826"/>
      <c r="P353" s="826"/>
      <c r="Q353" s="826"/>
      <c r="R353" s="826"/>
      <c r="S353" s="826"/>
      <c r="T353" s="4"/>
      <c r="U353" s="826"/>
      <c r="V353" s="826"/>
      <c r="W353" s="826"/>
      <c r="X353" s="826"/>
      <c r="Y353" s="826"/>
      <c r="Z353" s="4"/>
      <c r="AA353" s="826"/>
      <c r="AB353" s="826"/>
      <c r="AC353" s="826"/>
      <c r="AD353" s="826"/>
      <c r="AE353" s="826"/>
      <c r="AF353" s="4"/>
      <c r="AG353" s="826"/>
      <c r="AH353" s="826"/>
      <c r="AI353" s="826"/>
      <c r="AJ353" s="826"/>
      <c r="AK353" s="826"/>
      <c r="AL353" s="4"/>
      <c r="AM353" s="826"/>
      <c r="AN353" s="826"/>
      <c r="AO353" s="826"/>
      <c r="AP353" s="826"/>
      <c r="AQ353" s="826"/>
      <c r="AR353" s="4"/>
      <c r="AS353" s="826"/>
      <c r="AT353" s="826"/>
      <c r="AU353" s="826"/>
      <c r="AV353" s="826"/>
      <c r="AW353" s="826"/>
      <c r="AX353" s="4"/>
      <c r="AY353" s="826"/>
      <c r="AZ353" s="826"/>
      <c r="BA353" s="826"/>
      <c r="BB353" s="826"/>
      <c r="BC353" s="826"/>
      <c r="BD353" s="4"/>
      <c r="BE353" s="826"/>
      <c r="BF353" s="826"/>
      <c r="BG353" s="826"/>
      <c r="BH353" s="826"/>
      <c r="BI353" s="826"/>
      <c r="BJ353" s="4"/>
    </row>
    <row r="354" spans="1:62" s="109" customFormat="1">
      <c r="A354" s="827"/>
      <c r="B354" s="826"/>
      <c r="C354" s="319"/>
      <c r="D354" s="826"/>
      <c r="E354" s="826"/>
      <c r="F354" s="826"/>
      <c r="G354" s="826"/>
      <c r="H354" s="4"/>
      <c r="I354" s="826"/>
      <c r="J354" s="826"/>
      <c r="K354" s="826"/>
      <c r="L354" s="826"/>
      <c r="M354" s="826"/>
      <c r="N354" s="4"/>
      <c r="O354" s="826"/>
      <c r="P354" s="826"/>
      <c r="Q354" s="826"/>
      <c r="R354" s="826"/>
      <c r="S354" s="826"/>
      <c r="T354" s="4"/>
      <c r="U354" s="826"/>
      <c r="V354" s="826"/>
      <c r="W354" s="826"/>
      <c r="X354" s="826"/>
      <c r="Y354" s="826"/>
      <c r="Z354" s="4"/>
      <c r="AA354" s="826"/>
      <c r="AB354" s="826"/>
      <c r="AC354" s="826"/>
      <c r="AD354" s="826"/>
      <c r="AE354" s="826"/>
      <c r="AF354" s="4"/>
      <c r="AG354" s="826"/>
      <c r="AH354" s="826"/>
      <c r="AI354" s="826"/>
      <c r="AJ354" s="826"/>
      <c r="AK354" s="826"/>
      <c r="AL354" s="4"/>
      <c r="AM354" s="826"/>
      <c r="AN354" s="826"/>
      <c r="AO354" s="826"/>
      <c r="AP354" s="826"/>
      <c r="AQ354" s="826"/>
      <c r="AR354" s="4"/>
      <c r="AS354" s="826"/>
      <c r="AT354" s="826"/>
      <c r="AU354" s="826"/>
      <c r="AV354" s="826"/>
      <c r="AW354" s="826"/>
      <c r="AX354" s="4"/>
      <c r="AY354" s="826"/>
      <c r="AZ354" s="826"/>
      <c r="BA354" s="826"/>
      <c r="BB354" s="826"/>
      <c r="BC354" s="826"/>
      <c r="BD354" s="4"/>
      <c r="BE354" s="826"/>
      <c r="BF354" s="826"/>
      <c r="BG354" s="826"/>
      <c r="BH354" s="826"/>
      <c r="BI354" s="826"/>
      <c r="BJ354" s="4"/>
    </row>
    <row r="355" spans="1:62" s="109" customFormat="1">
      <c r="A355" s="827"/>
      <c r="B355" s="826"/>
      <c r="C355" s="319"/>
      <c r="D355" s="826"/>
      <c r="E355" s="826"/>
      <c r="F355" s="826"/>
      <c r="G355" s="826"/>
      <c r="H355" s="4"/>
      <c r="I355" s="826"/>
      <c r="J355" s="826"/>
      <c r="K355" s="826"/>
      <c r="L355" s="826"/>
      <c r="M355" s="826"/>
      <c r="N355" s="4"/>
      <c r="O355" s="826"/>
      <c r="P355" s="826"/>
      <c r="Q355" s="826"/>
      <c r="R355" s="826"/>
      <c r="S355" s="826"/>
      <c r="T355" s="4"/>
      <c r="U355" s="826"/>
      <c r="V355" s="826"/>
      <c r="W355" s="826"/>
      <c r="X355" s="826"/>
      <c r="Y355" s="826"/>
      <c r="Z355" s="4"/>
      <c r="AA355" s="826"/>
      <c r="AB355" s="826"/>
      <c r="AC355" s="826"/>
      <c r="AD355" s="826"/>
      <c r="AE355" s="826"/>
      <c r="AF355" s="4"/>
      <c r="AG355" s="826"/>
      <c r="AH355" s="826"/>
      <c r="AI355" s="826"/>
      <c r="AJ355" s="826"/>
      <c r="AK355" s="826"/>
      <c r="AL355" s="4"/>
      <c r="AM355" s="826"/>
      <c r="AN355" s="826"/>
      <c r="AO355" s="826"/>
      <c r="AP355" s="826"/>
      <c r="AQ355" s="826"/>
      <c r="AR355" s="4"/>
      <c r="AS355" s="826"/>
      <c r="AT355" s="826"/>
      <c r="AU355" s="826"/>
      <c r="AV355" s="826"/>
      <c r="AW355" s="826"/>
      <c r="AX355" s="4"/>
      <c r="AY355" s="826"/>
      <c r="AZ355" s="826"/>
      <c r="BA355" s="826"/>
      <c r="BB355" s="826"/>
      <c r="BC355" s="826"/>
      <c r="BD355" s="4"/>
      <c r="BE355" s="826"/>
      <c r="BF355" s="826"/>
      <c r="BG355" s="826"/>
      <c r="BH355" s="826"/>
      <c r="BI355" s="826"/>
      <c r="BJ355" s="4"/>
    </row>
    <row r="356" spans="1:62" s="109" customFormat="1">
      <c r="A356" s="827"/>
      <c r="B356" s="826"/>
      <c r="C356" s="319"/>
      <c r="D356" s="826"/>
      <c r="E356" s="826"/>
      <c r="F356" s="826"/>
      <c r="G356" s="826"/>
      <c r="H356" s="4"/>
      <c r="I356" s="826"/>
      <c r="J356" s="826"/>
      <c r="K356" s="826"/>
      <c r="L356" s="826"/>
      <c r="M356" s="826"/>
      <c r="N356" s="4"/>
      <c r="O356" s="826"/>
      <c r="P356" s="826"/>
      <c r="Q356" s="826"/>
      <c r="R356" s="826"/>
      <c r="S356" s="826"/>
      <c r="T356" s="4"/>
      <c r="U356" s="826"/>
      <c r="V356" s="826"/>
      <c r="W356" s="826"/>
      <c r="X356" s="826"/>
      <c r="Y356" s="826"/>
      <c r="Z356" s="4"/>
      <c r="AA356" s="826"/>
      <c r="AB356" s="826"/>
      <c r="AC356" s="826"/>
      <c r="AD356" s="826"/>
      <c r="AE356" s="826"/>
      <c r="AF356" s="4"/>
      <c r="AG356" s="826"/>
      <c r="AH356" s="826"/>
      <c r="AI356" s="826"/>
      <c r="AJ356" s="826"/>
      <c r="AK356" s="826"/>
      <c r="AL356" s="4"/>
      <c r="AM356" s="826"/>
      <c r="AN356" s="826"/>
      <c r="AO356" s="826"/>
      <c r="AP356" s="826"/>
      <c r="AQ356" s="826"/>
      <c r="AR356" s="4"/>
      <c r="AS356" s="826"/>
      <c r="AT356" s="826"/>
      <c r="AU356" s="826"/>
      <c r="AV356" s="826"/>
      <c r="AW356" s="826"/>
      <c r="AX356" s="4"/>
      <c r="AY356" s="826"/>
      <c r="AZ356" s="826"/>
      <c r="BA356" s="826"/>
      <c r="BB356" s="826"/>
      <c r="BC356" s="826"/>
      <c r="BD356" s="4"/>
      <c r="BE356" s="826"/>
      <c r="BF356" s="826"/>
      <c r="BG356" s="826"/>
      <c r="BH356" s="826"/>
      <c r="BI356" s="826"/>
      <c r="BJ356" s="4"/>
    </row>
    <row r="357" spans="1:62" s="109" customFormat="1">
      <c r="A357" s="827"/>
      <c r="B357" s="826"/>
      <c r="C357" s="319"/>
      <c r="D357" s="826"/>
      <c r="E357" s="826"/>
      <c r="F357" s="826"/>
      <c r="G357" s="826"/>
      <c r="H357" s="4"/>
      <c r="I357" s="826"/>
      <c r="J357" s="826"/>
      <c r="K357" s="826"/>
      <c r="L357" s="826"/>
      <c r="M357" s="826"/>
      <c r="N357" s="4"/>
      <c r="O357" s="826"/>
      <c r="P357" s="826"/>
      <c r="Q357" s="826"/>
      <c r="R357" s="826"/>
      <c r="S357" s="826"/>
      <c r="T357" s="4"/>
      <c r="U357" s="826"/>
      <c r="V357" s="826"/>
      <c r="W357" s="826"/>
      <c r="X357" s="826"/>
      <c r="Y357" s="826"/>
      <c r="Z357" s="4"/>
      <c r="AA357" s="826"/>
      <c r="AB357" s="826"/>
      <c r="AC357" s="826"/>
      <c r="AD357" s="826"/>
      <c r="AE357" s="826"/>
      <c r="AF357" s="4"/>
      <c r="AG357" s="826"/>
      <c r="AH357" s="826"/>
      <c r="AI357" s="826"/>
      <c r="AJ357" s="826"/>
      <c r="AK357" s="826"/>
      <c r="AL357" s="4"/>
      <c r="AM357" s="826"/>
      <c r="AN357" s="826"/>
      <c r="AO357" s="826"/>
      <c r="AP357" s="826"/>
      <c r="AQ357" s="826"/>
      <c r="AR357" s="4"/>
      <c r="AS357" s="826"/>
      <c r="AT357" s="826"/>
      <c r="AU357" s="826"/>
      <c r="AV357" s="826"/>
      <c r="AW357" s="826"/>
      <c r="AX357" s="4"/>
      <c r="AY357" s="826"/>
      <c r="AZ357" s="826"/>
      <c r="BA357" s="826"/>
      <c r="BB357" s="826"/>
      <c r="BC357" s="826"/>
      <c r="BD357" s="4"/>
      <c r="BE357" s="826"/>
      <c r="BF357" s="826"/>
      <c r="BG357" s="826"/>
      <c r="BH357" s="826"/>
      <c r="BI357" s="826"/>
      <c r="BJ357" s="4"/>
    </row>
    <row r="358" spans="1:62" s="109" customFormat="1">
      <c r="A358" s="827"/>
      <c r="B358" s="826"/>
      <c r="C358" s="319"/>
      <c r="D358" s="826"/>
      <c r="E358" s="826"/>
      <c r="F358" s="826"/>
      <c r="G358" s="826"/>
      <c r="H358" s="4"/>
      <c r="I358" s="826"/>
      <c r="J358" s="826"/>
      <c r="K358" s="826"/>
      <c r="L358" s="826"/>
      <c r="M358" s="826"/>
      <c r="N358" s="4"/>
      <c r="O358" s="826"/>
      <c r="P358" s="826"/>
      <c r="Q358" s="826"/>
      <c r="R358" s="826"/>
      <c r="S358" s="826"/>
      <c r="T358" s="4"/>
      <c r="U358" s="826"/>
      <c r="V358" s="826"/>
      <c r="W358" s="826"/>
      <c r="X358" s="826"/>
      <c r="Y358" s="826"/>
      <c r="Z358" s="4"/>
      <c r="AA358" s="826"/>
      <c r="AB358" s="826"/>
      <c r="AC358" s="826"/>
      <c r="AD358" s="826"/>
      <c r="AE358" s="826"/>
      <c r="AF358" s="4"/>
      <c r="AG358" s="826"/>
      <c r="AH358" s="826"/>
      <c r="AI358" s="826"/>
      <c r="AJ358" s="826"/>
      <c r="AK358" s="826"/>
      <c r="AL358" s="4"/>
      <c r="AM358" s="826"/>
      <c r="AN358" s="826"/>
      <c r="AO358" s="826"/>
      <c r="AP358" s="826"/>
      <c r="AQ358" s="826"/>
      <c r="AR358" s="4"/>
      <c r="AS358" s="826"/>
      <c r="AT358" s="826"/>
      <c r="AU358" s="826"/>
      <c r="AV358" s="826"/>
      <c r="AW358" s="826"/>
      <c r="AX358" s="4"/>
      <c r="AY358" s="826"/>
      <c r="AZ358" s="826"/>
      <c r="BA358" s="826"/>
      <c r="BB358" s="826"/>
      <c r="BC358" s="826"/>
      <c r="BD358" s="4"/>
      <c r="BE358" s="826"/>
      <c r="BF358" s="826"/>
      <c r="BG358" s="826"/>
      <c r="BH358" s="826"/>
      <c r="BI358" s="826"/>
      <c r="BJ358" s="4"/>
    </row>
    <row r="359" spans="1:62" s="109" customFormat="1">
      <c r="A359" s="827"/>
      <c r="B359" s="826"/>
      <c r="C359" s="319"/>
      <c r="D359" s="826"/>
      <c r="E359" s="826"/>
      <c r="F359" s="826"/>
      <c r="G359" s="826"/>
      <c r="H359" s="4"/>
      <c r="I359" s="826"/>
      <c r="J359" s="826"/>
      <c r="K359" s="826"/>
      <c r="L359" s="826"/>
      <c r="M359" s="826"/>
      <c r="N359" s="4"/>
      <c r="O359" s="826"/>
      <c r="P359" s="826"/>
      <c r="Q359" s="826"/>
      <c r="R359" s="826"/>
      <c r="S359" s="826"/>
      <c r="T359" s="4"/>
      <c r="U359" s="826"/>
      <c r="V359" s="826"/>
      <c r="W359" s="826"/>
      <c r="X359" s="826"/>
      <c r="Y359" s="826"/>
      <c r="Z359" s="4"/>
      <c r="AA359" s="826"/>
      <c r="AB359" s="826"/>
      <c r="AC359" s="826"/>
      <c r="AD359" s="826"/>
      <c r="AE359" s="826"/>
      <c r="AF359" s="4"/>
      <c r="AG359" s="826"/>
      <c r="AH359" s="826"/>
      <c r="AI359" s="826"/>
      <c r="AJ359" s="826"/>
      <c r="AK359" s="826"/>
      <c r="AL359" s="4"/>
      <c r="AM359" s="826"/>
      <c r="AN359" s="826"/>
      <c r="AO359" s="826"/>
      <c r="AP359" s="826"/>
      <c r="AQ359" s="826"/>
      <c r="AR359" s="4"/>
      <c r="AS359" s="826"/>
      <c r="AT359" s="826"/>
      <c r="AU359" s="826"/>
      <c r="AV359" s="826"/>
      <c r="AW359" s="826"/>
      <c r="AX359" s="4"/>
      <c r="AY359" s="826"/>
      <c r="AZ359" s="826"/>
      <c r="BA359" s="826"/>
      <c r="BB359" s="826"/>
      <c r="BC359" s="826"/>
      <c r="BD359" s="4"/>
      <c r="BE359" s="826"/>
      <c r="BF359" s="826"/>
      <c r="BG359" s="826"/>
      <c r="BH359" s="826"/>
      <c r="BI359" s="826"/>
      <c r="BJ359" s="4"/>
    </row>
    <row r="360" spans="1:62" s="109" customFormat="1">
      <c r="A360" s="827"/>
      <c r="B360" s="826"/>
      <c r="C360" s="319"/>
      <c r="D360" s="826"/>
      <c r="E360" s="826"/>
      <c r="F360" s="826"/>
      <c r="G360" s="826"/>
      <c r="H360" s="4"/>
      <c r="I360" s="826"/>
      <c r="J360" s="826"/>
      <c r="K360" s="826"/>
      <c r="L360" s="826"/>
      <c r="M360" s="826"/>
      <c r="N360" s="4"/>
      <c r="O360" s="826"/>
      <c r="P360" s="826"/>
      <c r="Q360" s="826"/>
      <c r="R360" s="826"/>
      <c r="S360" s="826"/>
      <c r="T360" s="4"/>
      <c r="U360" s="826"/>
      <c r="V360" s="826"/>
      <c r="W360" s="826"/>
      <c r="X360" s="826"/>
      <c r="Y360" s="826"/>
      <c r="Z360" s="4"/>
      <c r="AA360" s="826"/>
      <c r="AB360" s="826"/>
      <c r="AC360" s="826"/>
      <c r="AD360" s="826"/>
      <c r="AE360" s="826"/>
      <c r="AF360" s="4"/>
      <c r="AG360" s="826"/>
      <c r="AH360" s="826"/>
      <c r="AI360" s="826"/>
      <c r="AJ360" s="826"/>
      <c r="AK360" s="826"/>
      <c r="AL360" s="4"/>
      <c r="AM360" s="826"/>
      <c r="AN360" s="826"/>
      <c r="AO360" s="826"/>
      <c r="AP360" s="826"/>
      <c r="AQ360" s="826"/>
      <c r="AR360" s="4"/>
      <c r="AS360" s="826"/>
      <c r="AT360" s="826"/>
      <c r="AU360" s="826"/>
      <c r="AV360" s="826"/>
      <c r="AW360" s="826"/>
      <c r="AX360" s="4"/>
      <c r="AY360" s="826"/>
      <c r="AZ360" s="826"/>
      <c r="BA360" s="826"/>
      <c r="BB360" s="826"/>
      <c r="BC360" s="826"/>
      <c r="BD360" s="4"/>
      <c r="BE360" s="826"/>
      <c r="BF360" s="826"/>
      <c r="BG360" s="826"/>
      <c r="BH360" s="826"/>
      <c r="BI360" s="826"/>
      <c r="BJ360" s="4"/>
    </row>
    <row r="361" spans="1:62" s="109" customFormat="1">
      <c r="A361" s="827"/>
      <c r="B361" s="826"/>
      <c r="C361" s="319"/>
      <c r="D361" s="826"/>
      <c r="E361" s="826"/>
      <c r="F361" s="826"/>
      <c r="G361" s="826"/>
      <c r="H361" s="4"/>
      <c r="I361" s="826"/>
      <c r="J361" s="826"/>
      <c r="K361" s="826"/>
      <c r="L361" s="826"/>
      <c r="M361" s="826"/>
      <c r="N361" s="4"/>
      <c r="O361" s="826"/>
      <c r="P361" s="826"/>
      <c r="Q361" s="826"/>
      <c r="R361" s="826"/>
      <c r="S361" s="826"/>
      <c r="T361" s="4"/>
      <c r="U361" s="826"/>
      <c r="V361" s="826"/>
      <c r="W361" s="826"/>
      <c r="X361" s="826"/>
      <c r="Y361" s="826"/>
      <c r="Z361" s="4"/>
      <c r="AA361" s="826"/>
      <c r="AB361" s="826"/>
      <c r="AC361" s="826"/>
      <c r="AD361" s="826"/>
      <c r="AE361" s="826"/>
      <c r="AF361" s="4"/>
      <c r="AG361" s="826"/>
      <c r="AH361" s="826"/>
      <c r="AI361" s="826"/>
      <c r="AJ361" s="826"/>
      <c r="AK361" s="826"/>
      <c r="AL361" s="4"/>
      <c r="AM361" s="826"/>
      <c r="AN361" s="826"/>
      <c r="AO361" s="826"/>
      <c r="AP361" s="826"/>
      <c r="AQ361" s="826"/>
      <c r="AR361" s="4"/>
      <c r="AS361" s="826"/>
      <c r="AT361" s="826"/>
      <c r="AU361" s="826"/>
      <c r="AV361" s="826"/>
      <c r="AW361" s="826"/>
      <c r="AX361" s="4"/>
      <c r="AY361" s="826"/>
      <c r="AZ361" s="826"/>
      <c r="BA361" s="826"/>
      <c r="BB361" s="826"/>
      <c r="BC361" s="826"/>
      <c r="BD361" s="4"/>
      <c r="BE361" s="826"/>
      <c r="BF361" s="826"/>
      <c r="BG361" s="826"/>
      <c r="BH361" s="826"/>
      <c r="BI361" s="826"/>
      <c r="BJ361" s="4"/>
    </row>
    <row r="362" spans="1:62" s="109" customFormat="1">
      <c r="A362" s="827"/>
      <c r="B362" s="826"/>
      <c r="C362" s="319"/>
      <c r="D362" s="826"/>
      <c r="E362" s="826"/>
      <c r="F362" s="826"/>
      <c r="G362" s="826"/>
      <c r="H362" s="4"/>
      <c r="I362" s="826"/>
      <c r="J362" s="826"/>
      <c r="K362" s="826"/>
      <c r="L362" s="826"/>
      <c r="M362" s="826"/>
      <c r="N362" s="4"/>
      <c r="O362" s="826"/>
      <c r="P362" s="826"/>
      <c r="Q362" s="826"/>
      <c r="R362" s="826"/>
      <c r="S362" s="826"/>
      <c r="T362" s="4"/>
      <c r="U362" s="826"/>
      <c r="V362" s="826"/>
      <c r="W362" s="826"/>
      <c r="X362" s="826"/>
      <c r="Y362" s="826"/>
      <c r="Z362" s="4"/>
      <c r="AA362" s="826"/>
      <c r="AB362" s="826"/>
      <c r="AC362" s="826"/>
      <c r="AD362" s="826"/>
      <c r="AE362" s="826"/>
      <c r="AF362" s="4"/>
      <c r="AG362" s="826"/>
      <c r="AH362" s="826"/>
      <c r="AI362" s="826"/>
      <c r="AJ362" s="826"/>
      <c r="AK362" s="826"/>
      <c r="AL362" s="4"/>
      <c r="AM362" s="826"/>
      <c r="AN362" s="826"/>
      <c r="AO362" s="826"/>
      <c r="AP362" s="826"/>
      <c r="AQ362" s="826"/>
      <c r="AR362" s="4"/>
      <c r="AS362" s="826"/>
      <c r="AT362" s="826"/>
      <c r="AU362" s="826"/>
      <c r="AV362" s="826"/>
      <c r="AW362" s="826"/>
      <c r="AX362" s="4"/>
      <c r="AY362" s="826"/>
      <c r="AZ362" s="826"/>
      <c r="BA362" s="826"/>
      <c r="BB362" s="826"/>
      <c r="BC362" s="826"/>
      <c r="BD362" s="4"/>
      <c r="BE362" s="826"/>
      <c r="BF362" s="826"/>
      <c r="BG362" s="826"/>
      <c r="BH362" s="826"/>
      <c r="BI362" s="826"/>
      <c r="BJ362" s="4"/>
    </row>
  </sheetData>
  <customSheetViews>
    <customSheetView guid="{FED14FF2-CBAF-4B29-94DC-47DAE2EED47A}" scale="75">
      <pane xSplit="2" ySplit="6" topLeftCell="C7" activePane="bottomRight" state="frozenSplit"/>
      <selection pane="bottomRight" activeCell="D17" sqref="D17"/>
      <pageMargins left="0.7" right="0.7" top="0.75" bottom="0.75" header="0.3" footer="0.3"/>
    </customSheetView>
    <customSheetView guid="{068A9C4B-C065-024A-BE76-8527014D5B54}" scale="75">
      <pane xSplit="2" ySplit="6.0714285714285712" topLeftCell="BX83" activePane="bottomRight" state="frozenSplit"/>
      <selection pane="bottomRight" activeCell="CB86" sqref="CB86"/>
      <pageMargins left="0.7" right="0.7" top="0.75" bottom="0.75" header="0.3" footer="0.3"/>
    </customSheetView>
    <customSheetView guid="{956B348E-9ADF-42F8-BE70-7DA67EB885BA}" scale="70">
      <pane xSplit="2" ySplit="6" topLeftCell="C79" activePane="bottomRight" state="frozenSplit"/>
      <selection pane="bottomRight" activeCell="C97" sqref="C97"/>
      <pageMargins left="0.7" right="0.7" top="0.75" bottom="0.75" header="0.3" footer="0.3"/>
    </customSheetView>
    <customSheetView guid="{733417AD-A81C-41E8-924D-FD406F37F1DB}" scale="70">
      <pane xSplit="2" ySplit="6" topLeftCell="C7" activePane="bottomRight" state="frozenSplit"/>
      <selection pane="bottomRight"/>
      <pageMargins left="0.7" right="0.7" top="0.75" bottom="0.75" header="0.3" footer="0.3"/>
    </customSheetView>
    <customSheetView guid="{1ACE4EF3-4217-4C29-A5F1-1A754D8682CB}">
      <pane xSplit="2" ySplit="6" topLeftCell="BT79" activePane="bottomRight" state="frozenSplit"/>
      <selection pane="bottomRight" activeCell="B112" sqref="B112"/>
      <pageMargins left="0.7" right="0.7" top="0.75" bottom="0.75" header="0.3" footer="0.3"/>
    </customSheetView>
    <customSheetView guid="{AC8114FE-0E11-4AA8-B6CA-5B2F81AEBCDF}">
      <pane xSplit="2" ySplit="6" topLeftCell="C108" activePane="bottomRight" state="frozenSplit"/>
      <selection pane="bottomRight"/>
      <pageMargins left="0.7" right="0.7" top="0.75" bottom="0.75" header="0.3" footer="0.3"/>
    </customSheetView>
  </customSheetViews>
  <mergeCells count="10">
    <mergeCell ref="AY4:BC4"/>
    <mergeCell ref="BE4:BI4"/>
    <mergeCell ref="C4:G4"/>
    <mergeCell ref="AA4:AE4"/>
    <mergeCell ref="I4:M4"/>
    <mergeCell ref="O4:S4"/>
    <mergeCell ref="U4:Y4"/>
    <mergeCell ref="AG4:AK4"/>
    <mergeCell ref="AM4:AQ4"/>
    <mergeCell ref="AS4:AW4"/>
  </mergeCells>
  <phoneticPr fontId="49" type="noConversion"/>
  <hyperlinks>
    <hyperlink ref="AE57" r:id="rId1"/>
    <hyperlink ref="BI49" r:id="rId2"/>
    <hyperlink ref="BI66" r:id="rId3"/>
    <hyperlink ref="BI14" r:id="rId4"/>
    <hyperlink ref="BC61" r:id="rId5"/>
    <hyperlink ref="BC57" r:id="rId6"/>
    <hyperlink ref="AK60" r:id="rId7"/>
    <hyperlink ref="AK121" r:id="rId8" location="3"/>
    <hyperlink ref="S9" r:id="rId9"/>
    <hyperlink ref="M66" r:id="rId10" display="http://www.coca-colacompany.com/unbottled/human-and-workplace-rights/building-a-framework-for-action-progress-on-coca-colas-country-studies/"/>
    <hyperlink ref="M121" r:id="rId11"/>
    <hyperlink ref="AK98" r:id="rId12"/>
    <hyperlink ref="G93" r:id="rId13"/>
    <hyperlink ref="G92" r:id="rId14"/>
    <hyperlink ref="BI91" r:id="rId15"/>
    <hyperlink ref="BI84" r:id="rId16"/>
    <hyperlink ref="AE61" r:id="rId17"/>
    <hyperlink ref="AE62" r:id="rId18"/>
    <hyperlink ref="AW86" r:id="rId19"/>
    <hyperlink ref="Y34" r:id="rId20" display="file:///C:/Users/itamir/Downloads/GRR-2015%20(2).pdf page 44"/>
    <hyperlink ref="Y52" r:id="rId21" display="file:///C:/Users/itamir/Downloads/GRR-2015%20(2).pdf page 44"/>
  </hyperlinks>
  <pageMargins left="0.7" right="0.7" top="0.75" bottom="0.75" header="0.3" footer="0.3"/>
  <pageSetup paperSize="9" scale="10" orientation="portrait" r:id="rId22"/>
  <rowBreaks count="1" manualBreakCount="1">
    <brk id="91" max="91" man="1"/>
  </rowBreaks>
</worksheet>
</file>

<file path=xl/worksheets/sheet3.xml><?xml version="1.0" encoding="utf-8"?>
<worksheet xmlns="http://schemas.openxmlformats.org/spreadsheetml/2006/main" xmlns:r="http://schemas.openxmlformats.org/officeDocument/2006/relationships">
  <dimension ref="A1:HM346"/>
  <sheetViews>
    <sheetView zoomScale="70" zoomScaleNormal="70" zoomScalePageLayoutView="75" workbookViewId="0">
      <pane xSplit="2" ySplit="6" topLeftCell="J7" activePane="bottomRight" state="frozenSplit"/>
      <selection pane="topRight" activeCell="C1" sqref="C1"/>
      <selection pane="bottomLeft" activeCell="A7" sqref="A7"/>
      <selection pane="bottomRight" activeCell="B26" sqref="B26"/>
    </sheetView>
  </sheetViews>
  <sheetFormatPr defaultColWidth="8.85546875" defaultRowHeight="15"/>
  <cols>
    <col min="1" max="1" width="13.7109375" style="212" customWidth="1"/>
    <col min="2" max="2" width="58.42578125" style="212" customWidth="1"/>
    <col min="3" max="6" width="13.85546875" style="402" customWidth="1"/>
    <col min="7" max="7" width="68" style="402" customWidth="1"/>
    <col min="8" max="8" width="8.85546875" style="127"/>
    <col min="9" max="9" width="13.85546875" style="254" customWidth="1"/>
    <col min="10" max="10" width="13.7109375" style="254" customWidth="1"/>
    <col min="11" max="11" width="13.85546875" style="254" customWidth="1"/>
    <col min="12" max="12" width="13.85546875" style="212" customWidth="1"/>
    <col min="13" max="13" width="68" style="212" customWidth="1"/>
    <col min="14" max="14" width="8.85546875" style="127"/>
    <col min="15" max="15" width="13.85546875" style="236" customWidth="1"/>
    <col min="16" max="16" width="13.7109375" style="236" customWidth="1"/>
    <col min="17" max="18" width="13.85546875" style="236" customWidth="1"/>
    <col min="19" max="19" width="68" style="212" customWidth="1"/>
    <col min="20" max="20" width="8.85546875" style="127"/>
    <col min="21" max="21" width="13.85546875" style="254" customWidth="1"/>
    <col min="22" max="22" width="13.7109375" style="254" customWidth="1"/>
    <col min="23" max="24" width="13.85546875" style="254" customWidth="1"/>
    <col min="25" max="25" width="68" style="212" customWidth="1"/>
    <col min="26" max="26" width="8.85546875" style="127"/>
    <col min="27" max="27" width="13.85546875" style="254" customWidth="1"/>
    <col min="28" max="28" width="13.7109375" style="254" customWidth="1"/>
    <col min="29" max="29" width="13.85546875" style="254" customWidth="1"/>
    <col min="30" max="30" width="13.85546875" style="212" customWidth="1"/>
    <col min="31" max="31" width="68" style="212" customWidth="1"/>
    <col min="32" max="32" width="8.85546875" style="127"/>
    <col min="33" max="33" width="13.85546875" style="254" customWidth="1"/>
    <col min="34" max="34" width="13.7109375" style="254" customWidth="1"/>
    <col min="35" max="35" width="17.28515625" style="254" bestFit="1" customWidth="1"/>
    <col min="36" max="36" width="13.85546875" style="212" customWidth="1"/>
    <col min="37" max="37" width="68" style="212" customWidth="1"/>
    <col min="38" max="38" width="8.85546875" style="127"/>
    <col min="39" max="39" width="13.85546875" style="254" customWidth="1"/>
    <col min="40" max="40" width="13.7109375" style="254" customWidth="1"/>
    <col min="41" max="42" width="13.85546875" style="254" customWidth="1"/>
    <col min="43" max="43" width="68" style="212" customWidth="1"/>
    <col min="44" max="44" width="8.85546875" style="127"/>
    <col min="45" max="45" width="13.85546875" style="254" customWidth="1"/>
    <col min="46" max="46" width="13.7109375" style="254" customWidth="1"/>
    <col min="47" max="47" width="13.85546875" style="254" customWidth="1"/>
    <col min="48" max="48" width="13.85546875" style="212" customWidth="1"/>
    <col min="49" max="49" width="68" style="212" customWidth="1"/>
    <col min="50" max="50" width="8.85546875" style="127"/>
    <col min="51" max="51" width="13.85546875" style="254" customWidth="1"/>
    <col min="52" max="52" width="13.7109375" style="254" customWidth="1"/>
    <col min="53" max="54" width="13.85546875" style="254" customWidth="1"/>
    <col min="55" max="55" width="68" style="212" customWidth="1"/>
    <col min="56" max="56" width="8.85546875" style="127"/>
    <col min="57" max="57" width="13.85546875" style="236" customWidth="1"/>
    <col min="58" max="58" width="15.5703125" style="236" customWidth="1"/>
    <col min="59" max="59" width="13.85546875" style="236" customWidth="1"/>
    <col min="60" max="60" width="13.85546875" style="212" customWidth="1"/>
    <col min="61" max="61" width="68" style="212" customWidth="1"/>
    <col min="62" max="16384" width="8.85546875" style="128"/>
  </cols>
  <sheetData>
    <row r="1" spans="1:221" s="3" customFormat="1" ht="21">
      <c r="A1" s="543"/>
      <c r="B1" s="543"/>
      <c r="C1" s="587"/>
      <c r="D1" s="316"/>
      <c r="E1" s="587"/>
      <c r="F1" s="587"/>
      <c r="G1" s="316"/>
      <c r="H1" s="2"/>
      <c r="I1" s="587"/>
      <c r="J1" s="316"/>
      <c r="K1" s="316"/>
      <c r="L1" s="587"/>
      <c r="M1" s="316"/>
      <c r="N1" s="2"/>
      <c r="O1" s="587"/>
      <c r="P1" s="316"/>
      <c r="Q1" s="316"/>
      <c r="R1" s="587"/>
      <c r="S1" s="316"/>
      <c r="T1" s="2"/>
      <c r="U1" s="587"/>
      <c r="V1" s="316"/>
      <c r="W1" s="316"/>
      <c r="X1" s="587"/>
      <c r="Y1" s="316"/>
      <c r="Z1" s="2"/>
      <c r="AA1" s="587"/>
      <c r="AB1" s="316"/>
      <c r="AC1" s="316"/>
      <c r="AD1" s="587"/>
      <c r="AE1" s="316"/>
      <c r="AF1" s="2"/>
      <c r="AG1" s="587"/>
      <c r="AH1" s="316"/>
      <c r="AI1" s="316"/>
      <c r="AJ1" s="587"/>
      <c r="AK1" s="316"/>
      <c r="AL1" s="2"/>
      <c r="AM1" s="587"/>
      <c r="AN1" s="316"/>
      <c r="AO1" s="316"/>
      <c r="AP1" s="587"/>
      <c r="AQ1" s="316"/>
      <c r="AR1" s="2"/>
      <c r="AS1" s="587"/>
      <c r="AT1" s="316"/>
      <c r="AU1" s="316"/>
      <c r="AV1" s="587"/>
      <c r="AW1" s="316"/>
      <c r="AX1" s="2"/>
      <c r="AY1" s="587"/>
      <c r="AZ1" s="316"/>
      <c r="BA1" s="316"/>
      <c r="BB1" s="587"/>
      <c r="BC1" s="316"/>
      <c r="BD1" s="2"/>
      <c r="BE1" s="587"/>
      <c r="BF1" s="316"/>
      <c r="BG1" s="316"/>
      <c r="BH1" s="587"/>
      <c r="BI1" s="316"/>
    </row>
    <row r="2" spans="1:221" s="109" customFormat="1" ht="46.5">
      <c r="A2" s="729"/>
      <c r="B2" s="729" t="s">
        <v>15</v>
      </c>
      <c r="C2" s="742"/>
      <c r="D2" s="742"/>
      <c r="E2" s="742"/>
      <c r="F2" s="742"/>
      <c r="G2" s="743"/>
      <c r="H2" s="734"/>
      <c r="I2" s="742"/>
      <c r="J2" s="742"/>
      <c r="K2" s="742"/>
      <c r="L2" s="742"/>
      <c r="M2" s="743"/>
      <c r="N2" s="734"/>
      <c r="O2" s="744"/>
      <c r="P2" s="744"/>
      <c r="Q2" s="744"/>
      <c r="R2" s="744"/>
      <c r="S2" s="745"/>
      <c r="T2" s="734"/>
      <c r="U2" s="742"/>
      <c r="V2" s="742"/>
      <c r="W2" s="742"/>
      <c r="X2" s="742"/>
      <c r="Y2" s="743"/>
      <c r="Z2" s="734"/>
      <c r="AA2" s="742"/>
      <c r="AB2" s="742"/>
      <c r="AC2" s="742"/>
      <c r="AD2" s="742"/>
      <c r="AE2" s="743"/>
      <c r="AF2" s="734"/>
      <c r="AG2" s="742"/>
      <c r="AH2" s="742"/>
      <c r="AI2" s="742"/>
      <c r="AJ2" s="742"/>
      <c r="AK2" s="743"/>
      <c r="AL2" s="734"/>
      <c r="AM2" s="742"/>
      <c r="AN2" s="742"/>
      <c r="AO2" s="742"/>
      <c r="AP2" s="742"/>
      <c r="AQ2" s="743"/>
      <c r="AR2" s="734"/>
      <c r="AS2" s="742"/>
      <c r="AT2" s="742"/>
      <c r="AU2" s="742"/>
      <c r="AV2" s="742"/>
      <c r="AW2" s="743"/>
      <c r="AX2" s="734"/>
      <c r="AY2" s="742"/>
      <c r="AZ2" s="742"/>
      <c r="BA2" s="742"/>
      <c r="BB2" s="742"/>
      <c r="BC2" s="743"/>
      <c r="BD2" s="734"/>
      <c r="BE2" s="742"/>
      <c r="BF2" s="742"/>
      <c r="BG2" s="742"/>
      <c r="BH2" s="742"/>
      <c r="BI2" s="743"/>
    </row>
    <row r="3" spans="1:221" s="109" customFormat="1" ht="15" customHeight="1">
      <c r="A3" s="317"/>
      <c r="B3" s="544"/>
      <c r="C3" s="317"/>
      <c r="D3" s="317"/>
      <c r="E3" s="317"/>
      <c r="F3" s="317"/>
      <c r="G3" s="317"/>
      <c r="H3" s="734"/>
      <c r="I3" s="317"/>
      <c r="J3" s="317"/>
      <c r="K3" s="317"/>
      <c r="L3" s="317"/>
      <c r="M3" s="317"/>
      <c r="N3" s="734"/>
      <c r="O3" s="317"/>
      <c r="P3" s="317"/>
      <c r="Q3" s="317"/>
      <c r="R3" s="317"/>
      <c r="S3" s="317"/>
      <c r="T3" s="734"/>
      <c r="U3" s="317"/>
      <c r="V3" s="317"/>
      <c r="W3" s="317"/>
      <c r="X3" s="317"/>
      <c r="Y3" s="317"/>
      <c r="Z3" s="734"/>
      <c r="AA3" s="317"/>
      <c r="AB3" s="317"/>
      <c r="AC3" s="317"/>
      <c r="AD3" s="317"/>
      <c r="AE3" s="317"/>
      <c r="AF3" s="734"/>
      <c r="AG3" s="317"/>
      <c r="AH3" s="317"/>
      <c r="AI3" s="317"/>
      <c r="AJ3" s="317"/>
      <c r="AK3" s="317"/>
      <c r="AL3" s="734"/>
      <c r="AM3" s="317"/>
      <c r="AN3" s="317"/>
      <c r="AO3" s="317"/>
      <c r="AP3" s="317"/>
      <c r="AQ3" s="317"/>
      <c r="AR3" s="734"/>
      <c r="AS3" s="317"/>
      <c r="AT3" s="317"/>
      <c r="AU3" s="317"/>
      <c r="AV3" s="317"/>
      <c r="AW3" s="317"/>
      <c r="AX3" s="734"/>
      <c r="AY3" s="317"/>
      <c r="AZ3" s="317"/>
      <c r="BA3" s="317"/>
      <c r="BB3" s="317"/>
      <c r="BC3" s="317"/>
      <c r="BD3" s="734"/>
      <c r="BE3" s="317"/>
      <c r="BF3" s="317"/>
      <c r="BG3" s="317"/>
      <c r="BH3" s="317"/>
      <c r="BI3" s="317"/>
    </row>
    <row r="4" spans="1:221" s="109" customFormat="1" ht="66" customHeight="1">
      <c r="A4" s="317"/>
      <c r="B4" s="317"/>
      <c r="C4" s="942" t="s">
        <v>16</v>
      </c>
      <c r="D4" s="944"/>
      <c r="E4" s="944"/>
      <c r="F4" s="944"/>
      <c r="G4" s="944"/>
      <c r="H4" s="734"/>
      <c r="I4" s="942" t="s">
        <v>17</v>
      </c>
      <c r="J4" s="944"/>
      <c r="K4" s="944"/>
      <c r="L4" s="944"/>
      <c r="M4" s="944"/>
      <c r="N4" s="734"/>
      <c r="O4" s="942" t="s">
        <v>18</v>
      </c>
      <c r="P4" s="944"/>
      <c r="Q4" s="944"/>
      <c r="R4" s="944"/>
      <c r="S4" s="944"/>
      <c r="T4" s="734"/>
      <c r="U4" s="942" t="s">
        <v>19</v>
      </c>
      <c r="V4" s="944"/>
      <c r="W4" s="944"/>
      <c r="X4" s="944"/>
      <c r="Y4" s="944"/>
      <c r="Z4" s="734"/>
      <c r="AA4" s="942" t="s">
        <v>848</v>
      </c>
      <c r="AB4" s="944"/>
      <c r="AC4" s="944"/>
      <c r="AD4" s="944"/>
      <c r="AE4" s="944"/>
      <c r="AF4" s="734"/>
      <c r="AG4" s="942" t="s">
        <v>20</v>
      </c>
      <c r="AH4" s="944"/>
      <c r="AI4" s="944"/>
      <c r="AJ4" s="944"/>
      <c r="AK4" s="944"/>
      <c r="AL4" s="734"/>
      <c r="AM4" s="942" t="s">
        <v>21</v>
      </c>
      <c r="AN4" s="944"/>
      <c r="AO4" s="944"/>
      <c r="AP4" s="944"/>
      <c r="AQ4" s="944"/>
      <c r="AR4" s="734"/>
      <c r="AS4" s="942" t="s">
        <v>22</v>
      </c>
      <c r="AT4" s="944"/>
      <c r="AU4" s="944"/>
      <c r="AV4" s="944"/>
      <c r="AW4" s="944"/>
      <c r="AX4" s="734"/>
      <c r="AY4" s="942" t="s">
        <v>23</v>
      </c>
      <c r="AZ4" s="944"/>
      <c r="BA4" s="944"/>
      <c r="BB4" s="944"/>
      <c r="BC4" s="944"/>
      <c r="BD4" s="734"/>
      <c r="BE4" s="942" t="s">
        <v>24</v>
      </c>
      <c r="BF4" s="944"/>
      <c r="BG4" s="944"/>
      <c r="BH4" s="944"/>
      <c r="BI4" s="944"/>
    </row>
    <row r="5" spans="1:221" s="109" customFormat="1">
      <c r="A5" s="317"/>
      <c r="B5" s="317"/>
      <c r="C5" s="317"/>
      <c r="D5" s="317"/>
      <c r="E5" s="317"/>
      <c r="F5" s="317"/>
      <c r="G5" s="317"/>
      <c r="H5" s="734"/>
      <c r="I5" s="317"/>
      <c r="J5" s="317"/>
      <c r="K5" s="317"/>
      <c r="L5" s="317"/>
      <c r="M5" s="317"/>
      <c r="N5" s="734"/>
      <c r="O5" s="317"/>
      <c r="P5" s="317"/>
      <c r="Q5" s="317"/>
      <c r="R5" s="317"/>
      <c r="S5" s="317"/>
      <c r="T5" s="734"/>
      <c r="U5" s="317"/>
      <c r="V5" s="317"/>
      <c r="W5" s="317"/>
      <c r="X5" s="317"/>
      <c r="Y5" s="317"/>
      <c r="Z5" s="734"/>
      <c r="AA5" s="317"/>
      <c r="AB5" s="317"/>
      <c r="AC5" s="317"/>
      <c r="AD5" s="317"/>
      <c r="AE5" s="317"/>
      <c r="AF5" s="734"/>
      <c r="AG5" s="317"/>
      <c r="AH5" s="317"/>
      <c r="AI5" s="317"/>
      <c r="AJ5" s="317"/>
      <c r="AK5" s="317"/>
      <c r="AL5" s="734"/>
      <c r="AM5" s="317"/>
      <c r="AN5" s="317"/>
      <c r="AO5" s="317"/>
      <c r="AP5" s="317"/>
      <c r="AQ5" s="317"/>
      <c r="AR5" s="734"/>
      <c r="AS5" s="317"/>
      <c r="AT5" s="317"/>
      <c r="AU5" s="317"/>
      <c r="AV5" s="317"/>
      <c r="AW5" s="317"/>
      <c r="AX5" s="734"/>
      <c r="AY5" s="317"/>
      <c r="AZ5" s="317"/>
      <c r="BA5" s="317"/>
      <c r="BB5" s="317"/>
      <c r="BC5" s="317"/>
      <c r="BD5" s="734"/>
      <c r="BE5" s="317"/>
      <c r="BF5" s="317"/>
      <c r="BG5" s="317"/>
      <c r="BH5" s="317"/>
      <c r="BI5" s="317"/>
    </row>
    <row r="6" spans="1:221" s="5" customFormat="1" ht="18.75">
      <c r="A6" s="730" t="s">
        <v>25</v>
      </c>
      <c r="B6" s="730" t="s">
        <v>26</v>
      </c>
      <c r="C6" s="731" t="s">
        <v>27</v>
      </c>
      <c r="D6" s="731" t="s">
        <v>28</v>
      </c>
      <c r="E6" s="731" t="s">
        <v>29</v>
      </c>
      <c r="F6" s="731" t="s">
        <v>30</v>
      </c>
      <c r="G6" s="731" t="s">
        <v>9</v>
      </c>
      <c r="H6" s="735"/>
      <c r="I6" s="731" t="s">
        <v>27</v>
      </c>
      <c r="J6" s="732" t="s">
        <v>28</v>
      </c>
      <c r="K6" s="732" t="s">
        <v>29</v>
      </c>
      <c r="L6" s="731" t="s">
        <v>30</v>
      </c>
      <c r="M6" s="730" t="s">
        <v>9</v>
      </c>
      <c r="N6" s="735"/>
      <c r="O6" s="731" t="s">
        <v>27</v>
      </c>
      <c r="P6" s="733" t="s">
        <v>28</v>
      </c>
      <c r="Q6" s="733" t="s">
        <v>29</v>
      </c>
      <c r="R6" s="731" t="s">
        <v>30</v>
      </c>
      <c r="S6" s="730" t="s">
        <v>9</v>
      </c>
      <c r="T6" s="735"/>
      <c r="U6" s="731" t="s">
        <v>27</v>
      </c>
      <c r="V6" s="730" t="s">
        <v>28</v>
      </c>
      <c r="W6" s="730" t="s">
        <v>29</v>
      </c>
      <c r="X6" s="731" t="s">
        <v>30</v>
      </c>
      <c r="Y6" s="730" t="s">
        <v>9</v>
      </c>
      <c r="Z6" s="735"/>
      <c r="AA6" s="731" t="s">
        <v>27</v>
      </c>
      <c r="AB6" s="730" t="s">
        <v>28</v>
      </c>
      <c r="AC6" s="730" t="s">
        <v>29</v>
      </c>
      <c r="AD6" s="731" t="s">
        <v>30</v>
      </c>
      <c r="AE6" s="730" t="s">
        <v>9</v>
      </c>
      <c r="AF6" s="735"/>
      <c r="AG6" s="731" t="s">
        <v>27</v>
      </c>
      <c r="AH6" s="730" t="s">
        <v>28</v>
      </c>
      <c r="AI6" s="730" t="s">
        <v>29</v>
      </c>
      <c r="AJ6" s="731" t="s">
        <v>30</v>
      </c>
      <c r="AK6" s="730" t="s">
        <v>9</v>
      </c>
      <c r="AL6" s="735"/>
      <c r="AM6" s="731" t="s">
        <v>27</v>
      </c>
      <c r="AN6" s="730" t="s">
        <v>28</v>
      </c>
      <c r="AO6" s="730" t="s">
        <v>29</v>
      </c>
      <c r="AP6" s="731" t="s">
        <v>30</v>
      </c>
      <c r="AQ6" s="730" t="s">
        <v>9</v>
      </c>
      <c r="AR6" s="735"/>
      <c r="AS6" s="731" t="s">
        <v>27</v>
      </c>
      <c r="AT6" s="730" t="s">
        <v>28</v>
      </c>
      <c r="AU6" s="730" t="s">
        <v>29</v>
      </c>
      <c r="AV6" s="731" t="s">
        <v>30</v>
      </c>
      <c r="AW6" s="730" t="s">
        <v>9</v>
      </c>
      <c r="AX6" s="735"/>
      <c r="AY6" s="731" t="s">
        <v>27</v>
      </c>
      <c r="AZ6" s="730" t="s">
        <v>28</v>
      </c>
      <c r="BA6" s="730" t="s">
        <v>29</v>
      </c>
      <c r="BB6" s="731" t="s">
        <v>30</v>
      </c>
      <c r="BC6" s="730" t="s">
        <v>9</v>
      </c>
      <c r="BD6" s="735"/>
      <c r="BE6" s="731" t="s">
        <v>27</v>
      </c>
      <c r="BF6" s="730" t="s">
        <v>28</v>
      </c>
      <c r="BG6" s="730" t="s">
        <v>29</v>
      </c>
      <c r="BH6" s="731" t="s">
        <v>30</v>
      </c>
      <c r="BI6" s="730" t="s">
        <v>9</v>
      </c>
    </row>
    <row r="7" spans="1:221" s="6" customFormat="1" ht="12" customHeight="1">
      <c r="A7" s="588"/>
      <c r="B7" s="589"/>
      <c r="C7" s="590"/>
      <c r="D7" s="591"/>
      <c r="E7" s="590"/>
      <c r="F7" s="590"/>
      <c r="G7" s="590"/>
      <c r="H7" s="736"/>
      <c r="I7" s="590"/>
      <c r="J7" s="592"/>
      <c r="K7" s="593"/>
      <c r="L7" s="590"/>
      <c r="M7" s="602"/>
      <c r="N7" s="736"/>
      <c r="O7" s="590"/>
      <c r="P7" s="594"/>
      <c r="Q7" s="595"/>
      <c r="R7" s="590"/>
      <c r="S7" s="605"/>
      <c r="T7" s="736"/>
      <c r="U7" s="590"/>
      <c r="V7" s="596"/>
      <c r="W7" s="597"/>
      <c r="X7" s="590"/>
      <c r="Y7" s="606"/>
      <c r="Z7" s="736"/>
      <c r="AA7" s="590"/>
      <c r="AB7" s="596"/>
      <c r="AC7" s="597"/>
      <c r="AD7" s="590"/>
      <c r="AE7" s="597"/>
      <c r="AF7" s="736"/>
      <c r="AG7" s="590"/>
      <c r="AH7" s="596"/>
      <c r="AI7" s="597"/>
      <c r="AJ7" s="590"/>
      <c r="AK7" s="597"/>
      <c r="AL7" s="736"/>
      <c r="AM7" s="590"/>
      <c r="AN7" s="596"/>
      <c r="AO7" s="597"/>
      <c r="AP7" s="590"/>
      <c r="AQ7" s="606"/>
      <c r="AR7" s="736"/>
      <c r="AS7" s="590"/>
      <c r="AT7" s="596"/>
      <c r="AU7" s="597"/>
      <c r="AV7" s="590"/>
      <c r="AW7" s="597"/>
      <c r="AX7" s="736"/>
      <c r="AY7" s="590"/>
      <c r="AZ7" s="596"/>
      <c r="BA7" s="597"/>
      <c r="BB7" s="590"/>
      <c r="BC7" s="606"/>
      <c r="BD7" s="736"/>
      <c r="BE7" s="590"/>
      <c r="BF7" s="598"/>
      <c r="BG7" s="599"/>
      <c r="BH7" s="590"/>
      <c r="BI7" s="597"/>
    </row>
    <row r="8" spans="1:221" s="206" customFormat="1" ht="12.75">
      <c r="A8" s="287" t="s">
        <v>32</v>
      </c>
      <c r="B8" s="648" t="s">
        <v>33</v>
      </c>
      <c r="C8" s="747">
        <v>100</v>
      </c>
      <c r="D8" s="747"/>
      <c r="E8" s="747"/>
      <c r="F8" s="747">
        <f>F9+F20</f>
        <v>43.75</v>
      </c>
      <c r="G8" s="747"/>
      <c r="H8" s="737"/>
      <c r="I8" s="747">
        <v>100</v>
      </c>
      <c r="J8" s="288"/>
      <c r="K8" s="288"/>
      <c r="L8" s="747">
        <f>L9+L20</f>
        <v>93.75</v>
      </c>
      <c r="M8" s="288"/>
      <c r="N8" s="737"/>
      <c r="O8" s="747">
        <v>100</v>
      </c>
      <c r="P8" s="748"/>
      <c r="Q8" s="748"/>
      <c r="R8" s="747">
        <f>R9+R20</f>
        <v>68.75</v>
      </c>
      <c r="S8" s="700"/>
      <c r="T8" s="737"/>
      <c r="U8" s="747">
        <v>100</v>
      </c>
      <c r="V8" s="288"/>
      <c r="W8" s="288"/>
      <c r="X8" s="747">
        <f>X9+X20</f>
        <v>56.25</v>
      </c>
      <c r="Y8" s="700"/>
      <c r="Z8" s="737"/>
      <c r="AA8" s="747">
        <v>100</v>
      </c>
      <c r="AB8" s="288"/>
      <c r="AC8" s="288"/>
      <c r="AD8" s="747">
        <f>AD9+AD20</f>
        <v>87.5</v>
      </c>
      <c r="AE8" s="288"/>
      <c r="AF8" s="737"/>
      <c r="AG8" s="747">
        <v>100</v>
      </c>
      <c r="AH8" s="288"/>
      <c r="AI8" s="288"/>
      <c r="AJ8" s="747">
        <f>AJ9+AJ20</f>
        <v>93.75</v>
      </c>
      <c r="AK8" s="288"/>
      <c r="AL8" s="737"/>
      <c r="AM8" s="747">
        <v>100</v>
      </c>
      <c r="AN8" s="288"/>
      <c r="AO8" s="288"/>
      <c r="AP8" s="747">
        <f>AP9+AP20</f>
        <v>87.5</v>
      </c>
      <c r="AQ8" s="700"/>
      <c r="AR8" s="737"/>
      <c r="AS8" s="747">
        <v>100</v>
      </c>
      <c r="AT8" s="288"/>
      <c r="AU8" s="288"/>
      <c r="AV8" s="747">
        <f>AV9+AV20</f>
        <v>87.5</v>
      </c>
      <c r="AW8" s="288"/>
      <c r="AX8" s="737"/>
      <c r="AY8" s="747">
        <v>100</v>
      </c>
      <c r="AZ8" s="288"/>
      <c r="BA8" s="288"/>
      <c r="BB8" s="747">
        <f>BB9+BB20</f>
        <v>43.75</v>
      </c>
      <c r="BC8" s="700"/>
      <c r="BD8" s="737"/>
      <c r="BE8" s="747">
        <v>100</v>
      </c>
      <c r="BF8" s="748"/>
      <c r="BG8" s="748"/>
      <c r="BH8" s="747">
        <f>BH9+BH20</f>
        <v>93.75</v>
      </c>
      <c r="BI8" s="288"/>
      <c r="BJ8" s="676"/>
      <c r="BK8" s="676"/>
      <c r="BL8" s="676"/>
      <c r="BM8" s="676"/>
      <c r="BN8" s="676"/>
      <c r="BO8" s="676"/>
      <c r="BP8" s="676"/>
      <c r="BQ8" s="676"/>
      <c r="BR8" s="676"/>
      <c r="BS8" s="676"/>
      <c r="BT8" s="676"/>
      <c r="BU8" s="676"/>
      <c r="BV8" s="676"/>
      <c r="BW8" s="676"/>
      <c r="BX8" s="676"/>
      <c r="BY8" s="676"/>
      <c r="BZ8" s="676"/>
      <c r="CA8" s="676"/>
      <c r="CB8" s="676"/>
      <c r="CC8" s="676"/>
      <c r="CD8" s="676"/>
      <c r="CE8" s="676"/>
      <c r="CF8" s="676"/>
      <c r="CG8" s="676"/>
      <c r="CH8" s="676"/>
      <c r="CI8" s="676"/>
      <c r="CJ8" s="676"/>
      <c r="CK8" s="676"/>
      <c r="CL8" s="676"/>
      <c r="CM8" s="676"/>
      <c r="CN8" s="676"/>
      <c r="CO8" s="676"/>
      <c r="CP8" s="676"/>
      <c r="CQ8" s="676"/>
      <c r="CR8" s="676"/>
      <c r="CS8" s="676"/>
      <c r="CT8" s="676"/>
      <c r="CU8" s="676"/>
      <c r="CV8" s="676"/>
      <c r="CW8" s="676"/>
      <c r="CX8" s="676"/>
      <c r="CY8" s="676"/>
      <c r="CZ8" s="676"/>
      <c r="DA8" s="676"/>
      <c r="DB8" s="676"/>
      <c r="DC8" s="676"/>
      <c r="DD8" s="676"/>
      <c r="DE8" s="676"/>
      <c r="DF8" s="676"/>
      <c r="DG8" s="676"/>
      <c r="DH8" s="676"/>
      <c r="DI8" s="676"/>
      <c r="DJ8" s="676"/>
      <c r="DK8" s="676"/>
      <c r="DL8" s="676"/>
      <c r="DM8" s="676"/>
      <c r="DN8" s="676"/>
      <c r="DO8" s="676"/>
      <c r="DP8" s="676"/>
      <c r="DQ8" s="676"/>
      <c r="DR8" s="676"/>
      <c r="DS8" s="676"/>
      <c r="DT8" s="676"/>
      <c r="DU8" s="676"/>
      <c r="DV8" s="676"/>
      <c r="DW8" s="676"/>
      <c r="DX8" s="676"/>
      <c r="DY8" s="676"/>
      <c r="DZ8" s="676"/>
      <c r="EA8" s="676"/>
      <c r="EB8" s="676"/>
      <c r="EC8" s="676"/>
      <c r="ED8" s="676"/>
      <c r="EE8" s="676"/>
      <c r="EF8" s="676"/>
      <c r="EG8" s="676"/>
      <c r="EH8" s="676"/>
      <c r="EI8" s="676"/>
      <c r="EJ8" s="676"/>
      <c r="EK8" s="676"/>
      <c r="EL8" s="676"/>
      <c r="EM8" s="676"/>
      <c r="EN8" s="676"/>
      <c r="EO8" s="676"/>
      <c r="EP8" s="676"/>
      <c r="EQ8" s="676"/>
      <c r="ER8" s="676"/>
      <c r="ES8" s="676"/>
      <c r="ET8" s="676"/>
      <c r="EU8" s="676"/>
      <c r="EV8" s="676"/>
      <c r="EW8" s="676"/>
      <c r="EX8" s="676"/>
      <c r="EY8" s="676"/>
      <c r="EZ8" s="676"/>
      <c r="FA8" s="676"/>
      <c r="FB8" s="676"/>
      <c r="FC8" s="676"/>
      <c r="FD8" s="676"/>
      <c r="FE8" s="676"/>
      <c r="FF8" s="676"/>
      <c r="FG8" s="676"/>
      <c r="FH8" s="676"/>
      <c r="FI8" s="676"/>
      <c r="FJ8" s="676"/>
      <c r="FK8" s="676"/>
      <c r="FL8" s="676"/>
      <c r="FM8" s="676"/>
      <c r="FN8" s="676"/>
      <c r="FO8" s="676"/>
      <c r="FP8" s="676"/>
      <c r="FQ8" s="676"/>
      <c r="FR8" s="676"/>
      <c r="FS8" s="676"/>
      <c r="FT8" s="676"/>
      <c r="FU8" s="676"/>
      <c r="FV8" s="676"/>
      <c r="FW8" s="676"/>
      <c r="FX8" s="676"/>
      <c r="FY8" s="676"/>
      <c r="FZ8" s="676"/>
      <c r="GA8" s="676"/>
      <c r="GB8" s="676"/>
      <c r="GC8" s="676"/>
      <c r="GD8" s="676"/>
      <c r="GE8" s="676"/>
      <c r="GF8" s="676"/>
      <c r="GG8" s="676"/>
      <c r="GH8" s="676"/>
      <c r="GI8" s="676"/>
      <c r="GJ8" s="676"/>
      <c r="GK8" s="676"/>
      <c r="GL8" s="676"/>
      <c r="GM8" s="676"/>
      <c r="GN8" s="676"/>
      <c r="GO8" s="676"/>
      <c r="GP8" s="676"/>
      <c r="GQ8" s="676"/>
      <c r="GR8" s="676"/>
      <c r="GS8" s="676"/>
      <c r="GT8" s="676"/>
      <c r="GU8" s="676"/>
      <c r="GV8" s="676"/>
      <c r="GW8" s="676"/>
      <c r="GX8" s="676"/>
      <c r="GY8" s="676"/>
      <c r="GZ8" s="676"/>
      <c r="HA8" s="676"/>
      <c r="HB8" s="676"/>
      <c r="HC8" s="676"/>
      <c r="HD8" s="676"/>
      <c r="HE8" s="676"/>
      <c r="HF8" s="676"/>
      <c r="HG8" s="676"/>
      <c r="HH8" s="676"/>
      <c r="HI8" s="676"/>
      <c r="HJ8" s="676"/>
      <c r="HK8" s="676"/>
      <c r="HL8" s="676"/>
      <c r="HM8" s="676"/>
    </row>
    <row r="9" spans="1:221" s="172" customFormat="1" ht="41.25" customHeight="1">
      <c r="A9" s="441" t="s">
        <v>34</v>
      </c>
      <c r="B9" s="506" t="s">
        <v>790</v>
      </c>
      <c r="C9" s="507">
        <f>C8/2</f>
        <v>50</v>
      </c>
      <c r="D9" s="600"/>
      <c r="E9" s="601"/>
      <c r="F9" s="507">
        <f>SUM(E11:E18)</f>
        <v>18.75</v>
      </c>
      <c r="G9" s="601"/>
      <c r="H9" s="738"/>
      <c r="I9" s="507">
        <f>I8/2</f>
        <v>50</v>
      </c>
      <c r="J9" s="392"/>
      <c r="K9" s="257"/>
      <c r="L9" s="507">
        <f>SUM(K11:K18)</f>
        <v>43.75</v>
      </c>
      <c r="M9" s="267" t="s">
        <v>1427</v>
      </c>
      <c r="N9" s="738"/>
      <c r="O9" s="507">
        <f>O8/2</f>
        <v>50</v>
      </c>
      <c r="P9" s="603"/>
      <c r="Q9" s="604"/>
      <c r="R9" s="507">
        <f>SUM(Q11:Q18)</f>
        <v>18.75</v>
      </c>
      <c r="S9" s="558"/>
      <c r="T9" s="738"/>
      <c r="U9" s="507">
        <f>U8/2</f>
        <v>50</v>
      </c>
      <c r="V9" s="392"/>
      <c r="W9" s="257"/>
      <c r="X9" s="507">
        <f>SUM(W11:W18)</f>
        <v>6.25</v>
      </c>
      <c r="Y9" s="607"/>
      <c r="Z9" s="738"/>
      <c r="AA9" s="507">
        <f>AA8/2</f>
        <v>50</v>
      </c>
      <c r="AB9" s="392"/>
      <c r="AC9" s="257"/>
      <c r="AD9" s="507">
        <f>SUM(AC11:AC18)</f>
        <v>37.5</v>
      </c>
      <c r="AE9" s="257"/>
      <c r="AF9" s="738"/>
      <c r="AG9" s="507">
        <f>AG8/2</f>
        <v>50</v>
      </c>
      <c r="AH9" s="392"/>
      <c r="AI9" s="257"/>
      <c r="AJ9" s="507">
        <f>SUM(AI11:AI18)</f>
        <v>43.75</v>
      </c>
      <c r="AK9" s="257"/>
      <c r="AL9" s="738"/>
      <c r="AM9" s="507">
        <f>AM8/2</f>
        <v>50</v>
      </c>
      <c r="AN9" s="257"/>
      <c r="AO9" s="257"/>
      <c r="AP9" s="507">
        <f>SUM(AO11:AO18)</f>
        <v>37.5</v>
      </c>
      <c r="AQ9" s="558"/>
      <c r="AR9" s="738"/>
      <c r="AS9" s="507">
        <f>AS8/2</f>
        <v>50</v>
      </c>
      <c r="AT9" s="392"/>
      <c r="AU9" s="257"/>
      <c r="AV9" s="507">
        <f>SUM(AU11:AU18)</f>
        <v>37.5</v>
      </c>
      <c r="AW9" s="257"/>
      <c r="AX9" s="738"/>
      <c r="AY9" s="507">
        <f>AY8/2</f>
        <v>50</v>
      </c>
      <c r="AZ9" s="392"/>
      <c r="BA9" s="257"/>
      <c r="BB9" s="507">
        <f>SUM(BA11:BA18)</f>
        <v>18.75</v>
      </c>
      <c r="BC9" s="558"/>
      <c r="BD9" s="738"/>
      <c r="BE9" s="507">
        <f>BE8/2</f>
        <v>50</v>
      </c>
      <c r="BF9" s="603"/>
      <c r="BG9" s="604"/>
      <c r="BH9" s="507">
        <f>SUM(BG11:BG18)</f>
        <v>43.75</v>
      </c>
      <c r="BI9" s="257"/>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row>
    <row r="10" spans="1:221" s="172" customFormat="1" ht="41.25" customHeight="1">
      <c r="A10" s="574"/>
      <c r="B10" s="509" t="s">
        <v>791</v>
      </c>
      <c r="C10" s="600"/>
      <c r="D10" s="600"/>
      <c r="E10" s="601"/>
      <c r="F10" s="600"/>
      <c r="G10" s="601"/>
      <c r="H10" s="738"/>
      <c r="I10" s="600"/>
      <c r="J10" s="392"/>
      <c r="K10" s="257"/>
      <c r="L10" s="600"/>
      <c r="M10" s="257"/>
      <c r="N10" s="738"/>
      <c r="O10" s="600"/>
      <c r="P10" s="603"/>
      <c r="Q10" s="604"/>
      <c r="R10" s="600"/>
      <c r="S10" s="558"/>
      <c r="T10" s="738"/>
      <c r="U10" s="600"/>
      <c r="V10" s="392"/>
      <c r="W10" s="257"/>
      <c r="X10" s="600"/>
      <c r="Y10" s="607"/>
      <c r="Z10" s="738"/>
      <c r="AA10" s="600"/>
      <c r="AB10" s="392"/>
      <c r="AC10" s="257"/>
      <c r="AD10" s="600"/>
      <c r="AE10" s="257"/>
      <c r="AF10" s="738"/>
      <c r="AG10" s="600"/>
      <c r="AH10" s="392"/>
      <c r="AI10" s="257"/>
      <c r="AJ10" s="600"/>
      <c r="AK10" s="257"/>
      <c r="AL10" s="738"/>
      <c r="AM10" s="600"/>
      <c r="AN10" s="392"/>
      <c r="AO10" s="257"/>
      <c r="AP10" s="600"/>
      <c r="AQ10" s="558"/>
      <c r="AR10" s="738"/>
      <c r="AS10" s="600"/>
      <c r="AT10" s="392"/>
      <c r="AU10" s="257"/>
      <c r="AV10" s="600"/>
      <c r="AW10" s="257"/>
      <c r="AX10" s="738"/>
      <c r="AY10" s="600"/>
      <c r="AZ10" s="392"/>
      <c r="BA10" s="257"/>
      <c r="BB10" s="600"/>
      <c r="BC10" s="558"/>
      <c r="BD10" s="738"/>
      <c r="BE10" s="600"/>
      <c r="BF10" s="893"/>
      <c r="BG10" s="894"/>
      <c r="BH10" s="600"/>
      <c r="BI10" s="895"/>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row>
    <row r="11" spans="1:221" s="172" customFormat="1" ht="50.25" customHeight="1">
      <c r="A11" s="435" t="s">
        <v>36</v>
      </c>
      <c r="B11" s="421" t="s">
        <v>37</v>
      </c>
      <c r="C11" s="508">
        <f t="shared" ref="C11:C18" si="0">C$9/8</f>
        <v>6.25</v>
      </c>
      <c r="D11" s="510" t="s">
        <v>38</v>
      </c>
      <c r="E11" s="508">
        <f t="shared" ref="E11:E18" si="1">IF(D11="Yes",C11,0)</f>
        <v>0</v>
      </c>
      <c r="F11" s="601"/>
      <c r="G11" s="601"/>
      <c r="H11" s="738"/>
      <c r="I11" s="508">
        <f t="shared" ref="I11:I18" si="2">I$9/8</f>
        <v>6.25</v>
      </c>
      <c r="J11" s="267" t="s">
        <v>35</v>
      </c>
      <c r="K11" s="276">
        <f t="shared" ref="K11:K18" si="3">IF(J11="Yes",I11,0)</f>
        <v>6.25</v>
      </c>
      <c r="L11" s="601"/>
      <c r="M11" s="267" t="s">
        <v>1428</v>
      </c>
      <c r="N11" s="738"/>
      <c r="O11" s="508">
        <f t="shared" ref="O11:O18" si="4">O$9/8</f>
        <v>6.25</v>
      </c>
      <c r="P11" s="224" t="s">
        <v>35</v>
      </c>
      <c r="Q11" s="234">
        <f t="shared" ref="Q11:Q18" si="5">IF(P11="Yes",O11,0)</f>
        <v>6.25</v>
      </c>
      <c r="R11" s="601"/>
      <c r="S11" s="340" t="s">
        <v>2318</v>
      </c>
      <c r="T11" s="738"/>
      <c r="U11" s="508">
        <f t="shared" ref="U11:U18" si="6">U$9/8</f>
        <v>6.25</v>
      </c>
      <c r="V11" s="267" t="s">
        <v>35</v>
      </c>
      <c r="W11" s="276">
        <f t="shared" ref="W11:W18" si="7">IF(V11="Yes",U11,0)</f>
        <v>6.25</v>
      </c>
      <c r="X11" s="601"/>
      <c r="Y11" s="267" t="s">
        <v>2323</v>
      </c>
      <c r="Z11" s="738"/>
      <c r="AA11" s="508">
        <f t="shared" ref="AA11:AA18" si="8">AA$9/8</f>
        <v>6.25</v>
      </c>
      <c r="AB11" s="267" t="s">
        <v>35</v>
      </c>
      <c r="AC11" s="276">
        <f t="shared" ref="AC11:AC18" si="9">IF(AB11="Yes",AA11,0)</f>
        <v>6.25</v>
      </c>
      <c r="AD11" s="601"/>
      <c r="AE11" s="267" t="s">
        <v>2205</v>
      </c>
      <c r="AF11" s="738"/>
      <c r="AG11" s="508">
        <f t="shared" ref="AG11:AG18" si="10">AG$9/8</f>
        <v>6.25</v>
      </c>
      <c r="AH11" s="267" t="s">
        <v>35</v>
      </c>
      <c r="AI11" s="276">
        <f t="shared" ref="AI11:AI18" si="11">IF(AH11="Yes",AG11,0)</f>
        <v>6.25</v>
      </c>
      <c r="AJ11" s="601"/>
      <c r="AK11" s="267" t="s">
        <v>1429</v>
      </c>
      <c r="AL11" s="738"/>
      <c r="AM11" s="508">
        <f t="shared" ref="AM11:AM18" si="12">AM$9/8</f>
        <v>6.25</v>
      </c>
      <c r="AN11" s="267" t="s">
        <v>35</v>
      </c>
      <c r="AO11" s="276">
        <f t="shared" ref="AO11:AO18" si="13">IF(AN11="Yes",AM11,0)</f>
        <v>6.25</v>
      </c>
      <c r="AP11" s="601"/>
      <c r="AQ11" s="511" t="s">
        <v>1430</v>
      </c>
      <c r="AR11" s="738"/>
      <c r="AS11" s="508">
        <f t="shared" ref="AS11:AS18" si="14">AS$9/8</f>
        <v>6.25</v>
      </c>
      <c r="AT11" s="267" t="s">
        <v>35</v>
      </c>
      <c r="AU11" s="276">
        <f t="shared" ref="AU11:AU18" si="15">IF(AT11="Yes",AS11,0)</f>
        <v>6.25</v>
      </c>
      <c r="AV11" s="601"/>
      <c r="AW11" s="267" t="s">
        <v>1431</v>
      </c>
      <c r="AX11" s="738"/>
      <c r="AY11" s="508">
        <f t="shared" ref="AY11:AY18" si="16">AY$9/8</f>
        <v>6.25</v>
      </c>
      <c r="AZ11" s="267" t="s">
        <v>35</v>
      </c>
      <c r="BA11" s="276">
        <f t="shared" ref="BA11:BA18" si="17">IF(AZ11="Yes",AY11,0)</f>
        <v>6.25</v>
      </c>
      <c r="BB11" s="601"/>
      <c r="BC11" s="511" t="s">
        <v>1432</v>
      </c>
      <c r="BD11" s="738"/>
      <c r="BE11" s="508">
        <f t="shared" ref="BE11:BE18" si="18">BE$9/8</f>
        <v>6.25</v>
      </c>
      <c r="BF11" s="510" t="s">
        <v>35</v>
      </c>
      <c r="BG11" s="508">
        <f t="shared" ref="BG11:BG18" si="19">IF(BF11="Yes",BE11,0)</f>
        <v>6.25</v>
      </c>
      <c r="BH11" s="601"/>
      <c r="BI11" s="896" t="s">
        <v>1433</v>
      </c>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row>
    <row r="12" spans="1:221" s="172" customFormat="1" ht="59.25" customHeight="1">
      <c r="A12" s="435" t="s">
        <v>39</v>
      </c>
      <c r="B12" s="421" t="s">
        <v>40</v>
      </c>
      <c r="C12" s="508">
        <f t="shared" si="0"/>
        <v>6.25</v>
      </c>
      <c r="D12" s="510" t="s">
        <v>38</v>
      </c>
      <c r="E12" s="508">
        <f t="shared" si="1"/>
        <v>0</v>
      </c>
      <c r="F12" s="601"/>
      <c r="G12" s="601"/>
      <c r="H12" s="738"/>
      <c r="I12" s="508">
        <f t="shared" si="2"/>
        <v>6.25</v>
      </c>
      <c r="J12" s="267" t="s">
        <v>38</v>
      </c>
      <c r="K12" s="276">
        <f t="shared" si="3"/>
        <v>0</v>
      </c>
      <c r="L12" s="601"/>
      <c r="M12" s="257"/>
      <c r="N12" s="738"/>
      <c r="O12" s="508">
        <f t="shared" si="4"/>
        <v>6.25</v>
      </c>
      <c r="P12" s="224" t="s">
        <v>38</v>
      </c>
      <c r="Q12" s="234">
        <f t="shared" si="5"/>
        <v>0</v>
      </c>
      <c r="R12" s="601"/>
      <c r="S12" s="558"/>
      <c r="T12" s="738"/>
      <c r="U12" s="508">
        <f t="shared" si="6"/>
        <v>6.25</v>
      </c>
      <c r="V12" s="267" t="s">
        <v>38</v>
      </c>
      <c r="W12" s="276">
        <f t="shared" si="7"/>
        <v>0</v>
      </c>
      <c r="X12" s="601"/>
      <c r="Y12" s="607"/>
      <c r="Z12" s="738"/>
      <c r="AA12" s="508">
        <f t="shared" si="8"/>
        <v>6.25</v>
      </c>
      <c r="AB12" s="267" t="s">
        <v>35</v>
      </c>
      <c r="AC12" s="276">
        <f t="shared" si="9"/>
        <v>6.25</v>
      </c>
      <c r="AD12" s="601"/>
      <c r="AE12" s="267" t="s">
        <v>1434</v>
      </c>
      <c r="AF12" s="738"/>
      <c r="AG12" s="508">
        <f t="shared" si="10"/>
        <v>6.25</v>
      </c>
      <c r="AH12" s="267" t="s">
        <v>35</v>
      </c>
      <c r="AI12" s="276">
        <f t="shared" si="11"/>
        <v>6.25</v>
      </c>
      <c r="AJ12" s="601"/>
      <c r="AK12" s="267" t="s">
        <v>1429</v>
      </c>
      <c r="AL12" s="738"/>
      <c r="AM12" s="508">
        <f t="shared" si="12"/>
        <v>6.25</v>
      </c>
      <c r="AN12" s="267" t="s">
        <v>35</v>
      </c>
      <c r="AO12" s="276">
        <f t="shared" si="13"/>
        <v>6.25</v>
      </c>
      <c r="AP12" s="601"/>
      <c r="AQ12" s="511" t="s">
        <v>743</v>
      </c>
      <c r="AR12" s="738"/>
      <c r="AS12" s="508">
        <f t="shared" si="14"/>
        <v>6.25</v>
      </c>
      <c r="AT12" s="267" t="s">
        <v>35</v>
      </c>
      <c r="AU12" s="276">
        <f t="shared" si="15"/>
        <v>6.25</v>
      </c>
      <c r="AV12" s="601"/>
      <c r="AW12" s="267" t="s">
        <v>2329</v>
      </c>
      <c r="AX12" s="738"/>
      <c r="AY12" s="508">
        <f t="shared" si="16"/>
        <v>6.25</v>
      </c>
      <c r="AZ12" s="267" t="s">
        <v>38</v>
      </c>
      <c r="BA12" s="276">
        <f t="shared" si="17"/>
        <v>0</v>
      </c>
      <c r="BB12" s="601"/>
      <c r="BC12" s="558"/>
      <c r="BD12" s="738"/>
      <c r="BE12" s="508">
        <f t="shared" si="18"/>
        <v>6.25</v>
      </c>
      <c r="BF12" s="510" t="s">
        <v>35</v>
      </c>
      <c r="BG12" s="508">
        <f t="shared" si="19"/>
        <v>6.25</v>
      </c>
      <c r="BH12" s="601"/>
      <c r="BI12" s="896" t="s">
        <v>748</v>
      </c>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row>
    <row r="13" spans="1:221" s="172" customFormat="1" ht="49.5" customHeight="1">
      <c r="A13" s="435" t="s">
        <v>41</v>
      </c>
      <c r="B13" s="421" t="s">
        <v>1435</v>
      </c>
      <c r="C13" s="508">
        <f t="shared" si="0"/>
        <v>6.25</v>
      </c>
      <c r="D13" s="510" t="s">
        <v>35</v>
      </c>
      <c r="E13" s="508">
        <f t="shared" si="1"/>
        <v>6.25</v>
      </c>
      <c r="F13" s="601"/>
      <c r="G13" s="510" t="s">
        <v>1436</v>
      </c>
      <c r="H13" s="738"/>
      <c r="I13" s="508">
        <f t="shared" si="2"/>
        <v>6.25</v>
      </c>
      <c r="J13" s="267" t="s">
        <v>35</v>
      </c>
      <c r="K13" s="276">
        <f t="shared" si="3"/>
        <v>6.25</v>
      </c>
      <c r="L13" s="601"/>
      <c r="M13" s="267" t="s">
        <v>1437</v>
      </c>
      <c r="N13" s="738"/>
      <c r="O13" s="508">
        <f t="shared" si="4"/>
        <v>6.25</v>
      </c>
      <c r="P13" s="224" t="s">
        <v>38</v>
      </c>
      <c r="Q13" s="234">
        <f t="shared" si="5"/>
        <v>0</v>
      </c>
      <c r="R13" s="601"/>
      <c r="S13" s="558"/>
      <c r="T13" s="738"/>
      <c r="U13" s="508">
        <f t="shared" si="6"/>
        <v>6.25</v>
      </c>
      <c r="V13" s="267" t="s">
        <v>38</v>
      </c>
      <c r="W13" s="276">
        <f t="shared" si="7"/>
        <v>0</v>
      </c>
      <c r="X13" s="601"/>
      <c r="Y13" s="607"/>
      <c r="Z13" s="738"/>
      <c r="AA13" s="508">
        <f t="shared" si="8"/>
        <v>6.25</v>
      </c>
      <c r="AB13" s="267" t="s">
        <v>35</v>
      </c>
      <c r="AC13" s="276">
        <f t="shared" si="9"/>
        <v>6.25</v>
      </c>
      <c r="AD13" s="601"/>
      <c r="AE13" s="267" t="s">
        <v>2205</v>
      </c>
      <c r="AF13" s="738"/>
      <c r="AG13" s="508">
        <f t="shared" si="10"/>
        <v>6.25</v>
      </c>
      <c r="AH13" s="267" t="s">
        <v>35</v>
      </c>
      <c r="AI13" s="276">
        <f t="shared" si="11"/>
        <v>6.25</v>
      </c>
      <c r="AJ13" s="601"/>
      <c r="AK13" s="267" t="s">
        <v>1429</v>
      </c>
      <c r="AL13" s="738"/>
      <c r="AM13" s="508">
        <f t="shared" si="12"/>
        <v>6.25</v>
      </c>
      <c r="AN13" s="267" t="s">
        <v>35</v>
      </c>
      <c r="AO13" s="276">
        <f t="shared" si="13"/>
        <v>6.25</v>
      </c>
      <c r="AP13" s="601"/>
      <c r="AQ13" s="511" t="s">
        <v>1438</v>
      </c>
      <c r="AR13" s="738"/>
      <c r="AS13" s="508">
        <f t="shared" si="14"/>
        <v>6.25</v>
      </c>
      <c r="AT13" s="267" t="s">
        <v>35</v>
      </c>
      <c r="AU13" s="276">
        <f t="shared" si="15"/>
        <v>6.25</v>
      </c>
      <c r="AV13" s="601"/>
      <c r="AW13" s="267" t="s">
        <v>1439</v>
      </c>
      <c r="AX13" s="738"/>
      <c r="AY13" s="508">
        <f t="shared" si="16"/>
        <v>6.25</v>
      </c>
      <c r="AZ13" s="267" t="s">
        <v>38</v>
      </c>
      <c r="BA13" s="276">
        <f t="shared" si="17"/>
        <v>0</v>
      </c>
      <c r="BB13" s="601"/>
      <c r="BC13" s="558"/>
      <c r="BD13" s="738"/>
      <c r="BE13" s="508">
        <f t="shared" si="18"/>
        <v>6.25</v>
      </c>
      <c r="BF13" s="510" t="s">
        <v>35</v>
      </c>
      <c r="BG13" s="508">
        <f t="shared" si="19"/>
        <v>6.25</v>
      </c>
      <c r="BH13" s="601"/>
      <c r="BI13" s="896" t="s">
        <v>754</v>
      </c>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row>
    <row r="14" spans="1:221" s="172" customFormat="1" ht="72" customHeight="1">
      <c r="A14" s="435" t="s">
        <v>42</v>
      </c>
      <c r="B14" s="421" t="s">
        <v>43</v>
      </c>
      <c r="C14" s="508">
        <f t="shared" si="0"/>
        <v>6.25</v>
      </c>
      <c r="D14" s="510" t="s">
        <v>38</v>
      </c>
      <c r="E14" s="508">
        <f t="shared" si="1"/>
        <v>0</v>
      </c>
      <c r="F14" s="601"/>
      <c r="G14" s="601"/>
      <c r="H14" s="738"/>
      <c r="I14" s="508">
        <f t="shared" si="2"/>
        <v>6.25</v>
      </c>
      <c r="J14" s="267" t="s">
        <v>35</v>
      </c>
      <c r="K14" s="276">
        <f t="shared" si="3"/>
        <v>6.25</v>
      </c>
      <c r="L14" s="601"/>
      <c r="M14" s="274" t="s">
        <v>1428</v>
      </c>
      <c r="N14" s="738"/>
      <c r="O14" s="508">
        <f t="shared" si="4"/>
        <v>6.25</v>
      </c>
      <c r="P14" s="224" t="s">
        <v>35</v>
      </c>
      <c r="Q14" s="234">
        <f t="shared" si="5"/>
        <v>6.25</v>
      </c>
      <c r="R14" s="601"/>
      <c r="S14" s="340" t="s">
        <v>2319</v>
      </c>
      <c r="T14" s="738"/>
      <c r="U14" s="508">
        <f t="shared" si="6"/>
        <v>6.25</v>
      </c>
      <c r="V14" s="267" t="s">
        <v>38</v>
      </c>
      <c r="W14" s="276">
        <f t="shared" si="7"/>
        <v>0</v>
      </c>
      <c r="X14" s="601"/>
      <c r="Y14" s="607"/>
      <c r="Z14" s="738"/>
      <c r="AA14" s="508">
        <f t="shared" si="8"/>
        <v>6.25</v>
      </c>
      <c r="AB14" s="267" t="s">
        <v>35</v>
      </c>
      <c r="AC14" s="276">
        <f t="shared" si="9"/>
        <v>6.25</v>
      </c>
      <c r="AD14" s="601"/>
      <c r="AE14" s="267" t="s">
        <v>1441</v>
      </c>
      <c r="AF14" s="738"/>
      <c r="AG14" s="508">
        <f t="shared" si="10"/>
        <v>6.25</v>
      </c>
      <c r="AH14" s="267" t="s">
        <v>35</v>
      </c>
      <c r="AI14" s="276">
        <f t="shared" si="11"/>
        <v>6.25</v>
      </c>
      <c r="AJ14" s="601"/>
      <c r="AK14" s="267" t="s">
        <v>1442</v>
      </c>
      <c r="AL14" s="738"/>
      <c r="AM14" s="508">
        <f t="shared" si="12"/>
        <v>6.25</v>
      </c>
      <c r="AN14" s="267" t="s">
        <v>35</v>
      </c>
      <c r="AO14" s="276">
        <f t="shared" si="13"/>
        <v>6.25</v>
      </c>
      <c r="AP14" s="601"/>
      <c r="AQ14" s="511" t="s">
        <v>743</v>
      </c>
      <c r="AR14" s="738"/>
      <c r="AS14" s="508">
        <f t="shared" si="14"/>
        <v>6.25</v>
      </c>
      <c r="AT14" s="267" t="s">
        <v>35</v>
      </c>
      <c r="AU14" s="276">
        <f t="shared" si="15"/>
        <v>6.25</v>
      </c>
      <c r="AV14" s="601"/>
      <c r="AW14" s="267" t="s">
        <v>1443</v>
      </c>
      <c r="AX14" s="738"/>
      <c r="AY14" s="508">
        <f t="shared" si="16"/>
        <v>6.25</v>
      </c>
      <c r="AZ14" s="267" t="s">
        <v>35</v>
      </c>
      <c r="BA14" s="276">
        <f t="shared" si="17"/>
        <v>6.25</v>
      </c>
      <c r="BB14" s="601"/>
      <c r="BC14" s="511" t="s">
        <v>2334</v>
      </c>
      <c r="BD14" s="738"/>
      <c r="BE14" s="508">
        <f t="shared" si="18"/>
        <v>6.25</v>
      </c>
      <c r="BF14" s="510" t="s">
        <v>35</v>
      </c>
      <c r="BG14" s="508">
        <f t="shared" si="19"/>
        <v>6.25</v>
      </c>
      <c r="BH14" s="601"/>
      <c r="BI14" s="896" t="s">
        <v>754</v>
      </c>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row>
    <row r="15" spans="1:221" s="172" customFormat="1" ht="38.25">
      <c r="A15" s="435" t="s">
        <v>44</v>
      </c>
      <c r="B15" s="421" t="s">
        <v>45</v>
      </c>
      <c r="C15" s="508">
        <f t="shared" si="0"/>
        <v>6.25</v>
      </c>
      <c r="D15" s="510" t="s">
        <v>35</v>
      </c>
      <c r="E15" s="508">
        <f t="shared" si="1"/>
        <v>6.25</v>
      </c>
      <c r="F15" s="601"/>
      <c r="G15" s="510" t="s">
        <v>1444</v>
      </c>
      <c r="H15" s="738"/>
      <c r="I15" s="508">
        <f t="shared" si="2"/>
        <v>6.25</v>
      </c>
      <c r="J15" s="267" t="s">
        <v>35</v>
      </c>
      <c r="K15" s="276">
        <f t="shared" si="3"/>
        <v>6.25</v>
      </c>
      <c r="L15" s="601"/>
      <c r="M15" s="274" t="s">
        <v>740</v>
      </c>
      <c r="N15" s="738"/>
      <c r="O15" s="508">
        <f t="shared" si="4"/>
        <v>6.25</v>
      </c>
      <c r="P15" s="224" t="s">
        <v>38</v>
      </c>
      <c r="Q15" s="234">
        <f t="shared" si="5"/>
        <v>0</v>
      </c>
      <c r="R15" s="601"/>
      <c r="S15" s="558"/>
      <c r="T15" s="738"/>
      <c r="U15" s="508">
        <f t="shared" si="6"/>
        <v>6.25</v>
      </c>
      <c r="V15" s="267" t="s">
        <v>38</v>
      </c>
      <c r="W15" s="276">
        <f t="shared" si="7"/>
        <v>0</v>
      </c>
      <c r="X15" s="601"/>
      <c r="Y15" s="607"/>
      <c r="Z15" s="738"/>
      <c r="AA15" s="508">
        <f t="shared" si="8"/>
        <v>6.25</v>
      </c>
      <c r="AB15" s="267" t="s">
        <v>35</v>
      </c>
      <c r="AC15" s="276">
        <f t="shared" si="9"/>
        <v>6.25</v>
      </c>
      <c r="AD15" s="601"/>
      <c r="AE15" s="267" t="s">
        <v>1445</v>
      </c>
      <c r="AF15" s="738"/>
      <c r="AG15" s="508">
        <f t="shared" si="10"/>
        <v>6.25</v>
      </c>
      <c r="AH15" s="267" t="s">
        <v>35</v>
      </c>
      <c r="AI15" s="276">
        <f t="shared" si="11"/>
        <v>6.25</v>
      </c>
      <c r="AJ15" s="601"/>
      <c r="AK15" s="267" t="s">
        <v>1429</v>
      </c>
      <c r="AL15" s="738"/>
      <c r="AM15" s="508">
        <f t="shared" si="12"/>
        <v>6.25</v>
      </c>
      <c r="AN15" s="267" t="s">
        <v>35</v>
      </c>
      <c r="AO15" s="276">
        <f t="shared" si="13"/>
        <v>6.25</v>
      </c>
      <c r="AP15" s="601"/>
      <c r="AQ15" s="511" t="s">
        <v>743</v>
      </c>
      <c r="AR15" s="738"/>
      <c r="AS15" s="508">
        <f t="shared" si="14"/>
        <v>6.25</v>
      </c>
      <c r="AT15" s="267" t="s">
        <v>35</v>
      </c>
      <c r="AU15" s="276">
        <f t="shared" si="15"/>
        <v>6.25</v>
      </c>
      <c r="AV15" s="601"/>
      <c r="AW15" s="267" t="s">
        <v>1446</v>
      </c>
      <c r="AX15" s="738"/>
      <c r="AY15" s="508">
        <f t="shared" si="16"/>
        <v>6.25</v>
      </c>
      <c r="AZ15" s="267" t="s">
        <v>38</v>
      </c>
      <c r="BA15" s="276">
        <f t="shared" si="17"/>
        <v>0</v>
      </c>
      <c r="BB15" s="601"/>
      <c r="BC15" s="558"/>
      <c r="BD15" s="738"/>
      <c r="BE15" s="508">
        <f t="shared" si="18"/>
        <v>6.25</v>
      </c>
      <c r="BF15" s="510" t="s">
        <v>35</v>
      </c>
      <c r="BG15" s="508">
        <f t="shared" si="19"/>
        <v>6.25</v>
      </c>
      <c r="BH15" s="601"/>
      <c r="BI15" s="896" t="s">
        <v>748</v>
      </c>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row>
    <row r="16" spans="1:221" s="172" customFormat="1" ht="57" customHeight="1">
      <c r="A16" s="435" t="s">
        <v>46</v>
      </c>
      <c r="B16" s="421" t="s">
        <v>47</v>
      </c>
      <c r="C16" s="508">
        <f t="shared" si="0"/>
        <v>6.25</v>
      </c>
      <c r="D16" s="510" t="s">
        <v>38</v>
      </c>
      <c r="E16" s="508">
        <f t="shared" si="1"/>
        <v>0</v>
      </c>
      <c r="F16" s="601"/>
      <c r="G16" s="601"/>
      <c r="H16" s="738"/>
      <c r="I16" s="508">
        <f t="shared" si="2"/>
        <v>6.25</v>
      </c>
      <c r="J16" s="267" t="s">
        <v>35</v>
      </c>
      <c r="K16" s="276">
        <f t="shared" si="3"/>
        <v>6.25</v>
      </c>
      <c r="L16" s="601"/>
      <c r="M16" s="274" t="s">
        <v>1447</v>
      </c>
      <c r="N16" s="738"/>
      <c r="O16" s="508">
        <f t="shared" si="4"/>
        <v>6.25</v>
      </c>
      <c r="P16" s="224" t="s">
        <v>38</v>
      </c>
      <c r="Q16" s="234">
        <f t="shared" si="5"/>
        <v>0</v>
      </c>
      <c r="R16" s="601"/>
      <c r="S16" s="558"/>
      <c r="T16" s="738"/>
      <c r="U16" s="508">
        <f t="shared" si="6"/>
        <v>6.25</v>
      </c>
      <c r="V16" s="267" t="s">
        <v>38</v>
      </c>
      <c r="W16" s="276">
        <f t="shared" si="7"/>
        <v>0</v>
      </c>
      <c r="X16" s="601"/>
      <c r="Y16" s="607"/>
      <c r="Z16" s="738"/>
      <c r="AA16" s="508">
        <f t="shared" si="8"/>
        <v>6.25</v>
      </c>
      <c r="AB16" s="267" t="s">
        <v>38</v>
      </c>
      <c r="AC16" s="276">
        <f t="shared" si="9"/>
        <v>0</v>
      </c>
      <c r="AD16" s="601"/>
      <c r="AE16" s="255"/>
      <c r="AF16" s="738"/>
      <c r="AG16" s="508">
        <f t="shared" si="10"/>
        <v>6.25</v>
      </c>
      <c r="AH16" s="267" t="s">
        <v>35</v>
      </c>
      <c r="AI16" s="276">
        <f t="shared" si="11"/>
        <v>6.25</v>
      </c>
      <c r="AJ16" s="601"/>
      <c r="AK16" s="267" t="s">
        <v>1429</v>
      </c>
      <c r="AL16" s="738"/>
      <c r="AM16" s="508">
        <f t="shared" si="12"/>
        <v>6.25</v>
      </c>
      <c r="AN16" s="267" t="s">
        <v>38</v>
      </c>
      <c r="AO16" s="276">
        <f t="shared" si="13"/>
        <v>0</v>
      </c>
      <c r="AP16" s="601"/>
      <c r="AQ16" s="558"/>
      <c r="AR16" s="738"/>
      <c r="AS16" s="508">
        <f t="shared" si="14"/>
        <v>6.25</v>
      </c>
      <c r="AT16" s="267" t="s">
        <v>35</v>
      </c>
      <c r="AU16" s="276">
        <f t="shared" si="15"/>
        <v>6.25</v>
      </c>
      <c r="AV16" s="601"/>
      <c r="AW16" s="267" t="s">
        <v>1448</v>
      </c>
      <c r="AX16" s="738"/>
      <c r="AY16" s="508">
        <f t="shared" si="16"/>
        <v>6.25</v>
      </c>
      <c r="AZ16" s="267" t="s">
        <v>38</v>
      </c>
      <c r="BA16" s="276">
        <f t="shared" si="17"/>
        <v>0</v>
      </c>
      <c r="BB16" s="601"/>
      <c r="BC16" s="558"/>
      <c r="BD16" s="738"/>
      <c r="BE16" s="508">
        <f t="shared" si="18"/>
        <v>6.25</v>
      </c>
      <c r="BF16" s="510" t="s">
        <v>35</v>
      </c>
      <c r="BG16" s="508">
        <f t="shared" si="19"/>
        <v>6.25</v>
      </c>
      <c r="BH16" s="601"/>
      <c r="BI16" s="896" t="s">
        <v>754</v>
      </c>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row>
    <row r="17" spans="1:221" s="172" customFormat="1" ht="96" customHeight="1">
      <c r="A17" s="435" t="s">
        <v>48</v>
      </c>
      <c r="B17" s="421" t="s">
        <v>49</v>
      </c>
      <c r="C17" s="508">
        <f t="shared" si="0"/>
        <v>6.25</v>
      </c>
      <c r="D17" s="510" t="s">
        <v>35</v>
      </c>
      <c r="E17" s="508">
        <f t="shared" si="1"/>
        <v>6.25</v>
      </c>
      <c r="F17" s="601"/>
      <c r="G17" s="510" t="s">
        <v>1449</v>
      </c>
      <c r="H17" s="738"/>
      <c r="I17" s="508">
        <f t="shared" si="2"/>
        <v>6.25</v>
      </c>
      <c r="J17" s="267" t="s">
        <v>35</v>
      </c>
      <c r="K17" s="276">
        <f t="shared" si="3"/>
        <v>6.25</v>
      </c>
      <c r="L17" s="601"/>
      <c r="M17" s="311" t="s">
        <v>2316</v>
      </c>
      <c r="N17" s="738"/>
      <c r="O17" s="508">
        <f t="shared" si="4"/>
        <v>6.25</v>
      </c>
      <c r="P17" s="224" t="s">
        <v>35</v>
      </c>
      <c r="Q17" s="234">
        <f t="shared" si="5"/>
        <v>6.25</v>
      </c>
      <c r="R17" s="601"/>
      <c r="S17" s="513" t="s">
        <v>2320</v>
      </c>
      <c r="T17" s="738"/>
      <c r="U17" s="508">
        <f t="shared" si="6"/>
        <v>6.25</v>
      </c>
      <c r="V17" s="267" t="s">
        <v>38</v>
      </c>
      <c r="W17" s="276">
        <f t="shared" si="7"/>
        <v>0</v>
      </c>
      <c r="X17" s="601"/>
      <c r="Y17" s="612"/>
      <c r="Z17" s="738"/>
      <c r="AA17" s="508">
        <f t="shared" si="8"/>
        <v>6.25</v>
      </c>
      <c r="AB17" s="267" t="s">
        <v>38</v>
      </c>
      <c r="AC17" s="276">
        <f t="shared" si="9"/>
        <v>0</v>
      </c>
      <c r="AD17" s="601"/>
      <c r="AE17" s="255"/>
      <c r="AF17" s="738"/>
      <c r="AG17" s="508">
        <f t="shared" si="10"/>
        <v>6.25</v>
      </c>
      <c r="AH17" s="267" t="s">
        <v>35</v>
      </c>
      <c r="AI17" s="276">
        <f t="shared" si="11"/>
        <v>6.25</v>
      </c>
      <c r="AJ17" s="601"/>
      <c r="AK17" s="267" t="s">
        <v>1450</v>
      </c>
      <c r="AL17" s="738"/>
      <c r="AM17" s="508">
        <f t="shared" si="12"/>
        <v>6.25</v>
      </c>
      <c r="AN17" s="267" t="s">
        <v>35</v>
      </c>
      <c r="AO17" s="276">
        <f t="shared" si="13"/>
        <v>6.25</v>
      </c>
      <c r="AP17" s="601"/>
      <c r="AQ17" s="511" t="s">
        <v>1198</v>
      </c>
      <c r="AR17" s="738"/>
      <c r="AS17" s="508">
        <f t="shared" si="14"/>
        <v>6.25</v>
      </c>
      <c r="AT17" s="267" t="s">
        <v>38</v>
      </c>
      <c r="AU17" s="276">
        <f t="shared" si="15"/>
        <v>0</v>
      </c>
      <c r="AV17" s="601"/>
      <c r="AW17" s="564"/>
      <c r="AX17" s="738"/>
      <c r="AY17" s="508">
        <f t="shared" si="16"/>
        <v>6.25</v>
      </c>
      <c r="AZ17" s="267" t="s">
        <v>35</v>
      </c>
      <c r="BA17" s="276">
        <f t="shared" si="17"/>
        <v>6.25</v>
      </c>
      <c r="BB17" s="601"/>
      <c r="BC17" s="513" t="s">
        <v>2335</v>
      </c>
      <c r="BD17" s="738"/>
      <c r="BE17" s="508">
        <f t="shared" si="18"/>
        <v>6.25</v>
      </c>
      <c r="BF17" s="510" t="s">
        <v>35</v>
      </c>
      <c r="BG17" s="508">
        <f t="shared" si="19"/>
        <v>6.25</v>
      </c>
      <c r="BH17" s="601"/>
      <c r="BI17" s="896" t="s">
        <v>749</v>
      </c>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row>
    <row r="18" spans="1:221" s="172" customFormat="1" ht="38.25">
      <c r="A18" s="435" t="s">
        <v>910</v>
      </c>
      <c r="B18" s="421" t="s">
        <v>1161</v>
      </c>
      <c r="C18" s="508">
        <f t="shared" si="0"/>
        <v>6.25</v>
      </c>
      <c r="D18" s="510" t="s">
        <v>38</v>
      </c>
      <c r="E18" s="508">
        <f t="shared" si="1"/>
        <v>0</v>
      </c>
      <c r="F18" s="601"/>
      <c r="G18" s="601"/>
      <c r="H18" s="738"/>
      <c r="I18" s="508">
        <f t="shared" si="2"/>
        <v>6.25</v>
      </c>
      <c r="J18" s="267" t="s">
        <v>1202</v>
      </c>
      <c r="K18" s="276">
        <f t="shared" si="3"/>
        <v>6.25</v>
      </c>
      <c r="L18" s="601"/>
      <c r="M18" s="274" t="s">
        <v>1451</v>
      </c>
      <c r="N18" s="738"/>
      <c r="O18" s="508">
        <f t="shared" si="4"/>
        <v>6.25</v>
      </c>
      <c r="P18" s="224" t="s">
        <v>38</v>
      </c>
      <c r="Q18" s="234">
        <f t="shared" si="5"/>
        <v>0</v>
      </c>
      <c r="R18" s="601"/>
      <c r="S18" s="567"/>
      <c r="T18" s="738"/>
      <c r="U18" s="508">
        <f t="shared" si="6"/>
        <v>6.25</v>
      </c>
      <c r="V18" s="267" t="s">
        <v>38</v>
      </c>
      <c r="W18" s="276">
        <f t="shared" si="7"/>
        <v>0</v>
      </c>
      <c r="X18" s="601"/>
      <c r="Y18" s="612"/>
      <c r="Z18" s="738"/>
      <c r="AA18" s="508">
        <f t="shared" si="8"/>
        <v>6.25</v>
      </c>
      <c r="AB18" s="267" t="s">
        <v>35</v>
      </c>
      <c r="AC18" s="276">
        <f t="shared" si="9"/>
        <v>6.25</v>
      </c>
      <c r="AD18" s="601"/>
      <c r="AE18" s="267" t="s">
        <v>1452</v>
      </c>
      <c r="AF18" s="738"/>
      <c r="AG18" s="508">
        <f t="shared" si="10"/>
        <v>6.25</v>
      </c>
      <c r="AH18" s="267" t="s">
        <v>38</v>
      </c>
      <c r="AI18" s="276">
        <f t="shared" si="11"/>
        <v>0</v>
      </c>
      <c r="AJ18" s="601"/>
      <c r="AK18" s="613"/>
      <c r="AL18" s="738"/>
      <c r="AM18" s="508">
        <f t="shared" si="12"/>
        <v>6.25</v>
      </c>
      <c r="AN18" s="267" t="s">
        <v>38</v>
      </c>
      <c r="AO18" s="276">
        <f t="shared" si="13"/>
        <v>0</v>
      </c>
      <c r="AP18" s="601"/>
      <c r="AQ18" s="558"/>
      <c r="AR18" s="738"/>
      <c r="AS18" s="508">
        <f t="shared" si="14"/>
        <v>6.25</v>
      </c>
      <c r="AT18" s="267" t="s">
        <v>38</v>
      </c>
      <c r="AU18" s="276">
        <f t="shared" si="15"/>
        <v>0</v>
      </c>
      <c r="AV18" s="601"/>
      <c r="AW18" s="614"/>
      <c r="AX18" s="738"/>
      <c r="AY18" s="508">
        <f t="shared" si="16"/>
        <v>6.25</v>
      </c>
      <c r="AZ18" s="267" t="s">
        <v>38</v>
      </c>
      <c r="BA18" s="276">
        <f t="shared" si="17"/>
        <v>0</v>
      </c>
      <c r="BB18" s="601"/>
      <c r="BC18" s="567"/>
      <c r="BD18" s="738"/>
      <c r="BE18" s="508">
        <f t="shared" si="18"/>
        <v>6.25</v>
      </c>
      <c r="BF18" s="510" t="s">
        <v>38</v>
      </c>
      <c r="BG18" s="508">
        <f t="shared" si="19"/>
        <v>0</v>
      </c>
      <c r="BH18" s="601"/>
      <c r="BI18" s="897"/>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row>
    <row r="19" spans="1:221" s="172" customFormat="1" ht="12.75">
      <c r="A19" s="608"/>
      <c r="B19" s="566"/>
      <c r="C19" s="601"/>
      <c r="D19" s="601"/>
      <c r="E19" s="601"/>
      <c r="F19" s="601"/>
      <c r="G19" s="640"/>
      <c r="H19" s="738"/>
      <c r="I19" s="601"/>
      <c r="J19" s="257"/>
      <c r="K19" s="564"/>
      <c r="L19" s="601"/>
      <c r="M19" s="585"/>
      <c r="N19" s="738"/>
      <c r="O19" s="601"/>
      <c r="P19" s="604"/>
      <c r="Q19" s="609"/>
      <c r="R19" s="601"/>
      <c r="S19" s="567"/>
      <c r="T19" s="738"/>
      <c r="U19" s="601"/>
      <c r="V19" s="257"/>
      <c r="W19" s="564"/>
      <c r="X19" s="601"/>
      <c r="Y19" s="612"/>
      <c r="Z19" s="738"/>
      <c r="AA19" s="601"/>
      <c r="AB19" s="257"/>
      <c r="AC19" s="564"/>
      <c r="AD19" s="601"/>
      <c r="AE19" s="255"/>
      <c r="AF19" s="738"/>
      <c r="AG19" s="601"/>
      <c r="AH19" s="257"/>
      <c r="AI19" s="564"/>
      <c r="AJ19" s="601"/>
      <c r="AK19" s="564"/>
      <c r="AL19" s="738"/>
      <c r="AM19" s="601"/>
      <c r="AN19" s="257"/>
      <c r="AO19" s="564"/>
      <c r="AP19" s="601"/>
      <c r="AQ19" s="567"/>
      <c r="AR19" s="738"/>
      <c r="AS19" s="601"/>
      <c r="AT19" s="257"/>
      <c r="AU19" s="564"/>
      <c r="AV19" s="601"/>
      <c r="AW19" s="564"/>
      <c r="AX19" s="738"/>
      <c r="AY19" s="601"/>
      <c r="AZ19" s="257"/>
      <c r="BA19" s="564"/>
      <c r="BB19" s="601"/>
      <c r="BC19" s="567"/>
      <c r="BD19" s="738"/>
      <c r="BE19" s="601"/>
      <c r="BF19" s="601"/>
      <c r="BG19" s="610"/>
      <c r="BH19" s="601"/>
      <c r="BI19" s="897"/>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row>
    <row r="20" spans="1:221" s="172" customFormat="1" ht="15.75" customHeight="1">
      <c r="A20" s="441" t="s">
        <v>50</v>
      </c>
      <c r="B20" s="506" t="s">
        <v>832</v>
      </c>
      <c r="C20" s="507">
        <f>C8/2</f>
        <v>50</v>
      </c>
      <c r="D20" s="600"/>
      <c r="E20" s="600"/>
      <c r="F20" s="507">
        <f>SUM(E21:E22)</f>
        <v>25</v>
      </c>
      <c r="G20" s="610"/>
      <c r="H20" s="738"/>
      <c r="I20" s="507">
        <f>I8/2</f>
        <v>50</v>
      </c>
      <c r="J20" s="392"/>
      <c r="K20" s="551"/>
      <c r="L20" s="507">
        <f>SUM(K21:K22)</f>
        <v>50</v>
      </c>
      <c r="M20" s="585"/>
      <c r="N20" s="738"/>
      <c r="O20" s="507">
        <f>O8/2</f>
        <v>50</v>
      </c>
      <c r="P20" s="603"/>
      <c r="Q20" s="611"/>
      <c r="R20" s="507">
        <f>SUM(Q21:Q22)</f>
        <v>50</v>
      </c>
      <c r="S20" s="567"/>
      <c r="T20" s="738"/>
      <c r="U20" s="507">
        <f>U8/2</f>
        <v>50</v>
      </c>
      <c r="V20" s="392"/>
      <c r="W20" s="551"/>
      <c r="X20" s="507">
        <f>SUM(W21:W22)</f>
        <v>50</v>
      </c>
      <c r="Y20" s="612"/>
      <c r="Z20" s="738"/>
      <c r="AA20" s="507">
        <f>AA8/2</f>
        <v>50</v>
      </c>
      <c r="AB20" s="392"/>
      <c r="AC20" s="551"/>
      <c r="AD20" s="507">
        <f>SUM(AC21:AC22)</f>
        <v>50</v>
      </c>
      <c r="AE20" s="257"/>
      <c r="AF20" s="738"/>
      <c r="AG20" s="507">
        <f>AG8/2</f>
        <v>50</v>
      </c>
      <c r="AH20" s="392"/>
      <c r="AI20" s="551"/>
      <c r="AJ20" s="507">
        <f>SUM(AI21:AI22)</f>
        <v>50</v>
      </c>
      <c r="AK20" s="564"/>
      <c r="AL20" s="738"/>
      <c r="AM20" s="507">
        <f>AM8/2</f>
        <v>50</v>
      </c>
      <c r="AN20" s="392"/>
      <c r="AO20" s="551"/>
      <c r="AP20" s="507">
        <f>SUM(AO21:AO22)</f>
        <v>50</v>
      </c>
      <c r="AQ20" s="567"/>
      <c r="AR20" s="738"/>
      <c r="AS20" s="507">
        <f>AS8/2</f>
        <v>50</v>
      </c>
      <c r="AT20" s="392"/>
      <c r="AU20" s="551"/>
      <c r="AV20" s="507">
        <f>SUM(AU21:AU22)</f>
        <v>50</v>
      </c>
      <c r="AW20" s="564"/>
      <c r="AX20" s="738"/>
      <c r="AY20" s="507">
        <f>AY8/2</f>
        <v>50</v>
      </c>
      <c r="AZ20" s="392"/>
      <c r="BA20" s="551"/>
      <c r="BB20" s="507">
        <f>SUM(BA21:BA22)</f>
        <v>25</v>
      </c>
      <c r="BC20" s="567"/>
      <c r="BD20" s="738"/>
      <c r="BE20" s="507">
        <f>BE8/2</f>
        <v>50</v>
      </c>
      <c r="BF20" s="600"/>
      <c r="BG20" s="615"/>
      <c r="BH20" s="507">
        <f>SUM(BG21:BG22)</f>
        <v>50</v>
      </c>
      <c r="BI20" s="897"/>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row>
    <row r="21" spans="1:221" s="172" customFormat="1" ht="121.5" customHeight="1">
      <c r="A21" s="435" t="s">
        <v>51</v>
      </c>
      <c r="B21" s="421" t="s">
        <v>52</v>
      </c>
      <c r="C21" s="508">
        <f>C20/2</f>
        <v>25</v>
      </c>
      <c r="D21" s="510" t="s">
        <v>35</v>
      </c>
      <c r="E21" s="508">
        <f>IF(D21="Yes",C21,0)</f>
        <v>25</v>
      </c>
      <c r="F21" s="601"/>
      <c r="G21" s="510" t="s">
        <v>1453</v>
      </c>
      <c r="H21" s="738"/>
      <c r="I21" s="508">
        <f>I20/2</f>
        <v>25</v>
      </c>
      <c r="J21" s="267" t="s">
        <v>35</v>
      </c>
      <c r="K21" s="276">
        <f>IF(J21="Yes",I21,0)</f>
        <v>25</v>
      </c>
      <c r="L21" s="601"/>
      <c r="M21" s="274" t="s">
        <v>2189</v>
      </c>
      <c r="N21" s="738"/>
      <c r="O21" s="508">
        <f>O20/2</f>
        <v>25</v>
      </c>
      <c r="P21" s="224" t="s">
        <v>35</v>
      </c>
      <c r="Q21" s="234">
        <f>IF(P21="Yes",O21,0)</f>
        <v>25</v>
      </c>
      <c r="R21" s="601"/>
      <c r="S21" s="515" t="s">
        <v>2190</v>
      </c>
      <c r="T21" s="738"/>
      <c r="U21" s="508">
        <f>U20/2</f>
        <v>25</v>
      </c>
      <c r="V21" s="267" t="s">
        <v>35</v>
      </c>
      <c r="W21" s="276">
        <f>IF(V21="Yes",U21,0)</f>
        <v>25</v>
      </c>
      <c r="X21" s="601"/>
      <c r="Y21" s="511" t="s">
        <v>2324</v>
      </c>
      <c r="Z21" s="738"/>
      <c r="AA21" s="508">
        <f>AA20/2</f>
        <v>25</v>
      </c>
      <c r="AB21" s="267" t="s">
        <v>35</v>
      </c>
      <c r="AC21" s="276">
        <f>IF(AB21="Yes",AA21,0)</f>
        <v>25</v>
      </c>
      <c r="AD21" s="601"/>
      <c r="AE21" s="267" t="s">
        <v>1454</v>
      </c>
      <c r="AF21" s="738"/>
      <c r="AG21" s="508">
        <f>AG20/2</f>
        <v>25</v>
      </c>
      <c r="AH21" s="267" t="s">
        <v>35</v>
      </c>
      <c r="AI21" s="276">
        <f>IF(AH21="Yes",AG21,0)</f>
        <v>25</v>
      </c>
      <c r="AJ21" s="601"/>
      <c r="AK21" s="274" t="s">
        <v>2191</v>
      </c>
      <c r="AL21" s="738"/>
      <c r="AM21" s="508">
        <f>AM20/2</f>
        <v>25</v>
      </c>
      <c r="AN21" s="267" t="s">
        <v>35</v>
      </c>
      <c r="AO21" s="276">
        <f>IF(AN21="Yes",AM21,0)</f>
        <v>25</v>
      </c>
      <c r="AP21" s="601"/>
      <c r="AQ21" s="511" t="s">
        <v>2328</v>
      </c>
      <c r="AR21" s="738"/>
      <c r="AS21" s="508">
        <f>AS20/2</f>
        <v>25</v>
      </c>
      <c r="AT21" s="267" t="s">
        <v>35</v>
      </c>
      <c r="AU21" s="276">
        <f>IF(AT21="Yes",AS21,0)</f>
        <v>25</v>
      </c>
      <c r="AV21" s="601"/>
      <c r="AW21" s="267" t="s">
        <v>2330</v>
      </c>
      <c r="AX21" s="738"/>
      <c r="AY21" s="508">
        <f>AY20/2</f>
        <v>25</v>
      </c>
      <c r="AZ21" s="267" t="s">
        <v>35</v>
      </c>
      <c r="BA21" s="276">
        <f>IF(AZ21="Yes",AY21,0)</f>
        <v>25</v>
      </c>
      <c r="BB21" s="601"/>
      <c r="BC21" s="511" t="s">
        <v>1455</v>
      </c>
      <c r="BD21" s="738"/>
      <c r="BE21" s="508">
        <f>BE20/2</f>
        <v>25</v>
      </c>
      <c r="BF21" s="882" t="s">
        <v>35</v>
      </c>
      <c r="BG21" s="883">
        <f>IF(BF21="Yes",BE21,0)</f>
        <v>25</v>
      </c>
      <c r="BH21" s="601"/>
      <c r="BI21" s="898" t="s">
        <v>2210</v>
      </c>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row>
    <row r="22" spans="1:221" s="172" customFormat="1" ht="81.75" customHeight="1">
      <c r="A22" s="435" t="s">
        <v>53</v>
      </c>
      <c r="B22" s="421" t="s">
        <v>54</v>
      </c>
      <c r="C22" s="508">
        <f>C20/2</f>
        <v>25</v>
      </c>
      <c r="D22" s="510" t="s">
        <v>38</v>
      </c>
      <c r="E22" s="508">
        <f>IF(D22="Yes",C22,0)</f>
        <v>0</v>
      </c>
      <c r="F22" s="601"/>
      <c r="G22" s="639"/>
      <c r="H22" s="738"/>
      <c r="I22" s="508">
        <f>I20/2</f>
        <v>25</v>
      </c>
      <c r="J22" s="267" t="s">
        <v>35</v>
      </c>
      <c r="K22" s="276">
        <f>IF(J22="Yes",I22,0)</f>
        <v>25</v>
      </c>
      <c r="L22" s="601"/>
      <c r="M22" s="267" t="s">
        <v>1456</v>
      </c>
      <c r="N22" s="738"/>
      <c r="O22" s="508">
        <f>O20/2</f>
        <v>25</v>
      </c>
      <c r="P22" s="224" t="s">
        <v>35</v>
      </c>
      <c r="Q22" s="234">
        <f>IF(P22="Yes",O22,0)</f>
        <v>25</v>
      </c>
      <c r="R22" s="601"/>
      <c r="S22" s="513" t="s">
        <v>2321</v>
      </c>
      <c r="T22" s="738"/>
      <c r="U22" s="508">
        <f>U20/2</f>
        <v>25</v>
      </c>
      <c r="V22" s="267" t="s">
        <v>35</v>
      </c>
      <c r="W22" s="276">
        <f>IF(V22="Yes",U22,0)</f>
        <v>25</v>
      </c>
      <c r="X22" s="601"/>
      <c r="Y22" s="511" t="s">
        <v>1457</v>
      </c>
      <c r="Z22" s="738"/>
      <c r="AA22" s="508">
        <f>AA20/2</f>
        <v>25</v>
      </c>
      <c r="AB22" s="267" t="s">
        <v>35</v>
      </c>
      <c r="AC22" s="276">
        <f>IF(AB22="Yes",AA22,0)</f>
        <v>25</v>
      </c>
      <c r="AD22" s="601"/>
      <c r="AE22" s="267" t="s">
        <v>1454</v>
      </c>
      <c r="AF22" s="738"/>
      <c r="AG22" s="508">
        <f>AG20/2</f>
        <v>25</v>
      </c>
      <c r="AH22" s="267" t="s">
        <v>35</v>
      </c>
      <c r="AI22" s="276">
        <f>IF(AH22="Yes",AG22,0)</f>
        <v>25</v>
      </c>
      <c r="AJ22" s="601"/>
      <c r="AK22" s="267" t="s">
        <v>1458</v>
      </c>
      <c r="AL22" s="738"/>
      <c r="AM22" s="508">
        <f>AM20/2</f>
        <v>25</v>
      </c>
      <c r="AN22" s="267" t="s">
        <v>35</v>
      </c>
      <c r="AO22" s="276">
        <f>IF(AN22="Yes",AM22,0)</f>
        <v>25</v>
      </c>
      <c r="AP22" s="601"/>
      <c r="AQ22" s="511" t="s">
        <v>1459</v>
      </c>
      <c r="AR22" s="738"/>
      <c r="AS22" s="508">
        <f>AS20/2</f>
        <v>25</v>
      </c>
      <c r="AT22" s="267" t="s">
        <v>35</v>
      </c>
      <c r="AU22" s="276">
        <f>IF(AT22="Yes",AS22,0)</f>
        <v>25</v>
      </c>
      <c r="AV22" s="601"/>
      <c r="AW22" s="267" t="s">
        <v>1460</v>
      </c>
      <c r="AX22" s="738"/>
      <c r="AY22" s="508">
        <f>AY20/2</f>
        <v>25</v>
      </c>
      <c r="AZ22" s="267" t="s">
        <v>38</v>
      </c>
      <c r="BA22" s="276">
        <f>IF(AZ22="Yes",AY22,0)</f>
        <v>0</v>
      </c>
      <c r="BB22" s="601"/>
      <c r="BC22" s="567"/>
      <c r="BD22" s="738"/>
      <c r="BE22" s="508">
        <f>BE20/2</f>
        <v>25</v>
      </c>
      <c r="BF22" s="224" t="s">
        <v>35</v>
      </c>
      <c r="BG22" s="234">
        <f>IF(BF22="Yes",BE22,0)</f>
        <v>25</v>
      </c>
      <c r="BH22" s="601"/>
      <c r="BI22" s="267" t="s">
        <v>2211</v>
      </c>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row>
    <row r="23" spans="1:221" s="758" customFormat="1" ht="20.25" customHeight="1">
      <c r="A23" s="287" t="s">
        <v>55</v>
      </c>
      <c r="B23" s="648" t="s">
        <v>56</v>
      </c>
      <c r="C23" s="399">
        <v>100</v>
      </c>
      <c r="D23" s="754"/>
      <c r="E23" s="754"/>
      <c r="F23" s="747">
        <f>F24+F30</f>
        <v>68.75</v>
      </c>
      <c r="G23" s="754"/>
      <c r="H23" s="738"/>
      <c r="I23" s="399">
        <v>100</v>
      </c>
      <c r="J23" s="403"/>
      <c r="K23" s="403"/>
      <c r="L23" s="747">
        <f>L24+L30</f>
        <v>50</v>
      </c>
      <c r="M23" s="755"/>
      <c r="N23" s="738"/>
      <c r="O23" s="399">
        <v>100</v>
      </c>
      <c r="P23" s="406"/>
      <c r="Q23" s="406"/>
      <c r="R23" s="747">
        <f>R24+R30</f>
        <v>0</v>
      </c>
      <c r="S23" s="756"/>
      <c r="T23" s="738"/>
      <c r="U23" s="399">
        <v>100</v>
      </c>
      <c r="V23" s="403"/>
      <c r="W23" s="403"/>
      <c r="X23" s="747">
        <f>X24+X30</f>
        <v>0</v>
      </c>
      <c r="Y23" s="757"/>
      <c r="Z23" s="738"/>
      <c r="AA23" s="399">
        <v>100</v>
      </c>
      <c r="AB23" s="403"/>
      <c r="AC23" s="403"/>
      <c r="AD23" s="747">
        <f>AD24+AD30</f>
        <v>56.25</v>
      </c>
      <c r="AE23" s="755"/>
      <c r="AF23" s="738"/>
      <c r="AG23" s="399">
        <v>100</v>
      </c>
      <c r="AH23" s="403"/>
      <c r="AI23" s="403"/>
      <c r="AJ23" s="747">
        <f>AJ24+AJ30</f>
        <v>43.75</v>
      </c>
      <c r="AK23" s="755"/>
      <c r="AL23" s="738"/>
      <c r="AM23" s="399">
        <v>100</v>
      </c>
      <c r="AN23" s="403"/>
      <c r="AO23" s="403"/>
      <c r="AP23" s="747">
        <f>AP24+AP30</f>
        <v>50</v>
      </c>
      <c r="AQ23" s="756"/>
      <c r="AR23" s="738"/>
      <c r="AS23" s="399">
        <v>100</v>
      </c>
      <c r="AT23" s="403"/>
      <c r="AU23" s="403"/>
      <c r="AV23" s="747">
        <f>AV24+AV30</f>
        <v>43.75</v>
      </c>
      <c r="AW23" s="755"/>
      <c r="AX23" s="738"/>
      <c r="AY23" s="399">
        <v>100</v>
      </c>
      <c r="AZ23" s="403"/>
      <c r="BA23" s="403"/>
      <c r="BB23" s="747">
        <f>BB24+BB30</f>
        <v>50</v>
      </c>
      <c r="BC23" s="756"/>
      <c r="BD23" s="738"/>
      <c r="BE23" s="399">
        <v>100</v>
      </c>
      <c r="BF23" s="406"/>
      <c r="BG23" s="406"/>
      <c r="BH23" s="747">
        <f>BH24+BH30</f>
        <v>37.5</v>
      </c>
      <c r="BI23" s="755"/>
      <c r="BJ23" s="540"/>
      <c r="BK23" s="540"/>
      <c r="BL23" s="540"/>
      <c r="BM23" s="540"/>
      <c r="BN23" s="540"/>
      <c r="BO23" s="540"/>
      <c r="BP23" s="540"/>
      <c r="BQ23" s="540"/>
      <c r="BR23" s="540"/>
      <c r="BS23" s="540"/>
      <c r="BT23" s="540"/>
      <c r="BU23" s="540"/>
      <c r="BV23" s="540"/>
      <c r="BW23" s="540"/>
      <c r="BX23" s="540"/>
      <c r="BY23" s="540"/>
      <c r="BZ23" s="540"/>
      <c r="CA23" s="540"/>
      <c r="CB23" s="540"/>
      <c r="CC23" s="540"/>
      <c r="CD23" s="540"/>
      <c r="CE23" s="540"/>
      <c r="CF23" s="540"/>
      <c r="CG23" s="540"/>
      <c r="CH23" s="540"/>
      <c r="CI23" s="540"/>
      <c r="CJ23" s="540"/>
      <c r="CK23" s="540"/>
      <c r="CL23" s="540"/>
      <c r="CM23" s="540"/>
      <c r="CN23" s="540"/>
      <c r="CO23" s="540"/>
      <c r="CP23" s="540"/>
      <c r="CQ23" s="540"/>
      <c r="CR23" s="540"/>
      <c r="CS23" s="540"/>
      <c r="CT23" s="540"/>
      <c r="CU23" s="540"/>
      <c r="CV23" s="540"/>
      <c r="CW23" s="540"/>
      <c r="CX23" s="540"/>
      <c r="CY23" s="540"/>
      <c r="CZ23" s="540"/>
      <c r="DA23" s="540"/>
      <c r="DB23" s="540"/>
      <c r="DC23" s="540"/>
      <c r="DD23" s="540"/>
      <c r="DE23" s="540"/>
      <c r="DF23" s="540"/>
      <c r="DG23" s="540"/>
      <c r="DH23" s="540"/>
      <c r="DI23" s="540"/>
      <c r="DJ23" s="540"/>
      <c r="DK23" s="540"/>
      <c r="DL23" s="540"/>
      <c r="DM23" s="540"/>
      <c r="DN23" s="540"/>
      <c r="DO23" s="540"/>
      <c r="DP23" s="540"/>
      <c r="DQ23" s="540"/>
      <c r="DR23" s="540"/>
      <c r="DS23" s="540"/>
      <c r="DT23" s="540"/>
      <c r="DU23" s="540"/>
      <c r="DV23" s="540"/>
      <c r="DW23" s="540"/>
      <c r="DX23" s="540"/>
      <c r="DY23" s="540"/>
      <c r="DZ23" s="540"/>
      <c r="EA23" s="540"/>
      <c r="EB23" s="540"/>
      <c r="EC23" s="540"/>
      <c r="ED23" s="540"/>
      <c r="EE23" s="540"/>
      <c r="EF23" s="540"/>
      <c r="EG23" s="540"/>
      <c r="EH23" s="540"/>
      <c r="EI23" s="540"/>
      <c r="EJ23" s="540"/>
      <c r="EK23" s="540"/>
      <c r="EL23" s="540"/>
      <c r="EM23" s="540"/>
      <c r="EN23" s="540"/>
      <c r="EO23" s="540"/>
      <c r="EP23" s="540"/>
      <c r="EQ23" s="540"/>
      <c r="ER23" s="540"/>
      <c r="ES23" s="540"/>
      <c r="ET23" s="540"/>
      <c r="EU23" s="540"/>
      <c r="EV23" s="540"/>
      <c r="EW23" s="540"/>
      <c r="EX23" s="540"/>
      <c r="EY23" s="540"/>
      <c r="EZ23" s="540"/>
      <c r="FA23" s="540"/>
      <c r="FB23" s="540"/>
      <c r="FC23" s="540"/>
      <c r="FD23" s="540"/>
      <c r="FE23" s="540"/>
      <c r="FF23" s="540"/>
      <c r="FG23" s="540"/>
      <c r="FH23" s="540"/>
      <c r="FI23" s="540"/>
      <c r="FJ23" s="540"/>
      <c r="FK23" s="540"/>
      <c r="FL23" s="540"/>
      <c r="FM23" s="540"/>
      <c r="FN23" s="540"/>
      <c r="FO23" s="540"/>
      <c r="FP23" s="540"/>
      <c r="FQ23" s="540"/>
      <c r="FR23" s="540"/>
      <c r="FS23" s="540"/>
      <c r="FT23" s="540"/>
      <c r="FU23" s="540"/>
      <c r="FV23" s="540"/>
      <c r="FW23" s="540"/>
      <c r="FX23" s="540"/>
      <c r="FY23" s="540"/>
      <c r="FZ23" s="540"/>
      <c r="GA23" s="540"/>
      <c r="GB23" s="540"/>
      <c r="GC23" s="540"/>
      <c r="GD23" s="540"/>
      <c r="GE23" s="540"/>
      <c r="GF23" s="540"/>
      <c r="GG23" s="540"/>
      <c r="GH23" s="540"/>
      <c r="GI23" s="540"/>
      <c r="GJ23" s="540"/>
      <c r="GK23" s="540"/>
      <c r="GL23" s="540"/>
      <c r="GM23" s="540"/>
      <c r="GN23" s="540"/>
      <c r="GO23" s="540"/>
      <c r="GP23" s="540"/>
      <c r="GQ23" s="540"/>
      <c r="GR23" s="540"/>
      <c r="GS23" s="540"/>
      <c r="GT23" s="540"/>
      <c r="GU23" s="540"/>
      <c r="GV23" s="540"/>
      <c r="GW23" s="540"/>
      <c r="GX23" s="540"/>
      <c r="GY23" s="540"/>
      <c r="GZ23" s="540"/>
      <c r="HA23" s="540"/>
      <c r="HB23" s="540"/>
      <c r="HC23" s="540"/>
      <c r="HD23" s="540"/>
      <c r="HE23" s="540"/>
      <c r="HF23" s="540"/>
      <c r="HG23" s="540"/>
      <c r="HH23" s="540"/>
      <c r="HI23" s="540"/>
      <c r="HJ23" s="540"/>
      <c r="HK23" s="540"/>
      <c r="HL23" s="540"/>
      <c r="HM23" s="540"/>
    </row>
    <row r="24" spans="1:221" s="516" customFormat="1" ht="28.5" customHeight="1">
      <c r="A24" s="441" t="s">
        <v>57</v>
      </c>
      <c r="B24" s="506" t="s">
        <v>689</v>
      </c>
      <c r="C24" s="507">
        <f>C23/2</f>
        <v>50</v>
      </c>
      <c r="D24" s="615"/>
      <c r="E24" s="600"/>
      <c r="F24" s="507">
        <f>SUM(E25:E28)</f>
        <v>25</v>
      </c>
      <c r="G24" s="617"/>
      <c r="H24" s="739"/>
      <c r="I24" s="507">
        <f>I23/2</f>
        <v>50</v>
      </c>
      <c r="J24" s="551"/>
      <c r="K24" s="551"/>
      <c r="L24" s="507">
        <f>SUM(K25:K28)</f>
        <v>0</v>
      </c>
      <c r="M24" s="551"/>
      <c r="N24" s="739"/>
      <c r="O24" s="507">
        <f>O23/2</f>
        <v>50</v>
      </c>
      <c r="P24" s="611"/>
      <c r="Q24" s="611"/>
      <c r="R24" s="507">
        <f>SUM(Q25:Q28)</f>
        <v>0</v>
      </c>
      <c r="S24" s="557"/>
      <c r="T24" s="739"/>
      <c r="U24" s="507">
        <f>U23/2</f>
        <v>50</v>
      </c>
      <c r="V24" s="551"/>
      <c r="W24" s="551"/>
      <c r="X24" s="507">
        <f>SUM(W25:W28)</f>
        <v>0</v>
      </c>
      <c r="Y24" s="622"/>
      <c r="Z24" s="739"/>
      <c r="AA24" s="507">
        <f>AA23/2</f>
        <v>50</v>
      </c>
      <c r="AB24" s="551"/>
      <c r="AC24" s="551"/>
      <c r="AD24" s="507">
        <f>SUM(AC25:AC28)</f>
        <v>12.5</v>
      </c>
      <c r="AE24" s="551"/>
      <c r="AF24" s="739"/>
      <c r="AG24" s="507">
        <f>AG23/2</f>
        <v>50</v>
      </c>
      <c r="AH24" s="551"/>
      <c r="AI24" s="551"/>
      <c r="AJ24" s="507">
        <f>SUM(AI25:AI28)</f>
        <v>0</v>
      </c>
      <c r="AK24" s="551"/>
      <c r="AL24" s="739"/>
      <c r="AM24" s="507">
        <f>AM23/2</f>
        <v>50</v>
      </c>
      <c r="AN24" s="551"/>
      <c r="AO24" s="551"/>
      <c r="AP24" s="507">
        <f>SUM(AO25:AO28)</f>
        <v>0</v>
      </c>
      <c r="AQ24" s="557"/>
      <c r="AR24" s="739"/>
      <c r="AS24" s="507">
        <f>AS23/2</f>
        <v>50</v>
      </c>
      <c r="AT24" s="551"/>
      <c r="AU24" s="616"/>
      <c r="AV24" s="507">
        <f>SUM(AU25:AU28)</f>
        <v>0</v>
      </c>
      <c r="AW24" s="551"/>
      <c r="AX24" s="739"/>
      <c r="AY24" s="507">
        <f>AY23/2</f>
        <v>50</v>
      </c>
      <c r="AZ24" s="551"/>
      <c r="BA24" s="551"/>
      <c r="BB24" s="507">
        <f>SUM(BA25:BA28)</f>
        <v>12.5</v>
      </c>
      <c r="BC24" s="557"/>
      <c r="BD24" s="739"/>
      <c r="BE24" s="507">
        <f>BE23/2</f>
        <v>50</v>
      </c>
      <c r="BF24" s="885"/>
      <c r="BG24" s="885"/>
      <c r="BH24" s="507">
        <f>SUM(BG25:BG28)</f>
        <v>0</v>
      </c>
      <c r="BI24" s="887"/>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row>
    <row r="25" spans="1:221" s="172" customFormat="1" ht="30.75" customHeight="1">
      <c r="A25" s="435" t="s">
        <v>690</v>
      </c>
      <c r="B25" s="421" t="s">
        <v>1150</v>
      </c>
      <c r="C25" s="508">
        <f>C$24/4</f>
        <v>12.5</v>
      </c>
      <c r="D25" s="510" t="s">
        <v>35</v>
      </c>
      <c r="E25" s="508">
        <f>IF(D25="Partial",C25*0.25,IF(D25="Yes",C25,0))</f>
        <v>12.5</v>
      </c>
      <c r="F25" s="601"/>
      <c r="G25" s="510" t="s">
        <v>1461</v>
      </c>
      <c r="H25" s="738"/>
      <c r="I25" s="508">
        <f>I$24/4</f>
        <v>12.5</v>
      </c>
      <c r="J25" s="267" t="s">
        <v>38</v>
      </c>
      <c r="K25" s="276">
        <f>IF(J25="Yes",I25,0)</f>
        <v>0</v>
      </c>
      <c r="L25" s="601"/>
      <c r="M25" s="564"/>
      <c r="N25" s="738"/>
      <c r="O25" s="508">
        <f>O$24/4</f>
        <v>12.5</v>
      </c>
      <c r="P25" s="224" t="s">
        <v>38</v>
      </c>
      <c r="Q25" s="234">
        <f>IF(P25="Yes",O25,0)</f>
        <v>0</v>
      </c>
      <c r="R25" s="601"/>
      <c r="S25" s="567"/>
      <c r="T25" s="738"/>
      <c r="U25" s="508">
        <f>U$24/4</f>
        <v>12.5</v>
      </c>
      <c r="V25" s="267" t="s">
        <v>38</v>
      </c>
      <c r="W25" s="276">
        <f>IF(V25="Yes",U25,0)</f>
        <v>0</v>
      </c>
      <c r="X25" s="601"/>
      <c r="Y25" s="612"/>
      <c r="Z25" s="738"/>
      <c r="AA25" s="508">
        <f>AA$24/4</f>
        <v>12.5</v>
      </c>
      <c r="AB25" s="267" t="s">
        <v>38</v>
      </c>
      <c r="AC25" s="276">
        <f>IF(AB25="Yes",AA25,0)</f>
        <v>0</v>
      </c>
      <c r="AD25" s="601"/>
      <c r="AE25" s="564"/>
      <c r="AF25" s="738"/>
      <c r="AG25" s="508">
        <f>AG$24/4</f>
        <v>12.5</v>
      </c>
      <c r="AH25" s="267" t="s">
        <v>38</v>
      </c>
      <c r="AI25" s="276">
        <f>IF(AH25="Yes",AG25,0)</f>
        <v>0</v>
      </c>
      <c r="AJ25" s="601"/>
      <c r="AK25" s="564"/>
      <c r="AL25" s="738"/>
      <c r="AM25" s="508">
        <f>AM$24/4</f>
        <v>12.5</v>
      </c>
      <c r="AN25" s="267" t="s">
        <v>38</v>
      </c>
      <c r="AO25" s="276">
        <f>IF(AN25="Yes",AM25,0)</f>
        <v>0</v>
      </c>
      <c r="AP25" s="601"/>
      <c r="AQ25" s="567"/>
      <c r="AR25" s="738"/>
      <c r="AS25" s="508">
        <f>AS$24/4</f>
        <v>12.5</v>
      </c>
      <c r="AT25" s="267" t="s">
        <v>38</v>
      </c>
      <c r="AU25" s="276">
        <f>IF(AT25="Yes",AS25,0)</f>
        <v>0</v>
      </c>
      <c r="AV25" s="601"/>
      <c r="AW25" s="564"/>
      <c r="AX25" s="738"/>
      <c r="AY25" s="508">
        <f>AY$24/4</f>
        <v>12.5</v>
      </c>
      <c r="AZ25" s="267" t="s">
        <v>38</v>
      </c>
      <c r="BA25" s="276">
        <f>IF(AZ25="Yes",AY25,0)</f>
        <v>0</v>
      </c>
      <c r="BB25" s="601"/>
      <c r="BC25" s="567"/>
      <c r="BD25" s="738"/>
      <c r="BE25" s="508">
        <f>BE$24/4</f>
        <v>12.5</v>
      </c>
      <c r="BF25" s="510" t="s">
        <v>38</v>
      </c>
      <c r="BG25" s="508">
        <f>IF(BF25="Yes",BE25,0)</f>
        <v>0</v>
      </c>
      <c r="BH25" s="601"/>
      <c r="BI25" s="88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row>
    <row r="26" spans="1:221" s="172" customFormat="1" ht="72.75" customHeight="1">
      <c r="A26" s="435" t="s">
        <v>691</v>
      </c>
      <c r="B26" s="421" t="s">
        <v>1151</v>
      </c>
      <c r="C26" s="508">
        <f>C$24/4</f>
        <v>12.5</v>
      </c>
      <c r="D26" s="510" t="s">
        <v>38</v>
      </c>
      <c r="E26" s="508">
        <f>IF(D26="Partial",C26*0.25,IF(D26="Yes",C26,0))</f>
        <v>0</v>
      </c>
      <c r="F26" s="601"/>
      <c r="G26" s="640"/>
      <c r="H26" s="738"/>
      <c r="I26" s="508">
        <f>I$24/4</f>
        <v>12.5</v>
      </c>
      <c r="J26" s="267" t="s">
        <v>38</v>
      </c>
      <c r="K26" s="276">
        <f>IF(J26="Yes",I26,0)</f>
        <v>0</v>
      </c>
      <c r="L26" s="601"/>
      <c r="M26" s="564"/>
      <c r="N26" s="738"/>
      <c r="O26" s="508">
        <f>O$24/4</f>
        <v>12.5</v>
      </c>
      <c r="P26" s="224" t="s">
        <v>38</v>
      </c>
      <c r="Q26" s="234">
        <f>IF(P26="Yes",O26,0)</f>
        <v>0</v>
      </c>
      <c r="R26" s="601"/>
      <c r="S26" s="567"/>
      <c r="T26" s="738"/>
      <c r="U26" s="508">
        <f>U$24/4</f>
        <v>12.5</v>
      </c>
      <c r="V26" s="267" t="s">
        <v>38</v>
      </c>
      <c r="W26" s="276">
        <f>IF(V26="Yes",U26,0)</f>
        <v>0</v>
      </c>
      <c r="X26" s="601"/>
      <c r="Y26" s="612"/>
      <c r="Z26" s="738"/>
      <c r="AA26" s="508">
        <f>AA$24/4</f>
        <v>12.5</v>
      </c>
      <c r="AB26" s="267" t="s">
        <v>35</v>
      </c>
      <c r="AC26" s="276">
        <f>IF(AB26="Yes",AA26,0)</f>
        <v>12.5</v>
      </c>
      <c r="AD26" s="601"/>
      <c r="AE26" s="269" t="s">
        <v>1462</v>
      </c>
      <c r="AF26" s="738"/>
      <c r="AG26" s="508">
        <f>AG$24/4</f>
        <v>12.5</v>
      </c>
      <c r="AH26" s="267" t="s">
        <v>38</v>
      </c>
      <c r="AI26" s="276">
        <f>IF(AH26="Yes",AG26,0)</f>
        <v>0</v>
      </c>
      <c r="AJ26" s="601"/>
      <c r="AK26" s="564"/>
      <c r="AL26" s="738"/>
      <c r="AM26" s="508">
        <f>AM$24/4</f>
        <v>12.5</v>
      </c>
      <c r="AN26" s="267" t="s">
        <v>38</v>
      </c>
      <c r="AO26" s="276">
        <f>IF(AN26="Yes",AM26,0)</f>
        <v>0</v>
      </c>
      <c r="AP26" s="601"/>
      <c r="AQ26" s="567"/>
      <c r="AR26" s="738"/>
      <c r="AS26" s="508">
        <f>AS$24/4</f>
        <v>12.5</v>
      </c>
      <c r="AT26" s="267" t="s">
        <v>38</v>
      </c>
      <c r="AU26" s="276">
        <f>IF(AT26="Yes",AS26,0)</f>
        <v>0</v>
      </c>
      <c r="AV26" s="601"/>
      <c r="AW26" s="564"/>
      <c r="AX26" s="738"/>
      <c r="AY26" s="508">
        <f>AY$24/4</f>
        <v>12.5</v>
      </c>
      <c r="AZ26" s="267" t="s">
        <v>38</v>
      </c>
      <c r="BA26" s="276">
        <f>IF(AZ26="Yes",AY26,0)</f>
        <v>0</v>
      </c>
      <c r="BB26" s="601"/>
      <c r="BC26" s="567"/>
      <c r="BD26" s="738"/>
      <c r="BE26" s="508">
        <f>BE$24/4</f>
        <v>12.5</v>
      </c>
      <c r="BF26" s="510" t="s">
        <v>38</v>
      </c>
      <c r="BG26" s="508">
        <f>IF(BF26="Yes",BE26,0)</f>
        <v>0</v>
      </c>
      <c r="BH26" s="601"/>
      <c r="BI26" s="88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row>
    <row r="27" spans="1:221" s="172" customFormat="1" ht="38.25">
      <c r="A27" s="435" t="s">
        <v>692</v>
      </c>
      <c r="B27" s="421" t="s">
        <v>1149</v>
      </c>
      <c r="C27" s="508">
        <f>C$24/4</f>
        <v>12.5</v>
      </c>
      <c r="D27" s="510" t="s">
        <v>35</v>
      </c>
      <c r="E27" s="508">
        <f>IF(D27="Partial",C27*0.25,IF(D27="Yes",C27,0))</f>
        <v>12.5</v>
      </c>
      <c r="F27" s="601"/>
      <c r="G27" s="510" t="s">
        <v>1463</v>
      </c>
      <c r="H27" s="738"/>
      <c r="I27" s="508">
        <f>I$24/4</f>
        <v>12.5</v>
      </c>
      <c r="J27" s="267" t="s">
        <v>38</v>
      </c>
      <c r="K27" s="276">
        <f>IF(J27="Yes",I27,0)</f>
        <v>0</v>
      </c>
      <c r="L27" s="601"/>
      <c r="M27" s="564"/>
      <c r="N27" s="738"/>
      <c r="O27" s="508">
        <f>O$24/4</f>
        <v>12.5</v>
      </c>
      <c r="P27" s="224" t="s">
        <v>38</v>
      </c>
      <c r="Q27" s="234">
        <f>IF(P27="Yes",O27,0)</f>
        <v>0</v>
      </c>
      <c r="R27" s="601"/>
      <c r="S27" s="567"/>
      <c r="T27" s="738"/>
      <c r="U27" s="508">
        <f>U$24/4</f>
        <v>12.5</v>
      </c>
      <c r="V27" s="267" t="s">
        <v>38</v>
      </c>
      <c r="W27" s="276">
        <f>IF(V27="Yes",U27,0)</f>
        <v>0</v>
      </c>
      <c r="X27" s="601"/>
      <c r="Y27" s="612"/>
      <c r="Z27" s="738"/>
      <c r="AA27" s="508">
        <f>AA$24/4</f>
        <v>12.5</v>
      </c>
      <c r="AB27" s="267" t="s">
        <v>38</v>
      </c>
      <c r="AC27" s="276">
        <f>IF(AB27="Yes",AA27,0)</f>
        <v>0</v>
      </c>
      <c r="AD27" s="601"/>
      <c r="AE27" s="564"/>
      <c r="AF27" s="738"/>
      <c r="AG27" s="508">
        <f>AG$24/4</f>
        <v>12.5</v>
      </c>
      <c r="AH27" s="267" t="s">
        <v>38</v>
      </c>
      <c r="AI27" s="276">
        <f>IF(AH27="Yes",AG27,0)</f>
        <v>0</v>
      </c>
      <c r="AJ27" s="601"/>
      <c r="AK27" s="564"/>
      <c r="AL27" s="738"/>
      <c r="AM27" s="508">
        <f>AM$24/4</f>
        <v>12.5</v>
      </c>
      <c r="AN27" s="267" t="s">
        <v>38</v>
      </c>
      <c r="AO27" s="276">
        <f>IF(AN27="Yes",AM27,0)</f>
        <v>0</v>
      </c>
      <c r="AP27" s="601"/>
      <c r="AQ27" s="620"/>
      <c r="AR27" s="738"/>
      <c r="AS27" s="508">
        <f>AS$24/4</f>
        <v>12.5</v>
      </c>
      <c r="AT27" s="267" t="s">
        <v>38</v>
      </c>
      <c r="AU27" s="276">
        <f>IF(AT27="Yes",AS27,0)</f>
        <v>0</v>
      </c>
      <c r="AV27" s="601"/>
      <c r="AW27" s="564"/>
      <c r="AX27" s="738"/>
      <c r="AY27" s="508">
        <f>AY$24/4</f>
        <v>12.5</v>
      </c>
      <c r="AZ27" s="267" t="s">
        <v>38</v>
      </c>
      <c r="BA27" s="276">
        <f>IF(AZ27="Yes",AY27,0)</f>
        <v>0</v>
      </c>
      <c r="BB27" s="601"/>
      <c r="BC27" s="567"/>
      <c r="BD27" s="738"/>
      <c r="BE27" s="508">
        <f>BE$24/4</f>
        <v>12.5</v>
      </c>
      <c r="BF27" s="510" t="s">
        <v>38</v>
      </c>
      <c r="BG27" s="508">
        <f>IF(BF27="Yes",BE27,0)</f>
        <v>0</v>
      </c>
      <c r="BH27" s="601"/>
      <c r="BI27" s="88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row>
    <row r="28" spans="1:221" s="172" customFormat="1" ht="38.25">
      <c r="A28" s="435" t="s">
        <v>693</v>
      </c>
      <c r="B28" s="421" t="s">
        <v>1464</v>
      </c>
      <c r="C28" s="508">
        <f>C$24/4</f>
        <v>12.5</v>
      </c>
      <c r="D28" s="510" t="s">
        <v>38</v>
      </c>
      <c r="E28" s="508">
        <f>IF(D28="Partial",C28*0.25,IF(D28="Yes",C28,0))</f>
        <v>0</v>
      </c>
      <c r="F28" s="601"/>
      <c r="G28" s="619"/>
      <c r="H28" s="738"/>
      <c r="I28" s="508">
        <f>I$24/4</f>
        <v>12.5</v>
      </c>
      <c r="J28" s="267" t="s">
        <v>38</v>
      </c>
      <c r="K28" s="276">
        <f>IF(J28="Yes",I28,0)</f>
        <v>0</v>
      </c>
      <c r="L28" s="601"/>
      <c r="M28" s="564"/>
      <c r="N28" s="738"/>
      <c r="O28" s="508">
        <f>O$24/4</f>
        <v>12.5</v>
      </c>
      <c r="P28" s="224" t="s">
        <v>38</v>
      </c>
      <c r="Q28" s="234">
        <f>IF(P28="Yes",O28,0)</f>
        <v>0</v>
      </c>
      <c r="R28" s="601"/>
      <c r="S28" s="567"/>
      <c r="T28" s="738"/>
      <c r="U28" s="508">
        <f>U$24/4</f>
        <v>12.5</v>
      </c>
      <c r="V28" s="267" t="s">
        <v>38</v>
      </c>
      <c r="W28" s="276">
        <f>IF(V28="Yes",U28,0)</f>
        <v>0</v>
      </c>
      <c r="X28" s="601"/>
      <c r="Y28" s="612"/>
      <c r="Z28" s="738"/>
      <c r="AA28" s="508">
        <f>AA$24/4</f>
        <v>12.5</v>
      </c>
      <c r="AB28" s="267" t="s">
        <v>38</v>
      </c>
      <c r="AC28" s="276">
        <f>IF(AB28="Yes",AA28,0)</f>
        <v>0</v>
      </c>
      <c r="AD28" s="601"/>
      <c r="AE28" s="564"/>
      <c r="AF28" s="738"/>
      <c r="AG28" s="508">
        <f>AG$24/4</f>
        <v>12.5</v>
      </c>
      <c r="AH28" s="267" t="s">
        <v>38</v>
      </c>
      <c r="AI28" s="276">
        <f>IF(AH28="Yes",AG28,0)</f>
        <v>0</v>
      </c>
      <c r="AJ28" s="601"/>
      <c r="AK28" s="564"/>
      <c r="AL28" s="738"/>
      <c r="AM28" s="508">
        <f>AM$24/4</f>
        <v>12.5</v>
      </c>
      <c r="AN28" s="267" t="s">
        <v>38</v>
      </c>
      <c r="AO28" s="276">
        <f>IF(AN28="Yes",AM28,0)</f>
        <v>0</v>
      </c>
      <c r="AP28" s="601"/>
      <c r="AQ28" s="567"/>
      <c r="AR28" s="738"/>
      <c r="AS28" s="508">
        <f>AS$24/4</f>
        <v>12.5</v>
      </c>
      <c r="AT28" s="267" t="s">
        <v>38</v>
      </c>
      <c r="AU28" s="276">
        <f>IF(AT28="Yes",AS28,0)</f>
        <v>0</v>
      </c>
      <c r="AV28" s="601"/>
      <c r="AW28" s="564"/>
      <c r="AX28" s="738"/>
      <c r="AY28" s="508">
        <f>AY$24/4</f>
        <v>12.5</v>
      </c>
      <c r="AZ28" s="267" t="s">
        <v>35</v>
      </c>
      <c r="BA28" s="276">
        <f>IF(AZ28="Yes",AY28,0)</f>
        <v>12.5</v>
      </c>
      <c r="BB28" s="601"/>
      <c r="BC28" s="513" t="s">
        <v>2336</v>
      </c>
      <c r="BD28" s="738"/>
      <c r="BE28" s="508">
        <f>BE$24/4</f>
        <v>12.5</v>
      </c>
      <c r="BF28" s="510" t="s">
        <v>38</v>
      </c>
      <c r="BG28" s="508">
        <f>IF(BF28="Yes",BE28,0)</f>
        <v>0</v>
      </c>
      <c r="BH28" s="601"/>
      <c r="BI28" s="88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row>
    <row r="29" spans="1:221" s="172" customFormat="1" ht="12.75">
      <c r="A29" s="608"/>
      <c r="B29" s="566"/>
      <c r="C29" s="601"/>
      <c r="D29" s="610"/>
      <c r="E29" s="601"/>
      <c r="F29" s="601"/>
      <c r="G29" s="619"/>
      <c r="H29" s="738"/>
      <c r="I29" s="601"/>
      <c r="J29" s="564"/>
      <c r="K29" s="564"/>
      <c r="L29" s="601"/>
      <c r="M29" s="564"/>
      <c r="N29" s="738"/>
      <c r="O29" s="601"/>
      <c r="P29" s="609"/>
      <c r="Q29" s="609"/>
      <c r="R29" s="601"/>
      <c r="S29" s="567"/>
      <c r="T29" s="738"/>
      <c r="U29" s="601"/>
      <c r="V29" s="564"/>
      <c r="W29" s="564"/>
      <c r="X29" s="601"/>
      <c r="Y29" s="612"/>
      <c r="Z29" s="738"/>
      <c r="AA29" s="601"/>
      <c r="AB29" s="564"/>
      <c r="AC29" s="564"/>
      <c r="AD29" s="601"/>
      <c r="AE29" s="564"/>
      <c r="AF29" s="738"/>
      <c r="AG29" s="601"/>
      <c r="AH29" s="564"/>
      <c r="AI29" s="564"/>
      <c r="AJ29" s="601"/>
      <c r="AK29" s="564"/>
      <c r="AL29" s="738"/>
      <c r="AM29" s="601"/>
      <c r="AN29" s="564"/>
      <c r="AO29" s="564"/>
      <c r="AP29" s="601"/>
      <c r="AQ29" s="567"/>
      <c r="AR29" s="738"/>
      <c r="AS29" s="601"/>
      <c r="AT29" s="564"/>
      <c r="AU29" s="618"/>
      <c r="AV29" s="601"/>
      <c r="AW29" s="564"/>
      <c r="AX29" s="738"/>
      <c r="AY29" s="601"/>
      <c r="AZ29" s="564"/>
      <c r="BA29" s="564"/>
      <c r="BB29" s="601"/>
      <c r="BC29" s="567"/>
      <c r="BD29" s="738"/>
      <c r="BE29" s="601"/>
      <c r="BF29" s="610"/>
      <c r="BG29" s="610"/>
      <c r="BH29" s="601"/>
      <c r="BI29" s="88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row>
    <row r="30" spans="1:221" s="172" customFormat="1" ht="98.25" customHeight="1">
      <c r="A30" s="441" t="s">
        <v>0</v>
      </c>
      <c r="B30" s="506" t="s">
        <v>763</v>
      </c>
      <c r="C30" s="507">
        <f>C23/2</f>
        <v>50</v>
      </c>
      <c r="D30" s="610"/>
      <c r="E30" s="601"/>
      <c r="F30" s="507">
        <f>SUM(E31:E37)</f>
        <v>43.75</v>
      </c>
      <c r="G30" s="619"/>
      <c r="H30" s="738"/>
      <c r="I30" s="507">
        <f>I23/2</f>
        <v>50</v>
      </c>
      <c r="J30" s="564"/>
      <c r="K30" s="564"/>
      <c r="L30" s="507">
        <f>SUM(K31:K37)</f>
        <v>50</v>
      </c>
      <c r="M30" s="274" t="s">
        <v>741</v>
      </c>
      <c r="N30" s="738"/>
      <c r="O30" s="507">
        <f>O23/2</f>
        <v>50</v>
      </c>
      <c r="P30" s="609"/>
      <c r="Q30" s="609"/>
      <c r="R30" s="507">
        <f>SUM(Q31:Q37)</f>
        <v>0</v>
      </c>
      <c r="S30" s="567"/>
      <c r="T30" s="738"/>
      <c r="U30" s="507">
        <f>U23/2</f>
        <v>50</v>
      </c>
      <c r="V30" s="564"/>
      <c r="W30" s="564"/>
      <c r="X30" s="507">
        <f>SUM(W31:W37)</f>
        <v>0</v>
      </c>
      <c r="Y30" s="612"/>
      <c r="Z30" s="738"/>
      <c r="AA30" s="507">
        <f>AA23/2</f>
        <v>50</v>
      </c>
      <c r="AB30" s="564"/>
      <c r="AC30" s="564"/>
      <c r="AD30" s="507">
        <f>SUM(AC31:AC37)</f>
        <v>43.75</v>
      </c>
      <c r="AE30" s="564"/>
      <c r="AF30" s="738"/>
      <c r="AG30" s="507">
        <f>AG23/2</f>
        <v>50</v>
      </c>
      <c r="AH30" s="564"/>
      <c r="AI30" s="564"/>
      <c r="AJ30" s="507">
        <f>SUM(AI31:AI37)</f>
        <v>43.75</v>
      </c>
      <c r="AK30" s="564"/>
      <c r="AL30" s="738"/>
      <c r="AM30" s="507">
        <f>AM23/2</f>
        <v>50</v>
      </c>
      <c r="AN30" s="564"/>
      <c r="AO30" s="564"/>
      <c r="AP30" s="507">
        <f>SUM(AO31:AO37)</f>
        <v>50</v>
      </c>
      <c r="AQ30" s="567"/>
      <c r="AR30" s="738"/>
      <c r="AS30" s="507">
        <f>AS23/2</f>
        <v>50</v>
      </c>
      <c r="AT30" s="564"/>
      <c r="AU30" s="618"/>
      <c r="AV30" s="507">
        <f>SUM(AU31:AU37)</f>
        <v>43.75</v>
      </c>
      <c r="AW30" s="564"/>
      <c r="AX30" s="738"/>
      <c r="AY30" s="507">
        <f>AY23/2</f>
        <v>50</v>
      </c>
      <c r="AZ30" s="564"/>
      <c r="BA30" s="564"/>
      <c r="BB30" s="507">
        <f>SUM(BA31:BA37)</f>
        <v>37.5</v>
      </c>
      <c r="BC30" s="567"/>
      <c r="BD30" s="738"/>
      <c r="BE30" s="507">
        <f>BE23/2</f>
        <v>50</v>
      </c>
      <c r="BF30" s="610"/>
      <c r="BG30" s="610"/>
      <c r="BH30" s="507">
        <f>SUM(BG31:BG37)</f>
        <v>37.5</v>
      </c>
      <c r="BI30" s="88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row>
    <row r="31" spans="1:221" s="172" customFormat="1" ht="76.5">
      <c r="A31" s="435" t="s">
        <v>694</v>
      </c>
      <c r="B31" s="421" t="s">
        <v>1165</v>
      </c>
      <c r="C31" s="508">
        <f>C30/2</f>
        <v>25</v>
      </c>
      <c r="D31" s="510" t="s">
        <v>35</v>
      </c>
      <c r="E31" s="116">
        <f>IF(D31="Yes",C31,IF(D31="partial",C31*0.25,0))</f>
        <v>25</v>
      </c>
      <c r="F31" s="601"/>
      <c r="G31" s="510" t="s">
        <v>1465</v>
      </c>
      <c r="H31" s="738"/>
      <c r="I31" s="508">
        <f>I30/2</f>
        <v>25</v>
      </c>
      <c r="J31" s="267" t="s">
        <v>35</v>
      </c>
      <c r="K31" s="276">
        <f>IF(J31="Yes",I31,0)</f>
        <v>25</v>
      </c>
      <c r="L31" s="601"/>
      <c r="M31" s="274" t="s">
        <v>741</v>
      </c>
      <c r="N31" s="738"/>
      <c r="O31" s="508">
        <f>O30/2</f>
        <v>25</v>
      </c>
      <c r="P31" s="224" t="s">
        <v>38</v>
      </c>
      <c r="Q31" s="234">
        <f>IF(P31="Yes",O31,0)</f>
        <v>0</v>
      </c>
      <c r="R31" s="601"/>
      <c r="S31" s="567"/>
      <c r="T31" s="738"/>
      <c r="U31" s="508">
        <f>U30/2</f>
        <v>25</v>
      </c>
      <c r="V31" s="267" t="s">
        <v>38</v>
      </c>
      <c r="W31" s="276">
        <f>IF(V31="Yes",U31,0)</f>
        <v>0</v>
      </c>
      <c r="X31" s="601"/>
      <c r="Y31" s="612"/>
      <c r="Z31" s="738"/>
      <c r="AA31" s="508">
        <f>AA30/2</f>
        <v>25</v>
      </c>
      <c r="AB31" s="267" t="s">
        <v>35</v>
      </c>
      <c r="AC31" s="276">
        <f>IF(AB31="Yes",AA31,0)</f>
        <v>25</v>
      </c>
      <c r="AD31" s="601"/>
      <c r="AE31" s="269" t="s">
        <v>1466</v>
      </c>
      <c r="AF31" s="738"/>
      <c r="AG31" s="508">
        <f>AG30/2</f>
        <v>25</v>
      </c>
      <c r="AH31" s="267" t="s">
        <v>35</v>
      </c>
      <c r="AI31" s="276">
        <f>IF(AH31="Yes",AG31,0)</f>
        <v>25</v>
      </c>
      <c r="AJ31" s="601"/>
      <c r="AK31" s="267" t="s">
        <v>1467</v>
      </c>
      <c r="AL31" s="738"/>
      <c r="AM31" s="508">
        <f>AM30/2</f>
        <v>25</v>
      </c>
      <c r="AN31" s="267" t="s">
        <v>35</v>
      </c>
      <c r="AO31" s="276">
        <f>IF(AN31="Yes",AM31,0)</f>
        <v>25</v>
      </c>
      <c r="AP31" s="601"/>
      <c r="AQ31" s="511" t="s">
        <v>1468</v>
      </c>
      <c r="AR31" s="738"/>
      <c r="AS31" s="508">
        <f>AS30/2</f>
        <v>25</v>
      </c>
      <c r="AT31" s="267" t="s">
        <v>35</v>
      </c>
      <c r="AU31" s="276">
        <f>IF(AT31="Yes",AS31,0)</f>
        <v>25</v>
      </c>
      <c r="AV31" s="601"/>
      <c r="AW31" s="267" t="s">
        <v>2331</v>
      </c>
      <c r="AX31" s="738"/>
      <c r="AY31" s="508">
        <f>AY30/2</f>
        <v>25</v>
      </c>
      <c r="AZ31" s="267" t="s">
        <v>1831</v>
      </c>
      <c r="BA31" s="276">
        <f>IF(AZ31="Yes",AY31,0)</f>
        <v>25</v>
      </c>
      <c r="BB31" s="601"/>
      <c r="BC31" s="513" t="s">
        <v>2336</v>
      </c>
      <c r="BD31" s="738"/>
      <c r="BE31" s="508">
        <f>BE30/2</f>
        <v>25</v>
      </c>
      <c r="BF31" s="889" t="s">
        <v>35</v>
      </c>
      <c r="BG31" s="508">
        <f>IF(BF31="Yes",BE31,0)</f>
        <v>25</v>
      </c>
      <c r="BH31" s="601"/>
      <c r="BI31" s="890" t="s">
        <v>1469</v>
      </c>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row>
    <row r="32" spans="1:221" s="172" customFormat="1" ht="12.75">
      <c r="A32" s="608"/>
      <c r="B32" s="566"/>
      <c r="C32" s="601"/>
      <c r="D32" s="610"/>
      <c r="E32" s="601"/>
      <c r="F32" s="601"/>
      <c r="G32" s="619"/>
      <c r="H32" s="738"/>
      <c r="I32" s="601"/>
      <c r="J32" s="564"/>
      <c r="K32" s="257"/>
      <c r="L32" s="601"/>
      <c r="M32" s="621"/>
      <c r="N32" s="738"/>
      <c r="O32" s="601"/>
      <c r="P32" s="609"/>
      <c r="Q32" s="604"/>
      <c r="R32" s="601"/>
      <c r="S32" s="567"/>
      <c r="T32" s="738"/>
      <c r="U32" s="601"/>
      <c r="V32" s="564"/>
      <c r="W32" s="257"/>
      <c r="X32" s="601"/>
      <c r="Y32" s="612"/>
      <c r="Z32" s="738"/>
      <c r="AA32" s="601"/>
      <c r="AB32" s="564"/>
      <c r="AC32" s="257"/>
      <c r="AD32" s="601"/>
      <c r="AE32" s="564"/>
      <c r="AF32" s="738"/>
      <c r="AG32" s="601"/>
      <c r="AH32" s="564"/>
      <c r="AI32" s="257"/>
      <c r="AJ32" s="601"/>
      <c r="AK32" s="564"/>
      <c r="AL32" s="738"/>
      <c r="AM32" s="601"/>
      <c r="AN32" s="564"/>
      <c r="AO32" s="257"/>
      <c r="AP32" s="601"/>
      <c r="AQ32" s="567"/>
      <c r="AR32" s="738"/>
      <c r="AS32" s="601"/>
      <c r="AT32" s="564"/>
      <c r="AU32" s="257"/>
      <c r="AV32" s="601"/>
      <c r="AW32" s="564"/>
      <c r="AX32" s="738"/>
      <c r="AY32" s="601"/>
      <c r="AZ32" s="564"/>
      <c r="BA32" s="257"/>
      <c r="BB32" s="601"/>
      <c r="BC32" s="567"/>
      <c r="BD32" s="738"/>
      <c r="BE32" s="601"/>
      <c r="BF32" s="610"/>
      <c r="BG32" s="601"/>
      <c r="BH32" s="601"/>
      <c r="BI32" s="88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row>
    <row r="33" spans="1:221" s="172" customFormat="1" ht="12.75">
      <c r="A33" s="441" t="s">
        <v>695</v>
      </c>
      <c r="B33" s="517" t="s">
        <v>616</v>
      </c>
      <c r="C33" s="508">
        <f>C30/2</f>
        <v>25</v>
      </c>
      <c r="D33" s="610"/>
      <c r="E33" s="601"/>
      <c r="F33" s="601"/>
      <c r="G33" s="619"/>
      <c r="H33" s="738"/>
      <c r="I33" s="508">
        <f>I30/2</f>
        <v>25</v>
      </c>
      <c r="J33" s="564"/>
      <c r="K33" s="257"/>
      <c r="L33" s="601"/>
      <c r="M33" s="621"/>
      <c r="N33" s="738"/>
      <c r="O33" s="508">
        <f>O30/2</f>
        <v>25</v>
      </c>
      <c r="P33" s="609"/>
      <c r="Q33" s="604"/>
      <c r="R33" s="601"/>
      <c r="S33" s="567"/>
      <c r="T33" s="738"/>
      <c r="U33" s="508">
        <f>U30/2</f>
        <v>25</v>
      </c>
      <c r="V33" s="564"/>
      <c r="W33" s="257"/>
      <c r="X33" s="601"/>
      <c r="Y33" s="612"/>
      <c r="Z33" s="738"/>
      <c r="AA33" s="508">
        <f>AA30/2</f>
        <v>25</v>
      </c>
      <c r="AB33" s="564"/>
      <c r="AC33" s="257"/>
      <c r="AD33" s="601"/>
      <c r="AE33" s="564"/>
      <c r="AF33" s="738"/>
      <c r="AG33" s="508">
        <f>AG30/2</f>
        <v>25</v>
      </c>
      <c r="AH33" s="564"/>
      <c r="AI33" s="257"/>
      <c r="AJ33" s="601"/>
      <c r="AK33" s="564"/>
      <c r="AL33" s="738"/>
      <c r="AM33" s="508">
        <f>AM30/2</f>
        <v>25</v>
      </c>
      <c r="AN33" s="564"/>
      <c r="AO33" s="257"/>
      <c r="AP33" s="601"/>
      <c r="AQ33" s="567"/>
      <c r="AR33" s="738"/>
      <c r="AS33" s="508">
        <f>AS30/2</f>
        <v>25</v>
      </c>
      <c r="AT33" s="564"/>
      <c r="AU33" s="257"/>
      <c r="AV33" s="601"/>
      <c r="AW33" s="564"/>
      <c r="AX33" s="738"/>
      <c r="AY33" s="508">
        <f>AY30/2</f>
        <v>25</v>
      </c>
      <c r="AZ33" s="564"/>
      <c r="BA33" s="257"/>
      <c r="BB33" s="601"/>
      <c r="BC33" s="567"/>
      <c r="BD33" s="738"/>
      <c r="BE33" s="508">
        <f>BE30/2</f>
        <v>25</v>
      </c>
      <c r="BF33" s="610"/>
      <c r="BG33" s="601"/>
      <c r="BH33" s="601"/>
      <c r="BI33" s="88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row>
    <row r="34" spans="1:221" s="172" customFormat="1" ht="51">
      <c r="A34" s="435" t="s">
        <v>696</v>
      </c>
      <c r="B34" s="421" t="s">
        <v>1</v>
      </c>
      <c r="C34" s="508">
        <f>C33/4</f>
        <v>6.25</v>
      </c>
      <c r="D34" s="510" t="s">
        <v>35</v>
      </c>
      <c r="E34" s="116">
        <f>IF(D34="Yes",C34,IF(D34="partial",C34*0.25,0))</f>
        <v>6.25</v>
      </c>
      <c r="F34" s="601"/>
      <c r="G34" s="510" t="s">
        <v>1465</v>
      </c>
      <c r="H34" s="738"/>
      <c r="I34" s="508">
        <f>I33/4</f>
        <v>6.25</v>
      </c>
      <c r="J34" s="267" t="s">
        <v>35</v>
      </c>
      <c r="K34" s="276">
        <f>IF(J34="Yes",I34,0)</f>
        <v>6.25</v>
      </c>
      <c r="L34" s="601"/>
      <c r="M34" s="873" t="s">
        <v>2317</v>
      </c>
      <c r="N34" s="738"/>
      <c r="O34" s="508">
        <f>O33/4</f>
        <v>6.25</v>
      </c>
      <c r="P34" s="224" t="s">
        <v>38</v>
      </c>
      <c r="Q34" s="234">
        <f>IF(P34="Yes",O34,0)</f>
        <v>0</v>
      </c>
      <c r="R34" s="601"/>
      <c r="S34" s="567"/>
      <c r="T34" s="738"/>
      <c r="U34" s="508">
        <f>U33/4</f>
        <v>6.25</v>
      </c>
      <c r="V34" s="267" t="s">
        <v>38</v>
      </c>
      <c r="W34" s="276">
        <f>IF(V34="Yes",U34,0)</f>
        <v>0</v>
      </c>
      <c r="X34" s="601"/>
      <c r="Y34" s="612"/>
      <c r="Z34" s="738"/>
      <c r="AA34" s="508">
        <f>AA33/4</f>
        <v>6.25</v>
      </c>
      <c r="AB34" s="267" t="s">
        <v>35</v>
      </c>
      <c r="AC34" s="276">
        <f>IF(AB34="Yes",AA34,0)</f>
        <v>6.25</v>
      </c>
      <c r="AD34" s="601"/>
      <c r="AE34" s="269" t="s">
        <v>1466</v>
      </c>
      <c r="AF34" s="738"/>
      <c r="AG34" s="508">
        <f>AG33/4</f>
        <v>6.25</v>
      </c>
      <c r="AH34" s="267" t="s">
        <v>38</v>
      </c>
      <c r="AI34" s="276">
        <f>IF(AH34="Yes",AG34,0)</f>
        <v>0</v>
      </c>
      <c r="AJ34" s="601"/>
      <c r="AK34" s="564"/>
      <c r="AL34" s="738"/>
      <c r="AM34" s="508">
        <f>AM33/4</f>
        <v>6.25</v>
      </c>
      <c r="AN34" s="267" t="s">
        <v>35</v>
      </c>
      <c r="AO34" s="276">
        <f>IF(AN34="Yes",AM34,0)</f>
        <v>6.25</v>
      </c>
      <c r="AP34" s="601"/>
      <c r="AQ34" s="511" t="s">
        <v>1470</v>
      </c>
      <c r="AR34" s="738"/>
      <c r="AS34" s="508">
        <f>AS33/4</f>
        <v>6.25</v>
      </c>
      <c r="AT34" s="267" t="s">
        <v>38</v>
      </c>
      <c r="AU34" s="276">
        <f>IF(AT34="Yes",AS34,0)</f>
        <v>0</v>
      </c>
      <c r="AV34" s="601"/>
      <c r="AW34" s="564"/>
      <c r="AX34" s="738"/>
      <c r="AY34" s="508">
        <f>AY33/4</f>
        <v>6.25</v>
      </c>
      <c r="AZ34" s="267" t="s">
        <v>38</v>
      </c>
      <c r="BA34" s="276">
        <f>IF(AZ34="Yes",AY34,0)</f>
        <v>0</v>
      </c>
      <c r="BB34" s="601"/>
      <c r="BC34" s="567"/>
      <c r="BD34" s="738"/>
      <c r="BE34" s="508">
        <f>BE33/4</f>
        <v>6.25</v>
      </c>
      <c r="BF34" s="510" t="s">
        <v>38</v>
      </c>
      <c r="BG34" s="508">
        <f>IF(BF34="Yes",BE34,0)</f>
        <v>0</v>
      </c>
      <c r="BH34" s="601"/>
      <c r="BI34" s="88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row>
    <row r="35" spans="1:221" s="172" customFormat="1" ht="63.75">
      <c r="A35" s="435" t="s">
        <v>697</v>
      </c>
      <c r="B35" s="421" t="s">
        <v>2</v>
      </c>
      <c r="C35" s="508">
        <f>C33/4</f>
        <v>6.25</v>
      </c>
      <c r="D35" s="510" t="s">
        <v>35</v>
      </c>
      <c r="E35" s="116">
        <f>IF(D35="Yes",C35,IF(D35="partial",C35*0.25,0))</f>
        <v>6.25</v>
      </c>
      <c r="F35" s="601"/>
      <c r="G35" s="510" t="s">
        <v>1465</v>
      </c>
      <c r="H35" s="738"/>
      <c r="I35" s="508">
        <f>I33/4</f>
        <v>6.25</v>
      </c>
      <c r="J35" s="267" t="s">
        <v>35</v>
      </c>
      <c r="K35" s="276">
        <f>IF(J35="Yes",I35,0)</f>
        <v>6.25</v>
      </c>
      <c r="L35" s="601"/>
      <c r="M35" s="274" t="s">
        <v>741</v>
      </c>
      <c r="N35" s="738"/>
      <c r="O35" s="508">
        <f>O33/4</f>
        <v>6.25</v>
      </c>
      <c r="P35" s="224" t="s">
        <v>38</v>
      </c>
      <c r="Q35" s="234">
        <f>IF(P35="Yes",O35,0)</f>
        <v>0</v>
      </c>
      <c r="R35" s="601"/>
      <c r="S35" s="567"/>
      <c r="T35" s="738"/>
      <c r="U35" s="508">
        <f>U33/4</f>
        <v>6.25</v>
      </c>
      <c r="V35" s="267" t="s">
        <v>38</v>
      </c>
      <c r="W35" s="276">
        <f>IF(V35="Yes",U35,0)</f>
        <v>0</v>
      </c>
      <c r="X35" s="601"/>
      <c r="Y35" s="612"/>
      <c r="Z35" s="738"/>
      <c r="AA35" s="508">
        <f>AA33/4</f>
        <v>6.25</v>
      </c>
      <c r="AB35" s="267" t="s">
        <v>35</v>
      </c>
      <c r="AC35" s="276">
        <f>IF(AB35="Yes",AA35,0)</f>
        <v>6.25</v>
      </c>
      <c r="AD35" s="601"/>
      <c r="AE35" s="269" t="s">
        <v>1466</v>
      </c>
      <c r="AF35" s="738"/>
      <c r="AG35" s="508">
        <f>AG33/4</f>
        <v>6.25</v>
      </c>
      <c r="AH35" s="267" t="s">
        <v>35</v>
      </c>
      <c r="AI35" s="276">
        <f>IF(AH35="Yes",AG35,0)</f>
        <v>6.25</v>
      </c>
      <c r="AJ35" s="601"/>
      <c r="AK35" s="267" t="s">
        <v>1467</v>
      </c>
      <c r="AL35" s="738"/>
      <c r="AM35" s="508">
        <f>AM33/4</f>
        <v>6.25</v>
      </c>
      <c r="AN35" s="267" t="s">
        <v>35</v>
      </c>
      <c r="AO35" s="276">
        <f>IF(AN35="Yes",AM35,0)</f>
        <v>6.25</v>
      </c>
      <c r="AP35" s="601"/>
      <c r="AQ35" s="511" t="s">
        <v>1471</v>
      </c>
      <c r="AR35" s="738"/>
      <c r="AS35" s="508">
        <f>AS33/4</f>
        <v>6.25</v>
      </c>
      <c r="AT35" s="267" t="s">
        <v>35</v>
      </c>
      <c r="AU35" s="276">
        <f>IF(AT35="Yes",AS35,0)</f>
        <v>6.25</v>
      </c>
      <c r="AV35" s="601"/>
      <c r="AW35" s="267" t="s">
        <v>2332</v>
      </c>
      <c r="AX35" s="738"/>
      <c r="AY35" s="508">
        <f>AY33/4</f>
        <v>6.25</v>
      </c>
      <c r="AZ35" s="267" t="s">
        <v>35</v>
      </c>
      <c r="BA35" s="276">
        <f>IF(AZ35="Yes",AY35,0)</f>
        <v>6.25</v>
      </c>
      <c r="BB35" s="601"/>
      <c r="BC35" s="513" t="s">
        <v>2336</v>
      </c>
      <c r="BD35" s="738"/>
      <c r="BE35" s="508">
        <f>BE33/4</f>
        <v>6.25</v>
      </c>
      <c r="BF35" s="889" t="s">
        <v>35</v>
      </c>
      <c r="BG35" s="508">
        <f>IF(BF35="Yes",BE35,0)</f>
        <v>6.25</v>
      </c>
      <c r="BH35" s="601"/>
      <c r="BI35" s="890" t="s">
        <v>1469</v>
      </c>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row>
    <row r="36" spans="1:221" s="172" customFormat="1" ht="63.75">
      <c r="A36" s="435" t="s">
        <v>698</v>
      </c>
      <c r="B36" s="421" t="s">
        <v>846</v>
      </c>
      <c r="C36" s="508">
        <f>C33/4</f>
        <v>6.25</v>
      </c>
      <c r="D36" s="510" t="s">
        <v>35</v>
      </c>
      <c r="E36" s="116">
        <f>IF(D36="Yes",C36,IF(D36="partial",C36*0.25,0))</f>
        <v>6.25</v>
      </c>
      <c r="F36" s="601"/>
      <c r="G36" s="510" t="s">
        <v>1465</v>
      </c>
      <c r="H36" s="738"/>
      <c r="I36" s="508">
        <f>I33/4</f>
        <v>6.25</v>
      </c>
      <c r="J36" s="267" t="s">
        <v>35</v>
      </c>
      <c r="K36" s="276">
        <f>IF(J36="Yes",I36,0)</f>
        <v>6.25</v>
      </c>
      <c r="L36" s="601"/>
      <c r="M36" s="274" t="s">
        <v>741</v>
      </c>
      <c r="N36" s="738"/>
      <c r="O36" s="508">
        <f>O33/4</f>
        <v>6.25</v>
      </c>
      <c r="P36" s="224" t="s">
        <v>38</v>
      </c>
      <c r="Q36" s="234">
        <f>IF(P36="Yes",O36,0)</f>
        <v>0</v>
      </c>
      <c r="R36" s="601"/>
      <c r="S36" s="567"/>
      <c r="T36" s="738"/>
      <c r="U36" s="508">
        <f>U33/4</f>
        <v>6.25</v>
      </c>
      <c r="V36" s="267" t="s">
        <v>38</v>
      </c>
      <c r="W36" s="276">
        <f>IF(V36="Yes",U36,0)</f>
        <v>0</v>
      </c>
      <c r="X36" s="601"/>
      <c r="Y36" s="612"/>
      <c r="Z36" s="738"/>
      <c r="AA36" s="508">
        <f>AA33/4</f>
        <v>6.25</v>
      </c>
      <c r="AB36" s="267" t="s">
        <v>35</v>
      </c>
      <c r="AC36" s="276">
        <f>IF(AB36="Yes",AA36,0)</f>
        <v>6.25</v>
      </c>
      <c r="AD36" s="601"/>
      <c r="AE36" s="269" t="s">
        <v>1466</v>
      </c>
      <c r="AF36" s="738"/>
      <c r="AG36" s="508">
        <f>AG33/4</f>
        <v>6.25</v>
      </c>
      <c r="AH36" s="267" t="s">
        <v>35</v>
      </c>
      <c r="AI36" s="276">
        <f>IF(AH36="Yes",AG36,0)</f>
        <v>6.25</v>
      </c>
      <c r="AJ36" s="601"/>
      <c r="AK36" s="267" t="s">
        <v>1467</v>
      </c>
      <c r="AL36" s="738"/>
      <c r="AM36" s="508">
        <f>AM33/4</f>
        <v>6.25</v>
      </c>
      <c r="AN36" s="267" t="s">
        <v>35</v>
      </c>
      <c r="AO36" s="276">
        <f>IF(AN36="Yes",AM36,0)</f>
        <v>6.25</v>
      </c>
      <c r="AP36" s="601"/>
      <c r="AQ36" s="511" t="s">
        <v>1471</v>
      </c>
      <c r="AR36" s="738"/>
      <c r="AS36" s="508">
        <f>AS33/4</f>
        <v>6.25</v>
      </c>
      <c r="AT36" s="267" t="s">
        <v>35</v>
      </c>
      <c r="AU36" s="276">
        <f>IF(AT36="Yes",AS36,0)</f>
        <v>6.25</v>
      </c>
      <c r="AV36" s="601"/>
      <c r="AW36" s="267" t="s">
        <v>2333</v>
      </c>
      <c r="AX36" s="738"/>
      <c r="AY36" s="508">
        <f>AY33/4</f>
        <v>6.25</v>
      </c>
      <c r="AZ36" s="267" t="s">
        <v>35</v>
      </c>
      <c r="BA36" s="276">
        <f>IF(AZ36="Yes",AY36,0)</f>
        <v>6.25</v>
      </c>
      <c r="BB36" s="601"/>
      <c r="BC36" s="513" t="s">
        <v>2336</v>
      </c>
      <c r="BD36" s="738"/>
      <c r="BE36" s="508">
        <f>BE33/4</f>
        <v>6.25</v>
      </c>
      <c r="BF36" s="510" t="s">
        <v>38</v>
      </c>
      <c r="BG36" s="508">
        <f>IF(BF36="Yes",BE36,0)</f>
        <v>0</v>
      </c>
      <c r="BH36" s="601"/>
      <c r="BI36" s="88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row>
    <row r="37" spans="1:221" s="172" customFormat="1" ht="55.5" customHeight="1">
      <c r="A37" s="435" t="s">
        <v>699</v>
      </c>
      <c r="B37" s="421" t="s">
        <v>617</v>
      </c>
      <c r="C37" s="508">
        <f>C33/4</f>
        <v>6.25</v>
      </c>
      <c r="D37" s="510" t="s">
        <v>38</v>
      </c>
      <c r="E37" s="116">
        <f>IF(D37="Yes",C37,IF(D37="partial",C37*0.25,0))</f>
        <v>0</v>
      </c>
      <c r="F37" s="601"/>
      <c r="G37" s="610"/>
      <c r="H37" s="738"/>
      <c r="I37" s="508">
        <f>I33/4</f>
        <v>6.25</v>
      </c>
      <c r="J37" s="267" t="s">
        <v>35</v>
      </c>
      <c r="K37" s="276">
        <f>IF(J37="Yes",I37,0)</f>
        <v>6.25</v>
      </c>
      <c r="L37" s="601"/>
      <c r="M37" s="274" t="s">
        <v>741</v>
      </c>
      <c r="N37" s="738"/>
      <c r="O37" s="508">
        <f>O33/4</f>
        <v>6.25</v>
      </c>
      <c r="P37" s="224" t="s">
        <v>38</v>
      </c>
      <c r="Q37" s="234">
        <f>IF(P37="Yes",O37,0)</f>
        <v>0</v>
      </c>
      <c r="R37" s="601"/>
      <c r="S37" s="567"/>
      <c r="T37" s="738"/>
      <c r="U37" s="508">
        <f>U33/4</f>
        <v>6.25</v>
      </c>
      <c r="V37" s="267" t="s">
        <v>38</v>
      </c>
      <c r="W37" s="276">
        <f>IF(V37="Yes",U37,0)</f>
        <v>0</v>
      </c>
      <c r="X37" s="601"/>
      <c r="Y37" s="612"/>
      <c r="Z37" s="738"/>
      <c r="AA37" s="508">
        <f>AA33/4</f>
        <v>6.25</v>
      </c>
      <c r="AB37" s="267" t="s">
        <v>38</v>
      </c>
      <c r="AC37" s="276">
        <f>IF(AB37="Yes",AA37,0)</f>
        <v>0</v>
      </c>
      <c r="AD37" s="601"/>
      <c r="AE37" s="564"/>
      <c r="AF37" s="738"/>
      <c r="AG37" s="508">
        <f>AG33/4</f>
        <v>6.25</v>
      </c>
      <c r="AH37" s="267" t="s">
        <v>35</v>
      </c>
      <c r="AI37" s="276">
        <f>IF(AH37="Yes",AG37,0)</f>
        <v>6.25</v>
      </c>
      <c r="AJ37" s="601"/>
      <c r="AK37" s="267" t="s">
        <v>1467</v>
      </c>
      <c r="AL37" s="738"/>
      <c r="AM37" s="508">
        <f>AM33/4</f>
        <v>6.25</v>
      </c>
      <c r="AN37" s="267" t="s">
        <v>35</v>
      </c>
      <c r="AO37" s="276">
        <f>IF(AN37="Yes",AM37,0)</f>
        <v>6.25</v>
      </c>
      <c r="AP37" s="601"/>
      <c r="AQ37" s="511" t="s">
        <v>1471</v>
      </c>
      <c r="AR37" s="738"/>
      <c r="AS37" s="508">
        <f>AS33/4</f>
        <v>6.25</v>
      </c>
      <c r="AT37" s="267" t="s">
        <v>35</v>
      </c>
      <c r="AU37" s="276">
        <f>IF(AT37="Yes",AS37,0)</f>
        <v>6.25</v>
      </c>
      <c r="AV37" s="601"/>
      <c r="AW37" s="267" t="s">
        <v>1472</v>
      </c>
      <c r="AX37" s="738"/>
      <c r="AY37" s="508">
        <f>AY33/4</f>
        <v>6.25</v>
      </c>
      <c r="AZ37" s="267" t="s">
        <v>38</v>
      </c>
      <c r="BA37" s="276">
        <f>IF(AZ37="Yes",AY37,0)</f>
        <v>0</v>
      </c>
      <c r="BB37" s="601"/>
      <c r="BC37" s="567"/>
      <c r="BD37" s="738"/>
      <c r="BE37" s="508">
        <f>BE33/4</f>
        <v>6.25</v>
      </c>
      <c r="BF37" s="891" t="s">
        <v>35</v>
      </c>
      <c r="BG37" s="883">
        <f>IF(BF37="Yes",BE37,0)</f>
        <v>6.25</v>
      </c>
      <c r="BH37" s="601"/>
      <c r="BI37" s="892" t="s">
        <v>1469</v>
      </c>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row>
    <row r="38" spans="1:221" s="8" customFormat="1" ht="18" customHeight="1">
      <c r="A38" s="608"/>
      <c r="B38" s="566"/>
      <c r="C38" s="601"/>
      <c r="D38" s="610"/>
      <c r="E38" s="601"/>
      <c r="F38" s="601"/>
      <c r="G38" s="610"/>
      <c r="H38" s="738"/>
      <c r="I38" s="601"/>
      <c r="J38" s="564"/>
      <c r="K38" s="564"/>
      <c r="L38" s="601"/>
      <c r="M38" s="564"/>
      <c r="N38" s="738"/>
      <c r="O38" s="601"/>
      <c r="P38" s="609"/>
      <c r="Q38" s="609"/>
      <c r="R38" s="601"/>
      <c r="S38" s="567"/>
      <c r="T38" s="738"/>
      <c r="U38" s="601"/>
      <c r="V38" s="564"/>
      <c r="W38" s="564"/>
      <c r="X38" s="601"/>
      <c r="Y38" s="612"/>
      <c r="Z38" s="738"/>
      <c r="AA38" s="601"/>
      <c r="AB38" s="564"/>
      <c r="AC38" s="564"/>
      <c r="AD38" s="601"/>
      <c r="AE38" s="564"/>
      <c r="AF38" s="738"/>
      <c r="AG38" s="601"/>
      <c r="AH38" s="564"/>
      <c r="AI38" s="564"/>
      <c r="AJ38" s="601"/>
      <c r="AK38" s="564"/>
      <c r="AL38" s="738"/>
      <c r="AM38" s="601"/>
      <c r="AN38" s="564"/>
      <c r="AO38" s="564"/>
      <c r="AP38" s="601"/>
      <c r="AQ38" s="567"/>
      <c r="AR38" s="738"/>
      <c r="AS38" s="601"/>
      <c r="AT38" s="564"/>
      <c r="AU38" s="564"/>
      <c r="AV38" s="601"/>
      <c r="AW38" s="564"/>
      <c r="AX38" s="738"/>
      <c r="AY38" s="601"/>
      <c r="AZ38" s="564"/>
      <c r="BA38" s="564"/>
      <c r="BB38" s="601"/>
      <c r="BC38" s="567"/>
      <c r="BD38" s="738"/>
      <c r="BE38" s="601"/>
      <c r="BF38" s="609"/>
      <c r="BG38" s="609"/>
      <c r="BH38" s="601"/>
      <c r="BI38" s="564"/>
    </row>
    <row r="39" spans="1:221" s="753" customFormat="1" ht="33.75" customHeight="1">
      <c r="A39" s="287" t="s">
        <v>3</v>
      </c>
      <c r="B39" s="648" t="s">
        <v>4</v>
      </c>
      <c r="C39" s="747">
        <v>100</v>
      </c>
      <c r="D39" s="749"/>
      <c r="E39" s="749"/>
      <c r="F39" s="747">
        <f>SUM(F40:F56)</f>
        <v>5</v>
      </c>
      <c r="G39" s="749"/>
      <c r="H39" s="738"/>
      <c r="I39" s="747">
        <v>100</v>
      </c>
      <c r="J39" s="698"/>
      <c r="K39" s="698"/>
      <c r="L39" s="747">
        <f>SUM(L40:L56)</f>
        <v>77.142857142857139</v>
      </c>
      <c r="M39" s="698"/>
      <c r="N39" s="738"/>
      <c r="O39" s="747">
        <v>100</v>
      </c>
      <c r="P39" s="406"/>
      <c r="Q39" s="406"/>
      <c r="R39" s="747">
        <f>SUM(R40:R56)</f>
        <v>2.8571428571428572</v>
      </c>
      <c r="S39" s="750"/>
      <c r="T39" s="738"/>
      <c r="U39" s="747">
        <v>100</v>
      </c>
      <c r="V39" s="403"/>
      <c r="W39" s="403"/>
      <c r="X39" s="747">
        <f>SUM(X40:X56)</f>
        <v>40</v>
      </c>
      <c r="Y39" s="751"/>
      <c r="Z39" s="738"/>
      <c r="AA39" s="747">
        <v>100</v>
      </c>
      <c r="AB39" s="403"/>
      <c r="AC39" s="403"/>
      <c r="AD39" s="747">
        <f>SUM(AD40:AD56)</f>
        <v>62.857142857142854</v>
      </c>
      <c r="AE39" s="698"/>
      <c r="AF39" s="738"/>
      <c r="AG39" s="747">
        <v>100</v>
      </c>
      <c r="AH39" s="403"/>
      <c r="AI39" s="403"/>
      <c r="AJ39" s="747">
        <f>SUM(AJ40:AJ56)</f>
        <v>30</v>
      </c>
      <c r="AK39" s="698"/>
      <c r="AL39" s="738"/>
      <c r="AM39" s="747">
        <v>100</v>
      </c>
      <c r="AN39" s="403"/>
      <c r="AO39" s="403"/>
      <c r="AP39" s="747">
        <f>SUM(AP40:AP56)</f>
        <v>68.571428571428569</v>
      </c>
      <c r="AQ39" s="750"/>
      <c r="AR39" s="738"/>
      <c r="AS39" s="747">
        <v>100</v>
      </c>
      <c r="AT39" s="403"/>
      <c r="AU39" s="403"/>
      <c r="AV39" s="747">
        <f>SUM(AV40:AV56)</f>
        <v>48.571428571428569</v>
      </c>
      <c r="AW39" s="698"/>
      <c r="AX39" s="738"/>
      <c r="AY39" s="747">
        <v>100</v>
      </c>
      <c r="AZ39" s="403"/>
      <c r="BA39" s="403"/>
      <c r="BB39" s="747">
        <f>SUM(BB40:BB56)</f>
        <v>32.857142857142861</v>
      </c>
      <c r="BC39" s="750"/>
      <c r="BD39" s="738"/>
      <c r="BE39" s="747">
        <v>100</v>
      </c>
      <c r="BF39" s="406"/>
      <c r="BG39" s="406"/>
      <c r="BH39" s="747">
        <f>SUM(BH40:BH56)</f>
        <v>80</v>
      </c>
      <c r="BI39" s="698"/>
      <c r="BJ39" s="752"/>
      <c r="BK39" s="752"/>
      <c r="BL39" s="752"/>
      <c r="BM39" s="752"/>
      <c r="BN39" s="752"/>
      <c r="BO39" s="752"/>
      <c r="BP39" s="752"/>
      <c r="BQ39" s="752"/>
      <c r="BR39" s="752"/>
      <c r="BS39" s="752"/>
      <c r="BT39" s="752"/>
      <c r="BU39" s="752"/>
      <c r="BV39" s="752"/>
      <c r="BW39" s="752"/>
      <c r="BX39" s="752"/>
      <c r="BY39" s="752"/>
      <c r="BZ39" s="752"/>
      <c r="CA39" s="752"/>
      <c r="CB39" s="752"/>
      <c r="CC39" s="752"/>
      <c r="CD39" s="752"/>
      <c r="CE39" s="752"/>
      <c r="CF39" s="752"/>
      <c r="CG39" s="752"/>
      <c r="CH39" s="752"/>
      <c r="CI39" s="752"/>
      <c r="CJ39" s="752"/>
      <c r="CK39" s="752"/>
      <c r="CL39" s="752"/>
      <c r="CM39" s="752"/>
      <c r="CN39" s="752"/>
      <c r="CO39" s="752"/>
      <c r="CP39" s="752"/>
      <c r="CQ39" s="752"/>
      <c r="CR39" s="752"/>
      <c r="CS39" s="752"/>
      <c r="CT39" s="752"/>
      <c r="CU39" s="752"/>
      <c r="CV39" s="752"/>
      <c r="CW39" s="752"/>
      <c r="CX39" s="752"/>
      <c r="CY39" s="752"/>
      <c r="CZ39" s="752"/>
      <c r="DA39" s="752"/>
      <c r="DB39" s="752"/>
      <c r="DC39" s="752"/>
      <c r="DD39" s="752"/>
      <c r="DE39" s="752"/>
      <c r="DF39" s="752"/>
      <c r="DG39" s="752"/>
      <c r="DH39" s="752"/>
      <c r="DI39" s="752"/>
      <c r="DJ39" s="752"/>
      <c r="DK39" s="752"/>
      <c r="DL39" s="752"/>
      <c r="DM39" s="752"/>
      <c r="DN39" s="752"/>
      <c r="DO39" s="752"/>
      <c r="DP39" s="752"/>
      <c r="DQ39" s="752"/>
      <c r="DR39" s="752"/>
      <c r="DS39" s="752"/>
      <c r="DT39" s="752"/>
      <c r="DU39" s="752"/>
      <c r="DV39" s="752"/>
      <c r="DW39" s="752"/>
      <c r="DX39" s="752"/>
      <c r="DY39" s="752"/>
      <c r="DZ39" s="752"/>
      <c r="EA39" s="752"/>
      <c r="EB39" s="752"/>
      <c r="EC39" s="752"/>
      <c r="ED39" s="752"/>
      <c r="EE39" s="752"/>
      <c r="EF39" s="752"/>
      <c r="EG39" s="752"/>
      <c r="EH39" s="752"/>
      <c r="EI39" s="752"/>
      <c r="EJ39" s="752"/>
      <c r="EK39" s="752"/>
      <c r="EL39" s="752"/>
      <c r="EM39" s="752"/>
      <c r="EN39" s="752"/>
      <c r="EO39" s="752"/>
      <c r="EP39" s="752"/>
      <c r="EQ39" s="752"/>
      <c r="ER39" s="752"/>
      <c r="ES39" s="752"/>
      <c r="ET39" s="752"/>
      <c r="EU39" s="752"/>
      <c r="EV39" s="752"/>
      <c r="EW39" s="752"/>
      <c r="EX39" s="752"/>
      <c r="EY39" s="752"/>
      <c r="EZ39" s="752"/>
      <c r="FA39" s="752"/>
      <c r="FB39" s="752"/>
      <c r="FC39" s="752"/>
      <c r="FD39" s="752"/>
      <c r="FE39" s="752"/>
      <c r="FF39" s="752"/>
      <c r="FG39" s="752"/>
      <c r="FH39" s="752"/>
      <c r="FI39" s="752"/>
      <c r="FJ39" s="752"/>
      <c r="FK39" s="752"/>
      <c r="FL39" s="752"/>
      <c r="FM39" s="752"/>
      <c r="FN39" s="752"/>
      <c r="FO39" s="752"/>
      <c r="FP39" s="752"/>
      <c r="FQ39" s="752"/>
      <c r="FR39" s="752"/>
      <c r="FS39" s="752"/>
      <c r="FT39" s="752"/>
      <c r="FU39" s="752"/>
      <c r="FV39" s="752"/>
      <c r="FW39" s="752"/>
      <c r="FX39" s="752"/>
      <c r="FY39" s="752"/>
      <c r="FZ39" s="752"/>
      <c r="GA39" s="752"/>
      <c r="GB39" s="752"/>
      <c r="GC39" s="752"/>
      <c r="GD39" s="752"/>
      <c r="GE39" s="752"/>
      <c r="GF39" s="752"/>
      <c r="GG39" s="752"/>
      <c r="GH39" s="752"/>
      <c r="GI39" s="752"/>
      <c r="GJ39" s="752"/>
      <c r="GK39" s="752"/>
      <c r="GL39" s="752"/>
      <c r="GM39" s="752"/>
      <c r="GN39" s="752"/>
      <c r="GO39" s="752"/>
      <c r="GP39" s="752"/>
      <c r="GQ39" s="752"/>
      <c r="GR39" s="752"/>
      <c r="GS39" s="752"/>
      <c r="GT39" s="752"/>
      <c r="GU39" s="752"/>
      <c r="GV39" s="752"/>
      <c r="GW39" s="752"/>
      <c r="GX39" s="752"/>
      <c r="GY39" s="752"/>
      <c r="GZ39" s="752"/>
      <c r="HA39" s="752"/>
      <c r="HB39" s="752"/>
      <c r="HC39" s="752"/>
      <c r="HD39" s="752"/>
      <c r="HE39" s="752"/>
      <c r="HF39" s="752"/>
      <c r="HG39" s="752"/>
      <c r="HH39" s="752"/>
      <c r="HI39" s="752"/>
      <c r="HJ39" s="752"/>
      <c r="HK39" s="752"/>
      <c r="HL39" s="752"/>
      <c r="HM39" s="752"/>
    </row>
    <row r="40" spans="1:221" s="172" customFormat="1" ht="81.75" customHeight="1">
      <c r="A40" s="435" t="s">
        <v>61</v>
      </c>
      <c r="B40" s="421" t="s">
        <v>773</v>
      </c>
      <c r="C40" s="508">
        <f>C$39/5</f>
        <v>20</v>
      </c>
      <c r="D40" s="510" t="s">
        <v>62</v>
      </c>
      <c r="E40" s="508">
        <f>IF(D40="Partial",C40*0.25,IF(D40="Yes",C40,0))</f>
        <v>5</v>
      </c>
      <c r="F40" s="508">
        <f>+E40</f>
        <v>5</v>
      </c>
      <c r="G40" s="510" t="s">
        <v>1473</v>
      </c>
      <c r="H40" s="738"/>
      <c r="I40" s="508">
        <f>I$39/5</f>
        <v>20</v>
      </c>
      <c r="J40" s="267" t="s">
        <v>35</v>
      </c>
      <c r="K40" s="276">
        <f>IF(J40="Yes",I40,0)</f>
        <v>20</v>
      </c>
      <c r="L40" s="508">
        <f>K40</f>
        <v>20</v>
      </c>
      <c r="M40" s="267" t="s">
        <v>1474</v>
      </c>
      <c r="N40" s="738"/>
      <c r="O40" s="508">
        <f>O$39/5</f>
        <v>20</v>
      </c>
      <c r="P40" s="874" t="s">
        <v>38</v>
      </c>
      <c r="Q40" s="875">
        <f>IF(P40="Yes",O40,0)</f>
        <v>0</v>
      </c>
      <c r="R40" s="508">
        <f>Q40</f>
        <v>0</v>
      </c>
      <c r="S40" s="567"/>
      <c r="T40" s="738"/>
      <c r="U40" s="508">
        <f>U$39/5</f>
        <v>20</v>
      </c>
      <c r="V40" s="267" t="s">
        <v>35</v>
      </c>
      <c r="W40" s="276">
        <f>IF(V40="Yes",U40,0)</f>
        <v>20</v>
      </c>
      <c r="X40" s="508">
        <f>W40</f>
        <v>20</v>
      </c>
      <c r="Y40" s="511" t="s">
        <v>2325</v>
      </c>
      <c r="Z40" s="738"/>
      <c r="AA40" s="508">
        <f>AA$39/5</f>
        <v>20</v>
      </c>
      <c r="AB40" s="267" t="s">
        <v>35</v>
      </c>
      <c r="AC40" s="276">
        <f>IF(AB40="Yes",AA40,0)</f>
        <v>20</v>
      </c>
      <c r="AD40" s="508">
        <f>AC40</f>
        <v>20</v>
      </c>
      <c r="AE40" s="267" t="s">
        <v>1475</v>
      </c>
      <c r="AF40" s="738"/>
      <c r="AG40" s="508">
        <f>AG$39/5</f>
        <v>20</v>
      </c>
      <c r="AH40" s="267" t="s">
        <v>38</v>
      </c>
      <c r="AI40" s="276">
        <f>IF(AH40="Yes",AG40,0)</f>
        <v>0</v>
      </c>
      <c r="AJ40" s="508">
        <f>AI40</f>
        <v>0</v>
      </c>
      <c r="AK40" s="564"/>
      <c r="AL40" s="738"/>
      <c r="AM40" s="508">
        <f>AM$39/5</f>
        <v>20</v>
      </c>
      <c r="AN40" s="267" t="s">
        <v>35</v>
      </c>
      <c r="AO40" s="276">
        <f>IF(AN40="Yes",AM40,0)</f>
        <v>20</v>
      </c>
      <c r="AP40" s="508">
        <f>AO40</f>
        <v>20</v>
      </c>
      <c r="AQ40" s="511" t="s">
        <v>1476</v>
      </c>
      <c r="AR40" s="738"/>
      <c r="AS40" s="508">
        <f>AS$39/5</f>
        <v>20</v>
      </c>
      <c r="AT40" s="267" t="s">
        <v>38</v>
      </c>
      <c r="AU40" s="276">
        <f>IF(AT40="Yes",AS40,0)</f>
        <v>0</v>
      </c>
      <c r="AV40" s="508">
        <f>AU40</f>
        <v>0</v>
      </c>
      <c r="AW40" s="564"/>
      <c r="AX40" s="738"/>
      <c r="AY40" s="508">
        <f>AY$39/5</f>
        <v>20</v>
      </c>
      <c r="AZ40" s="267" t="s">
        <v>35</v>
      </c>
      <c r="BA40" s="276">
        <f>IF(AZ40="Yes",AY40,0)</f>
        <v>20</v>
      </c>
      <c r="BB40" s="508">
        <f>BA40</f>
        <v>20</v>
      </c>
      <c r="BC40" s="511" t="s">
        <v>1455</v>
      </c>
      <c r="BD40" s="738"/>
      <c r="BE40" s="508">
        <f>BE$39/5</f>
        <v>20</v>
      </c>
      <c r="BF40" s="224" t="s">
        <v>35</v>
      </c>
      <c r="BG40" s="234">
        <f>IF(BF40="Yes",BE40,0)</f>
        <v>20</v>
      </c>
      <c r="BH40" s="508">
        <f>BG40</f>
        <v>20</v>
      </c>
      <c r="BI40" s="269" t="s">
        <v>744</v>
      </c>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row>
    <row r="41" spans="1:221" s="172" customFormat="1" ht="63.75">
      <c r="A41" s="435" t="s">
        <v>63</v>
      </c>
      <c r="B41" s="421" t="s">
        <v>1044</v>
      </c>
      <c r="C41" s="508">
        <f>C$39/5</f>
        <v>20</v>
      </c>
      <c r="D41" s="510" t="s">
        <v>38</v>
      </c>
      <c r="E41" s="508">
        <f>IF(D41="Partial",C41*0.25,IF(D41="Yes",C41,0))</f>
        <v>0</v>
      </c>
      <c r="F41" s="508">
        <f t="shared" ref="F41:F42" si="20">+E41</f>
        <v>0</v>
      </c>
      <c r="G41" s="610"/>
      <c r="H41" s="738"/>
      <c r="I41" s="508">
        <f>I$39/5</f>
        <v>20</v>
      </c>
      <c r="J41" s="267" t="s">
        <v>35</v>
      </c>
      <c r="K41" s="276">
        <f>IF(J41="Yes",I41,0)</f>
        <v>20</v>
      </c>
      <c r="L41" s="508">
        <f t="shared" ref="L41:L42" si="21">K41</f>
        <v>20</v>
      </c>
      <c r="M41" s="274" t="s">
        <v>742</v>
      </c>
      <c r="N41" s="738"/>
      <c r="O41" s="508">
        <f>O$39/5</f>
        <v>20</v>
      </c>
      <c r="P41" s="876" t="s">
        <v>38</v>
      </c>
      <c r="Q41" s="877">
        <f>IF(P41="Yes",O41,0)</f>
        <v>0</v>
      </c>
      <c r="R41" s="508">
        <f t="shared" ref="R41:R42" si="22">Q41</f>
        <v>0</v>
      </c>
      <c r="S41" s="878"/>
      <c r="T41" s="738"/>
      <c r="U41" s="508">
        <f>U$39/5</f>
        <v>20</v>
      </c>
      <c r="V41" s="267" t="s">
        <v>38</v>
      </c>
      <c r="W41" s="276">
        <f>IF(V41="Yes",U41,0)</f>
        <v>0</v>
      </c>
      <c r="X41" s="508">
        <f t="shared" ref="X41:X42" si="23">W41</f>
        <v>0</v>
      </c>
      <c r="Y41" s="612"/>
      <c r="Z41" s="738"/>
      <c r="AA41" s="508">
        <f>AA$39/5</f>
        <v>20</v>
      </c>
      <c r="AB41" s="267" t="s">
        <v>35</v>
      </c>
      <c r="AC41" s="276">
        <f>IF(AB41="Yes",AA41,0)</f>
        <v>20</v>
      </c>
      <c r="AD41" s="508">
        <f t="shared" ref="AD41:AD42" si="24">AC41</f>
        <v>20</v>
      </c>
      <c r="AE41" s="269" t="s">
        <v>2327</v>
      </c>
      <c r="AF41" s="738"/>
      <c r="AG41" s="508">
        <f>AG$39/5</f>
        <v>20</v>
      </c>
      <c r="AH41" s="267" t="s">
        <v>35</v>
      </c>
      <c r="AI41" s="276">
        <f>IF(AH41="Yes",AG41,0)</f>
        <v>20</v>
      </c>
      <c r="AJ41" s="508">
        <f t="shared" ref="AJ41:AJ42" si="25">AI41</f>
        <v>20</v>
      </c>
      <c r="AK41" s="267" t="s">
        <v>1477</v>
      </c>
      <c r="AL41" s="738"/>
      <c r="AM41" s="508">
        <f>AM$39/5</f>
        <v>20</v>
      </c>
      <c r="AN41" s="267" t="s">
        <v>35</v>
      </c>
      <c r="AO41" s="276">
        <f>IF(AN41="Yes",AM41,0)</f>
        <v>20</v>
      </c>
      <c r="AP41" s="508">
        <f t="shared" ref="AP41:AP42" si="26">AO41</f>
        <v>20</v>
      </c>
      <c r="AQ41" s="511" t="s">
        <v>752</v>
      </c>
      <c r="AR41" s="738"/>
      <c r="AS41" s="508">
        <f>AS$39/5</f>
        <v>20</v>
      </c>
      <c r="AT41" s="267" t="s">
        <v>35</v>
      </c>
      <c r="AU41" s="276">
        <f>IF(AT41="Yes",AS41,0)</f>
        <v>20</v>
      </c>
      <c r="AV41" s="508">
        <f t="shared" ref="AV41:AV42" si="27">AU41</f>
        <v>20</v>
      </c>
      <c r="AW41" s="267" t="s">
        <v>1478</v>
      </c>
      <c r="AX41" s="738"/>
      <c r="AY41" s="508">
        <f>AY$39/5</f>
        <v>20</v>
      </c>
      <c r="AZ41" s="267" t="s">
        <v>38</v>
      </c>
      <c r="BA41" s="276">
        <f>IF(AZ41="Yes",AY41,0)</f>
        <v>0</v>
      </c>
      <c r="BB41" s="508">
        <f t="shared" ref="BB41:BB42" si="28">BA41</f>
        <v>0</v>
      </c>
      <c r="BC41" s="567"/>
      <c r="BD41" s="738"/>
      <c r="BE41" s="508">
        <f>BE$39/5</f>
        <v>20</v>
      </c>
      <c r="BF41" s="224" t="s">
        <v>35</v>
      </c>
      <c r="BG41" s="234">
        <f>IF(BF41="Yes",BE41,0)</f>
        <v>20</v>
      </c>
      <c r="BH41" s="508">
        <f t="shared" ref="BH41:BH42" si="29">BG41</f>
        <v>20</v>
      </c>
      <c r="BI41" s="269" t="s">
        <v>2338</v>
      </c>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row>
    <row r="42" spans="1:221" s="172" customFormat="1" ht="102">
      <c r="A42" s="435" t="s">
        <v>64</v>
      </c>
      <c r="B42" s="421" t="s">
        <v>1152</v>
      </c>
      <c r="C42" s="508">
        <f>C$39/5</f>
        <v>20</v>
      </c>
      <c r="D42" s="510" t="s">
        <v>38</v>
      </c>
      <c r="E42" s="508">
        <f>IF(D42="Partial",C42*0.25,IF(D42="Yes",C42,0))</f>
        <v>0</v>
      </c>
      <c r="F42" s="508">
        <f t="shared" si="20"/>
        <v>0</v>
      </c>
      <c r="G42" s="610"/>
      <c r="H42" s="740"/>
      <c r="I42" s="508">
        <f>I$39/5</f>
        <v>20</v>
      </c>
      <c r="J42" s="267" t="s">
        <v>38</v>
      </c>
      <c r="K42" s="276">
        <f>IF(J42="Yes",I42,0)</f>
        <v>0</v>
      </c>
      <c r="L42" s="508">
        <f t="shared" si="21"/>
        <v>0</v>
      </c>
      <c r="M42" s="257"/>
      <c r="N42" s="740"/>
      <c r="O42" s="508">
        <f>O$39/5</f>
        <v>20</v>
      </c>
      <c r="P42" s="510" t="s">
        <v>38</v>
      </c>
      <c r="Q42" s="508">
        <f>IF(P42="Yes",O42,0)</f>
        <v>0</v>
      </c>
      <c r="R42" s="508">
        <f t="shared" si="22"/>
        <v>0</v>
      </c>
      <c r="S42" s="879"/>
      <c r="T42" s="740"/>
      <c r="U42" s="508">
        <f>U$39/5</f>
        <v>20</v>
      </c>
      <c r="V42" s="267" t="s">
        <v>38</v>
      </c>
      <c r="W42" s="276">
        <f>IF(V42="Yes",U42,0)</f>
        <v>0</v>
      </c>
      <c r="X42" s="508">
        <f t="shared" si="23"/>
        <v>0</v>
      </c>
      <c r="Y42" s="567"/>
      <c r="Z42" s="740"/>
      <c r="AA42" s="508">
        <f>AA$39/5</f>
        <v>20</v>
      </c>
      <c r="AB42" s="267" t="s">
        <v>38</v>
      </c>
      <c r="AC42" s="276">
        <f>IF(AB42="Yes",AA42,0)</f>
        <v>0</v>
      </c>
      <c r="AD42" s="508">
        <f t="shared" si="24"/>
        <v>0</v>
      </c>
      <c r="AE42" s="564"/>
      <c r="AF42" s="740"/>
      <c r="AG42" s="508">
        <f>AG$39/5</f>
        <v>20</v>
      </c>
      <c r="AH42" s="267" t="s">
        <v>38</v>
      </c>
      <c r="AI42" s="276">
        <f>IF(AH42="Yes",AG42,0)</f>
        <v>0</v>
      </c>
      <c r="AJ42" s="508">
        <f t="shared" si="25"/>
        <v>0</v>
      </c>
      <c r="AK42" s="564"/>
      <c r="AL42" s="740"/>
      <c r="AM42" s="508">
        <f>AM$39/5</f>
        <v>20</v>
      </c>
      <c r="AN42" s="267" t="s">
        <v>38</v>
      </c>
      <c r="AO42" s="276">
        <f>IF(AN42="Yes",AM42,0)</f>
        <v>0</v>
      </c>
      <c r="AP42" s="508">
        <f t="shared" si="26"/>
        <v>0</v>
      </c>
      <c r="AQ42" s="567"/>
      <c r="AR42" s="740"/>
      <c r="AS42" s="508">
        <f>AS$39/5</f>
        <v>20</v>
      </c>
      <c r="AT42" s="267" t="s">
        <v>38</v>
      </c>
      <c r="AU42" s="276">
        <f>IF(AT42="Yes",AS42,0)</f>
        <v>0</v>
      </c>
      <c r="AV42" s="508">
        <f t="shared" si="27"/>
        <v>0</v>
      </c>
      <c r="AW42" s="257"/>
      <c r="AX42" s="740"/>
      <c r="AY42" s="508">
        <f>AY$39/5</f>
        <v>20</v>
      </c>
      <c r="AZ42" s="267" t="s">
        <v>38</v>
      </c>
      <c r="BA42" s="276">
        <f>IF(AZ42="Yes",AY42,0)</f>
        <v>0</v>
      </c>
      <c r="BB42" s="508">
        <f t="shared" si="28"/>
        <v>0</v>
      </c>
      <c r="BC42" s="567"/>
      <c r="BD42" s="740"/>
      <c r="BE42" s="508">
        <f>BE$39/5</f>
        <v>20</v>
      </c>
      <c r="BF42" s="224" t="s">
        <v>38</v>
      </c>
      <c r="BG42" s="234">
        <f>IF(BF42="Yes",BE42,0)</f>
        <v>0</v>
      </c>
      <c r="BH42" s="508">
        <f t="shared" si="29"/>
        <v>0</v>
      </c>
      <c r="BI42" s="564"/>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row>
    <row r="43" spans="1:221" s="172" customFormat="1" ht="55.5" customHeight="1">
      <c r="A43" s="441" t="s">
        <v>72</v>
      </c>
      <c r="B43" s="506" t="s">
        <v>827</v>
      </c>
      <c r="C43" s="507">
        <f>C$39/5</f>
        <v>20</v>
      </c>
      <c r="D43" s="610"/>
      <c r="E43" s="8"/>
      <c r="F43" s="507">
        <f>SUM(E45:E51)</f>
        <v>0</v>
      </c>
      <c r="G43" s="610"/>
      <c r="H43" s="738"/>
      <c r="I43" s="507">
        <f>I$39/5</f>
        <v>20</v>
      </c>
      <c r="J43" s="564"/>
      <c r="K43" s="564"/>
      <c r="L43" s="507">
        <f>SUM(K45:K51)</f>
        <v>17.142857142857142</v>
      </c>
      <c r="M43" s="564"/>
      <c r="N43" s="738"/>
      <c r="O43" s="507">
        <f>O$39/5</f>
        <v>20</v>
      </c>
      <c r="P43" s="610"/>
      <c r="Q43" s="610"/>
      <c r="R43" s="507">
        <f>SUM(Q45:Q51)</f>
        <v>2.8571428571428572</v>
      </c>
      <c r="S43" s="879"/>
      <c r="T43" s="738"/>
      <c r="U43" s="507">
        <f>U$39/5</f>
        <v>20</v>
      </c>
      <c r="V43" s="564"/>
      <c r="W43" s="564"/>
      <c r="X43" s="507">
        <f>SUM(W45:W51)</f>
        <v>0</v>
      </c>
      <c r="Y43" s="612"/>
      <c r="Z43" s="738"/>
      <c r="AA43" s="507">
        <f>AA$39/5</f>
        <v>20</v>
      </c>
      <c r="AB43" s="564"/>
      <c r="AC43" s="564"/>
      <c r="AD43" s="507">
        <f>SUM(AC45:AC51)</f>
        <v>2.8571428571428572</v>
      </c>
      <c r="AE43" s="564"/>
      <c r="AF43" s="738"/>
      <c r="AG43" s="507">
        <f>AG$39/5</f>
        <v>20</v>
      </c>
      <c r="AH43" s="564"/>
      <c r="AI43" s="564"/>
      <c r="AJ43" s="507">
        <f>SUM(AI45:AI51)</f>
        <v>0</v>
      </c>
      <c r="AK43" s="564"/>
      <c r="AL43" s="738"/>
      <c r="AM43" s="507">
        <f>AM$39/5</f>
        <v>20</v>
      </c>
      <c r="AN43" s="564"/>
      <c r="AO43" s="564"/>
      <c r="AP43" s="507">
        <f>SUM(AO45:AO51)</f>
        <v>8.5714285714285712</v>
      </c>
      <c r="AQ43" s="567"/>
      <c r="AR43" s="738"/>
      <c r="AS43" s="507">
        <f>AS$39/5</f>
        <v>20</v>
      </c>
      <c r="AT43" s="564"/>
      <c r="AU43" s="564"/>
      <c r="AV43" s="507">
        <f>SUM(AU45:AU51)</f>
        <v>8.5714285714285712</v>
      </c>
      <c r="AW43" s="564"/>
      <c r="AX43" s="738"/>
      <c r="AY43" s="507">
        <f>AY$39/5</f>
        <v>20</v>
      </c>
      <c r="AZ43" s="564"/>
      <c r="BA43" s="564"/>
      <c r="BB43" s="507">
        <f>SUM(BA45:BA51)</f>
        <v>2.8571428571428572</v>
      </c>
      <c r="BC43" s="567"/>
      <c r="BD43" s="738"/>
      <c r="BE43" s="507">
        <f>BE$39/5</f>
        <v>20</v>
      </c>
      <c r="BF43" s="609"/>
      <c r="BG43" s="609"/>
      <c r="BH43" s="507">
        <f>SUM(BG45:BG51)</f>
        <v>20</v>
      </c>
      <c r="BI43" s="564"/>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row>
    <row r="44" spans="1:221" s="172" customFormat="1" ht="55.5" customHeight="1">
      <c r="A44" s="623"/>
      <c r="B44" s="509" t="s">
        <v>812</v>
      </c>
      <c r="C44" s="600"/>
      <c r="D44" s="610"/>
      <c r="E44" s="601"/>
      <c r="F44" s="600"/>
      <c r="G44" s="615"/>
      <c r="H44" s="738"/>
      <c r="I44" s="600"/>
      <c r="J44" s="564"/>
      <c r="K44" s="564"/>
      <c r="L44" s="600"/>
      <c r="M44" s="564"/>
      <c r="N44" s="738"/>
      <c r="O44" s="600"/>
      <c r="P44" s="610"/>
      <c r="Q44" s="610"/>
      <c r="R44" s="600"/>
      <c r="S44" s="879"/>
      <c r="T44" s="738"/>
      <c r="U44" s="600"/>
      <c r="V44" s="564"/>
      <c r="W44" s="564"/>
      <c r="X44" s="600"/>
      <c r="Y44" s="612"/>
      <c r="Z44" s="738"/>
      <c r="AA44" s="600"/>
      <c r="AB44" s="564"/>
      <c r="AC44" s="564"/>
      <c r="AD44" s="600"/>
      <c r="AE44" s="564"/>
      <c r="AF44" s="738"/>
      <c r="AG44" s="600"/>
      <c r="AH44" s="564"/>
      <c r="AI44" s="564"/>
      <c r="AJ44" s="600"/>
      <c r="AK44" s="564"/>
      <c r="AL44" s="738"/>
      <c r="AM44" s="600"/>
      <c r="AN44" s="564"/>
      <c r="AO44" s="564"/>
      <c r="AP44" s="600"/>
      <c r="AQ44" s="567"/>
      <c r="AR44" s="738"/>
      <c r="AS44" s="600"/>
      <c r="AT44" s="564"/>
      <c r="AU44" s="564"/>
      <c r="AV44" s="600"/>
      <c r="AW44" s="564"/>
      <c r="AX44" s="738"/>
      <c r="AY44" s="600"/>
      <c r="AZ44" s="564"/>
      <c r="BA44" s="564"/>
      <c r="BB44" s="600"/>
      <c r="BC44" s="567"/>
      <c r="BD44" s="738"/>
      <c r="BE44" s="600"/>
      <c r="BF44" s="609"/>
      <c r="BG44" s="609"/>
      <c r="BH44" s="600"/>
      <c r="BI44" s="564"/>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row>
    <row r="45" spans="1:221" s="172" customFormat="1" ht="38.25">
      <c r="A45" s="435" t="s">
        <v>912</v>
      </c>
      <c r="B45" s="421" t="s">
        <v>65</v>
      </c>
      <c r="C45" s="508">
        <f t="shared" ref="C45:C51" si="30">C$43/7</f>
        <v>2.8571428571428572</v>
      </c>
      <c r="D45" s="510" t="s">
        <v>38</v>
      </c>
      <c r="E45" s="508">
        <f t="shared" ref="E45:E51" si="31">IF(D45="Partial",C45*0.25,IF(D45="Yes",C45,0))</f>
        <v>0</v>
      </c>
      <c r="F45" s="601"/>
      <c r="G45" s="610"/>
      <c r="H45" s="738"/>
      <c r="I45" s="508">
        <f t="shared" ref="I45:I51" si="32">I$43/7</f>
        <v>2.8571428571428572</v>
      </c>
      <c r="J45" s="267" t="s">
        <v>35</v>
      </c>
      <c r="K45" s="276">
        <f t="shared" ref="K45:K51" si="33">IF(J45="Yes",I45,0)</f>
        <v>2.8571428571428572</v>
      </c>
      <c r="L45" s="601"/>
      <c r="M45" s="267" t="s">
        <v>1479</v>
      </c>
      <c r="N45" s="738"/>
      <c r="O45" s="508">
        <f t="shared" ref="O45:O51" si="34">O$43/7</f>
        <v>2.8571428571428572</v>
      </c>
      <c r="P45" s="510" t="s">
        <v>38</v>
      </c>
      <c r="Q45" s="508">
        <f t="shared" ref="Q45:Q51" si="35">IF(P45="Yes",O45,0)</f>
        <v>0</v>
      </c>
      <c r="R45" s="601"/>
      <c r="S45" s="879"/>
      <c r="T45" s="738"/>
      <c r="U45" s="508">
        <f t="shared" ref="U45:U51" si="36">U$43/7</f>
        <v>2.8571428571428572</v>
      </c>
      <c r="V45" s="267" t="s">
        <v>38</v>
      </c>
      <c r="W45" s="276">
        <f t="shared" ref="W45:W51" si="37">IF(V45="Yes",U45,0)</f>
        <v>0</v>
      </c>
      <c r="X45" s="601"/>
      <c r="Y45" s="612"/>
      <c r="Z45" s="738"/>
      <c r="AA45" s="508">
        <f t="shared" ref="AA45:AA51" si="38">AA$43/7</f>
        <v>2.8571428571428572</v>
      </c>
      <c r="AB45" s="267" t="s">
        <v>38</v>
      </c>
      <c r="AC45" s="276">
        <f t="shared" ref="AC45:AC51" si="39">IF(AB45="Yes",AA45,0)</f>
        <v>0</v>
      </c>
      <c r="AD45" s="601"/>
      <c r="AE45" s="564"/>
      <c r="AF45" s="738"/>
      <c r="AG45" s="508">
        <f t="shared" ref="AG45:AG51" si="40">AG$43/7</f>
        <v>2.8571428571428572</v>
      </c>
      <c r="AH45" s="267" t="s">
        <v>38</v>
      </c>
      <c r="AI45" s="276">
        <f t="shared" ref="AI45:AI51" si="41">IF(AH45="Yes",AG45,0)</f>
        <v>0</v>
      </c>
      <c r="AJ45" s="601"/>
      <c r="AK45" s="564"/>
      <c r="AL45" s="738"/>
      <c r="AM45" s="508">
        <f t="shared" ref="AM45:AM51" si="42">AM$43/7</f>
        <v>2.8571428571428572</v>
      </c>
      <c r="AN45" s="267" t="s">
        <v>38</v>
      </c>
      <c r="AO45" s="276">
        <f t="shared" ref="AO45:AO51" si="43">IF(AN45="Yes",AM45,0)</f>
        <v>0</v>
      </c>
      <c r="AP45" s="601"/>
      <c r="AQ45" s="567"/>
      <c r="AR45" s="738"/>
      <c r="AS45" s="508">
        <f t="shared" ref="AS45:AS51" si="44">AS$43/7</f>
        <v>2.8571428571428572</v>
      </c>
      <c r="AT45" s="267" t="s">
        <v>38</v>
      </c>
      <c r="AU45" s="276">
        <f t="shared" ref="AU45:AU51" si="45">IF(AT45="Yes",AS45,0)</f>
        <v>0</v>
      </c>
      <c r="AV45" s="601"/>
      <c r="AW45" s="564"/>
      <c r="AX45" s="738"/>
      <c r="AY45" s="508">
        <f t="shared" ref="AY45:AY51" si="46">AY$43/7</f>
        <v>2.8571428571428572</v>
      </c>
      <c r="AZ45" s="267" t="s">
        <v>35</v>
      </c>
      <c r="BA45" s="276">
        <f t="shared" ref="BA45:BA51" si="47">IF(AZ45="Yes",AY45,0)</f>
        <v>2.8571428571428572</v>
      </c>
      <c r="BB45" s="601"/>
      <c r="BC45" s="513" t="s">
        <v>2337</v>
      </c>
      <c r="BD45" s="738"/>
      <c r="BE45" s="508">
        <f t="shared" ref="BE45:BE51" si="48">BE$43/7</f>
        <v>2.8571428571428572</v>
      </c>
      <c r="BF45" s="224" t="s">
        <v>35</v>
      </c>
      <c r="BG45" s="234">
        <f t="shared" ref="BG45:BG51" si="49">IF(BF45="Yes",BE45,0)</f>
        <v>2.8571428571428572</v>
      </c>
      <c r="BH45" s="601"/>
      <c r="BI45" s="269" t="s">
        <v>2212</v>
      </c>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row>
    <row r="46" spans="1:221" s="172" customFormat="1" ht="54" customHeight="1">
      <c r="A46" s="435" t="s">
        <v>913</v>
      </c>
      <c r="B46" s="421" t="s">
        <v>66</v>
      </c>
      <c r="C46" s="508">
        <f t="shared" si="30"/>
        <v>2.8571428571428572</v>
      </c>
      <c r="D46" s="510" t="s">
        <v>38</v>
      </c>
      <c r="E46" s="508">
        <f t="shared" si="31"/>
        <v>0</v>
      </c>
      <c r="F46" s="601"/>
      <c r="G46" s="610"/>
      <c r="H46" s="738"/>
      <c r="I46" s="508">
        <f t="shared" si="32"/>
        <v>2.8571428571428572</v>
      </c>
      <c r="J46" s="267" t="s">
        <v>38</v>
      </c>
      <c r="K46" s="276">
        <f t="shared" si="33"/>
        <v>0</v>
      </c>
      <c r="L46" s="601"/>
      <c r="M46" s="564"/>
      <c r="N46" s="738"/>
      <c r="O46" s="508">
        <f t="shared" si="34"/>
        <v>2.8571428571428572</v>
      </c>
      <c r="P46" s="510" t="s">
        <v>38</v>
      </c>
      <c r="Q46" s="508">
        <f t="shared" si="35"/>
        <v>0</v>
      </c>
      <c r="R46" s="601"/>
      <c r="S46" s="879"/>
      <c r="T46" s="738"/>
      <c r="U46" s="508">
        <f t="shared" si="36"/>
        <v>2.8571428571428572</v>
      </c>
      <c r="V46" s="267" t="s">
        <v>38</v>
      </c>
      <c r="W46" s="276">
        <f t="shared" si="37"/>
        <v>0</v>
      </c>
      <c r="X46" s="601"/>
      <c r="Y46" s="612"/>
      <c r="Z46" s="738"/>
      <c r="AA46" s="508">
        <f t="shared" si="38"/>
        <v>2.8571428571428572</v>
      </c>
      <c r="AB46" s="267" t="s">
        <v>35</v>
      </c>
      <c r="AC46" s="276">
        <f t="shared" si="39"/>
        <v>2.8571428571428572</v>
      </c>
      <c r="AD46" s="601"/>
      <c r="AE46" s="267" t="s">
        <v>1480</v>
      </c>
      <c r="AF46" s="738"/>
      <c r="AG46" s="508">
        <f t="shared" si="40"/>
        <v>2.8571428571428572</v>
      </c>
      <c r="AH46" s="267" t="s">
        <v>38</v>
      </c>
      <c r="AI46" s="276">
        <f t="shared" si="41"/>
        <v>0</v>
      </c>
      <c r="AJ46" s="601"/>
      <c r="AK46" s="564"/>
      <c r="AL46" s="738"/>
      <c r="AM46" s="508">
        <f t="shared" si="42"/>
        <v>2.8571428571428572</v>
      </c>
      <c r="AN46" s="267" t="s">
        <v>35</v>
      </c>
      <c r="AO46" s="276">
        <f t="shared" si="43"/>
        <v>2.8571428571428572</v>
      </c>
      <c r="AP46" s="601"/>
      <c r="AQ46" s="511" t="s">
        <v>1481</v>
      </c>
      <c r="AR46" s="738"/>
      <c r="AS46" s="508">
        <f t="shared" si="44"/>
        <v>2.8571428571428572</v>
      </c>
      <c r="AT46" s="267" t="s">
        <v>35</v>
      </c>
      <c r="AU46" s="276">
        <f t="shared" si="45"/>
        <v>2.8571428571428572</v>
      </c>
      <c r="AV46" s="601"/>
      <c r="AW46" s="267" t="s">
        <v>1482</v>
      </c>
      <c r="AX46" s="738"/>
      <c r="AY46" s="508">
        <f t="shared" si="46"/>
        <v>2.8571428571428572</v>
      </c>
      <c r="AZ46" s="267" t="s">
        <v>38</v>
      </c>
      <c r="BA46" s="276">
        <f t="shared" si="47"/>
        <v>0</v>
      </c>
      <c r="BB46" s="601"/>
      <c r="BC46" s="567"/>
      <c r="BD46" s="738"/>
      <c r="BE46" s="508">
        <f t="shared" si="48"/>
        <v>2.8571428571428572</v>
      </c>
      <c r="BF46" s="224" t="s">
        <v>35</v>
      </c>
      <c r="BG46" s="234">
        <f t="shared" si="49"/>
        <v>2.8571428571428572</v>
      </c>
      <c r="BH46" s="601"/>
      <c r="BI46" s="269" t="s">
        <v>754</v>
      </c>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row>
    <row r="47" spans="1:221" s="172" customFormat="1" ht="51">
      <c r="A47" s="435" t="s">
        <v>1153</v>
      </c>
      <c r="B47" s="421" t="s">
        <v>67</v>
      </c>
      <c r="C47" s="508">
        <f t="shared" si="30"/>
        <v>2.8571428571428572</v>
      </c>
      <c r="D47" s="510" t="s">
        <v>38</v>
      </c>
      <c r="E47" s="508">
        <f t="shared" si="31"/>
        <v>0</v>
      </c>
      <c r="F47" s="601"/>
      <c r="G47" s="610"/>
      <c r="H47" s="738"/>
      <c r="I47" s="508">
        <f t="shared" si="32"/>
        <v>2.8571428571428572</v>
      </c>
      <c r="J47" s="267" t="s">
        <v>35</v>
      </c>
      <c r="K47" s="276">
        <f t="shared" si="33"/>
        <v>2.8571428571428572</v>
      </c>
      <c r="L47" s="601"/>
      <c r="M47" s="267" t="s">
        <v>1483</v>
      </c>
      <c r="N47" s="738"/>
      <c r="O47" s="508">
        <f t="shared" si="34"/>
        <v>2.8571428571428572</v>
      </c>
      <c r="P47" s="510" t="s">
        <v>38</v>
      </c>
      <c r="Q47" s="508">
        <f t="shared" si="35"/>
        <v>0</v>
      </c>
      <c r="R47" s="601"/>
      <c r="S47" s="879"/>
      <c r="T47" s="738"/>
      <c r="U47" s="508">
        <f t="shared" si="36"/>
        <v>2.8571428571428572</v>
      </c>
      <c r="V47" s="267" t="s">
        <v>38</v>
      </c>
      <c r="W47" s="276">
        <f t="shared" si="37"/>
        <v>0</v>
      </c>
      <c r="X47" s="601"/>
      <c r="Y47" s="612"/>
      <c r="Z47" s="738"/>
      <c r="AA47" s="508">
        <f t="shared" si="38"/>
        <v>2.8571428571428572</v>
      </c>
      <c r="AB47" s="267" t="s">
        <v>38</v>
      </c>
      <c r="AC47" s="276">
        <f t="shared" si="39"/>
        <v>0</v>
      </c>
      <c r="AD47" s="601"/>
      <c r="AE47" s="564"/>
      <c r="AF47" s="738"/>
      <c r="AG47" s="508">
        <f t="shared" si="40"/>
        <v>2.8571428571428572</v>
      </c>
      <c r="AH47" s="267" t="s">
        <v>38</v>
      </c>
      <c r="AI47" s="276">
        <f t="shared" si="41"/>
        <v>0</v>
      </c>
      <c r="AJ47" s="601"/>
      <c r="AK47" s="564"/>
      <c r="AL47" s="738"/>
      <c r="AM47" s="508">
        <f t="shared" si="42"/>
        <v>2.8571428571428572</v>
      </c>
      <c r="AN47" s="267" t="s">
        <v>38</v>
      </c>
      <c r="AO47" s="276">
        <f t="shared" si="43"/>
        <v>0</v>
      </c>
      <c r="AP47" s="601"/>
      <c r="AQ47" s="567"/>
      <c r="AR47" s="738"/>
      <c r="AS47" s="508">
        <f t="shared" si="44"/>
        <v>2.8571428571428572</v>
      </c>
      <c r="AT47" s="267" t="s">
        <v>38</v>
      </c>
      <c r="AU47" s="276">
        <f t="shared" si="45"/>
        <v>0</v>
      </c>
      <c r="AV47" s="601"/>
      <c r="AW47" s="564"/>
      <c r="AX47" s="738"/>
      <c r="AY47" s="508">
        <f t="shared" si="46"/>
        <v>2.8571428571428572</v>
      </c>
      <c r="AZ47" s="267" t="s">
        <v>38</v>
      </c>
      <c r="BA47" s="276">
        <f t="shared" si="47"/>
        <v>0</v>
      </c>
      <c r="BB47" s="601"/>
      <c r="BC47" s="567"/>
      <c r="BD47" s="738"/>
      <c r="BE47" s="508">
        <f t="shared" si="48"/>
        <v>2.8571428571428572</v>
      </c>
      <c r="BF47" s="224" t="s">
        <v>35</v>
      </c>
      <c r="BG47" s="234">
        <f t="shared" si="49"/>
        <v>2.8571428571428572</v>
      </c>
      <c r="BH47" s="601"/>
      <c r="BI47" s="269" t="s">
        <v>745</v>
      </c>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row>
    <row r="48" spans="1:221" s="172" customFormat="1" ht="42.75" customHeight="1">
      <c r="A48" s="435" t="s">
        <v>1154</v>
      </c>
      <c r="B48" s="421" t="s">
        <v>68</v>
      </c>
      <c r="C48" s="508">
        <f t="shared" si="30"/>
        <v>2.8571428571428572</v>
      </c>
      <c r="D48" s="510" t="s">
        <v>38</v>
      </c>
      <c r="E48" s="508">
        <f t="shared" si="31"/>
        <v>0</v>
      </c>
      <c r="F48" s="601"/>
      <c r="G48" s="610"/>
      <c r="H48" s="738"/>
      <c r="I48" s="508">
        <f t="shared" si="32"/>
        <v>2.8571428571428572</v>
      </c>
      <c r="J48" s="267" t="s">
        <v>35</v>
      </c>
      <c r="K48" s="276">
        <f t="shared" si="33"/>
        <v>2.8571428571428572</v>
      </c>
      <c r="L48" s="601"/>
      <c r="M48" s="267" t="s">
        <v>1484</v>
      </c>
      <c r="N48" s="738"/>
      <c r="O48" s="508">
        <f t="shared" si="34"/>
        <v>2.8571428571428572</v>
      </c>
      <c r="P48" s="510" t="s">
        <v>38</v>
      </c>
      <c r="Q48" s="508">
        <f t="shared" si="35"/>
        <v>0</v>
      </c>
      <c r="R48" s="601"/>
      <c r="S48" s="879"/>
      <c r="T48" s="738"/>
      <c r="U48" s="508">
        <f t="shared" si="36"/>
        <v>2.8571428571428572</v>
      </c>
      <c r="V48" s="267" t="s">
        <v>38</v>
      </c>
      <c r="W48" s="276">
        <f t="shared" si="37"/>
        <v>0</v>
      </c>
      <c r="X48" s="601"/>
      <c r="Y48" s="612"/>
      <c r="Z48" s="738"/>
      <c r="AA48" s="508">
        <f t="shared" si="38"/>
        <v>2.8571428571428572</v>
      </c>
      <c r="AB48" s="267" t="s">
        <v>38</v>
      </c>
      <c r="AC48" s="276">
        <f t="shared" si="39"/>
        <v>0</v>
      </c>
      <c r="AD48" s="601"/>
      <c r="AE48" s="564"/>
      <c r="AF48" s="738"/>
      <c r="AG48" s="508">
        <f t="shared" si="40"/>
        <v>2.8571428571428572</v>
      </c>
      <c r="AH48" s="267" t="s">
        <v>38</v>
      </c>
      <c r="AI48" s="276">
        <f t="shared" si="41"/>
        <v>0</v>
      </c>
      <c r="AJ48" s="601"/>
      <c r="AK48" s="564"/>
      <c r="AL48" s="738"/>
      <c r="AM48" s="508">
        <f t="shared" si="42"/>
        <v>2.8571428571428572</v>
      </c>
      <c r="AN48" s="267" t="s">
        <v>35</v>
      </c>
      <c r="AO48" s="276">
        <f t="shared" si="43"/>
        <v>2.8571428571428572</v>
      </c>
      <c r="AP48" s="601"/>
      <c r="AQ48" s="511" t="s">
        <v>1485</v>
      </c>
      <c r="AR48" s="738"/>
      <c r="AS48" s="508">
        <f t="shared" si="44"/>
        <v>2.8571428571428572</v>
      </c>
      <c r="AT48" s="267" t="s">
        <v>38</v>
      </c>
      <c r="AU48" s="276">
        <f t="shared" si="45"/>
        <v>0</v>
      </c>
      <c r="AV48" s="601"/>
      <c r="AW48" s="564"/>
      <c r="AX48" s="738"/>
      <c r="AY48" s="508">
        <f t="shared" si="46"/>
        <v>2.8571428571428572</v>
      </c>
      <c r="AZ48" s="267" t="s">
        <v>38</v>
      </c>
      <c r="BA48" s="276">
        <f t="shared" si="47"/>
        <v>0</v>
      </c>
      <c r="BB48" s="601"/>
      <c r="BC48" s="567"/>
      <c r="BD48" s="738"/>
      <c r="BE48" s="508">
        <f t="shared" si="48"/>
        <v>2.8571428571428572</v>
      </c>
      <c r="BF48" s="224" t="s">
        <v>35</v>
      </c>
      <c r="BG48" s="234">
        <f t="shared" si="49"/>
        <v>2.8571428571428572</v>
      </c>
      <c r="BH48" s="601"/>
      <c r="BI48" s="269" t="s">
        <v>754</v>
      </c>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row>
    <row r="49" spans="1:221" s="172" customFormat="1" ht="70.5" customHeight="1">
      <c r="A49" s="435" t="s">
        <v>1155</v>
      </c>
      <c r="B49" s="421" t="s">
        <v>69</v>
      </c>
      <c r="C49" s="508">
        <f t="shared" si="30"/>
        <v>2.8571428571428572</v>
      </c>
      <c r="D49" s="510" t="s">
        <v>38</v>
      </c>
      <c r="E49" s="508">
        <f t="shared" si="31"/>
        <v>0</v>
      </c>
      <c r="F49" s="601"/>
      <c r="G49" s="610"/>
      <c r="H49" s="738"/>
      <c r="I49" s="508">
        <f t="shared" si="32"/>
        <v>2.8571428571428572</v>
      </c>
      <c r="J49" s="267" t="s">
        <v>35</v>
      </c>
      <c r="K49" s="276">
        <f t="shared" si="33"/>
        <v>2.8571428571428572</v>
      </c>
      <c r="L49" s="601"/>
      <c r="M49" s="267" t="s">
        <v>1486</v>
      </c>
      <c r="N49" s="738"/>
      <c r="O49" s="508">
        <f t="shared" si="34"/>
        <v>2.8571428571428572</v>
      </c>
      <c r="P49" s="510" t="s">
        <v>35</v>
      </c>
      <c r="Q49" s="508">
        <f t="shared" si="35"/>
        <v>2.8571428571428572</v>
      </c>
      <c r="R49" s="601"/>
      <c r="S49" s="880" t="s">
        <v>2322</v>
      </c>
      <c r="T49" s="738"/>
      <c r="U49" s="508">
        <f t="shared" si="36"/>
        <v>2.8571428571428572</v>
      </c>
      <c r="V49" s="267" t="s">
        <v>38</v>
      </c>
      <c r="W49" s="276">
        <f t="shared" si="37"/>
        <v>0</v>
      </c>
      <c r="X49" s="601"/>
      <c r="Y49" s="612"/>
      <c r="Z49" s="738"/>
      <c r="AA49" s="508">
        <f t="shared" si="38"/>
        <v>2.8571428571428572</v>
      </c>
      <c r="AB49" s="267" t="s">
        <v>38</v>
      </c>
      <c r="AC49" s="276">
        <f t="shared" si="39"/>
        <v>0</v>
      </c>
      <c r="AD49" s="601"/>
      <c r="AE49" s="564"/>
      <c r="AF49" s="738"/>
      <c r="AG49" s="508">
        <f t="shared" si="40"/>
        <v>2.8571428571428572</v>
      </c>
      <c r="AH49" s="267" t="s">
        <v>38</v>
      </c>
      <c r="AI49" s="276">
        <f t="shared" si="41"/>
        <v>0</v>
      </c>
      <c r="AJ49" s="601"/>
      <c r="AK49" s="564"/>
      <c r="AL49" s="738"/>
      <c r="AM49" s="508">
        <f t="shared" si="42"/>
        <v>2.8571428571428572</v>
      </c>
      <c r="AN49" s="267" t="s">
        <v>35</v>
      </c>
      <c r="AO49" s="276">
        <f t="shared" si="43"/>
        <v>2.8571428571428572</v>
      </c>
      <c r="AP49" s="601"/>
      <c r="AQ49" s="511" t="s">
        <v>1487</v>
      </c>
      <c r="AR49" s="738"/>
      <c r="AS49" s="508">
        <f t="shared" si="44"/>
        <v>2.8571428571428572</v>
      </c>
      <c r="AT49" s="267" t="s">
        <v>35</v>
      </c>
      <c r="AU49" s="276">
        <f t="shared" si="45"/>
        <v>2.8571428571428572</v>
      </c>
      <c r="AV49" s="601"/>
      <c r="AW49" s="267" t="s">
        <v>1488</v>
      </c>
      <c r="AX49" s="738"/>
      <c r="AY49" s="508">
        <f t="shared" si="46"/>
        <v>2.8571428571428572</v>
      </c>
      <c r="AZ49" s="267" t="s">
        <v>38</v>
      </c>
      <c r="BA49" s="276">
        <f t="shared" si="47"/>
        <v>0</v>
      </c>
      <c r="BB49" s="601"/>
      <c r="BC49" s="567"/>
      <c r="BD49" s="738"/>
      <c r="BE49" s="508">
        <f t="shared" si="48"/>
        <v>2.8571428571428572</v>
      </c>
      <c r="BF49" s="224" t="s">
        <v>35</v>
      </c>
      <c r="BG49" s="234">
        <f t="shared" si="49"/>
        <v>2.8571428571428572</v>
      </c>
      <c r="BH49" s="601"/>
      <c r="BI49" s="269" t="s">
        <v>904</v>
      </c>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row>
    <row r="50" spans="1:221" s="172" customFormat="1" ht="38.25">
      <c r="A50" s="435" t="s">
        <v>1156</v>
      </c>
      <c r="B50" s="421" t="s">
        <v>70</v>
      </c>
      <c r="C50" s="508">
        <f t="shared" si="30"/>
        <v>2.8571428571428572</v>
      </c>
      <c r="D50" s="510" t="s">
        <v>38</v>
      </c>
      <c r="E50" s="508">
        <f t="shared" si="31"/>
        <v>0</v>
      </c>
      <c r="F50" s="601"/>
      <c r="G50" s="610"/>
      <c r="H50" s="738"/>
      <c r="I50" s="508">
        <f t="shared" si="32"/>
        <v>2.8571428571428572</v>
      </c>
      <c r="J50" s="267" t="s">
        <v>35</v>
      </c>
      <c r="K50" s="276">
        <f t="shared" si="33"/>
        <v>2.8571428571428572</v>
      </c>
      <c r="L50" s="601"/>
      <c r="M50" s="267" t="s">
        <v>1486</v>
      </c>
      <c r="N50" s="738"/>
      <c r="O50" s="508">
        <f t="shared" si="34"/>
        <v>2.8571428571428572</v>
      </c>
      <c r="P50" s="510" t="s">
        <v>38</v>
      </c>
      <c r="Q50" s="508">
        <f t="shared" si="35"/>
        <v>0</v>
      </c>
      <c r="R50" s="601"/>
      <c r="S50" s="879"/>
      <c r="T50" s="738"/>
      <c r="U50" s="508">
        <f t="shared" si="36"/>
        <v>2.8571428571428572</v>
      </c>
      <c r="V50" s="267" t="s">
        <v>38</v>
      </c>
      <c r="W50" s="276">
        <f t="shared" si="37"/>
        <v>0</v>
      </c>
      <c r="X50" s="601"/>
      <c r="Y50" s="612"/>
      <c r="Z50" s="738"/>
      <c r="AA50" s="508">
        <f t="shared" si="38"/>
        <v>2.8571428571428572</v>
      </c>
      <c r="AB50" s="267" t="s">
        <v>38</v>
      </c>
      <c r="AC50" s="276">
        <f t="shared" si="39"/>
        <v>0</v>
      </c>
      <c r="AD50" s="601"/>
      <c r="AE50" s="564"/>
      <c r="AF50" s="738"/>
      <c r="AG50" s="508">
        <f t="shared" si="40"/>
        <v>2.8571428571428572</v>
      </c>
      <c r="AH50" s="267" t="s">
        <v>38</v>
      </c>
      <c r="AI50" s="276">
        <f t="shared" si="41"/>
        <v>0</v>
      </c>
      <c r="AJ50" s="601"/>
      <c r="AK50" s="564"/>
      <c r="AL50" s="738"/>
      <c r="AM50" s="508">
        <f t="shared" si="42"/>
        <v>2.8571428571428572</v>
      </c>
      <c r="AN50" s="267" t="s">
        <v>38</v>
      </c>
      <c r="AO50" s="276">
        <f t="shared" si="43"/>
        <v>0</v>
      </c>
      <c r="AP50" s="601"/>
      <c r="AQ50" s="581"/>
      <c r="AR50" s="738"/>
      <c r="AS50" s="508">
        <f t="shared" si="44"/>
        <v>2.8571428571428572</v>
      </c>
      <c r="AT50" s="267" t="s">
        <v>35</v>
      </c>
      <c r="AU50" s="276">
        <f t="shared" si="45"/>
        <v>2.8571428571428572</v>
      </c>
      <c r="AV50" s="601"/>
      <c r="AW50" s="267" t="s">
        <v>1489</v>
      </c>
      <c r="AX50" s="738"/>
      <c r="AY50" s="508">
        <f t="shared" si="46"/>
        <v>2.8571428571428572</v>
      </c>
      <c r="AZ50" s="267" t="s">
        <v>38</v>
      </c>
      <c r="BA50" s="276">
        <f t="shared" si="47"/>
        <v>0</v>
      </c>
      <c r="BB50" s="601"/>
      <c r="BC50" s="567"/>
      <c r="BD50" s="738"/>
      <c r="BE50" s="508">
        <f t="shared" si="48"/>
        <v>2.8571428571428572</v>
      </c>
      <c r="BF50" s="224" t="s">
        <v>35</v>
      </c>
      <c r="BG50" s="234">
        <f t="shared" si="49"/>
        <v>2.8571428571428572</v>
      </c>
      <c r="BH50" s="601"/>
      <c r="BI50" s="269" t="s">
        <v>1220</v>
      </c>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row>
    <row r="51" spans="1:221" s="172" customFormat="1" ht="58.5" customHeight="1">
      <c r="A51" s="435" t="s">
        <v>1157</v>
      </c>
      <c r="B51" s="421" t="s">
        <v>71</v>
      </c>
      <c r="C51" s="508">
        <f t="shared" si="30"/>
        <v>2.8571428571428572</v>
      </c>
      <c r="D51" s="510" t="s">
        <v>38</v>
      </c>
      <c r="E51" s="508">
        <f t="shared" si="31"/>
        <v>0</v>
      </c>
      <c r="F51" s="601"/>
      <c r="G51" s="610"/>
      <c r="H51" s="738"/>
      <c r="I51" s="508">
        <f t="shared" si="32"/>
        <v>2.8571428571428572</v>
      </c>
      <c r="J51" s="267" t="s">
        <v>35</v>
      </c>
      <c r="K51" s="276">
        <f t="shared" si="33"/>
        <v>2.8571428571428572</v>
      </c>
      <c r="L51" s="601"/>
      <c r="M51" s="267" t="s">
        <v>1490</v>
      </c>
      <c r="N51" s="738"/>
      <c r="O51" s="508">
        <f t="shared" si="34"/>
        <v>2.8571428571428572</v>
      </c>
      <c r="P51" s="510" t="s">
        <v>38</v>
      </c>
      <c r="Q51" s="508">
        <f t="shared" si="35"/>
        <v>0</v>
      </c>
      <c r="R51" s="601"/>
      <c r="S51" s="879"/>
      <c r="T51" s="738"/>
      <c r="U51" s="508">
        <f t="shared" si="36"/>
        <v>2.8571428571428572</v>
      </c>
      <c r="V51" s="267" t="s">
        <v>38</v>
      </c>
      <c r="W51" s="276">
        <f t="shared" si="37"/>
        <v>0</v>
      </c>
      <c r="X51" s="601"/>
      <c r="Y51" s="612"/>
      <c r="Z51" s="738"/>
      <c r="AA51" s="508">
        <f t="shared" si="38"/>
        <v>2.8571428571428572</v>
      </c>
      <c r="AB51" s="267" t="s">
        <v>38</v>
      </c>
      <c r="AC51" s="276">
        <f t="shared" si="39"/>
        <v>0</v>
      </c>
      <c r="AD51" s="601"/>
      <c r="AE51" s="564"/>
      <c r="AF51" s="738"/>
      <c r="AG51" s="508">
        <f t="shared" si="40"/>
        <v>2.8571428571428572</v>
      </c>
      <c r="AH51" s="267" t="s">
        <v>38</v>
      </c>
      <c r="AI51" s="276">
        <f t="shared" si="41"/>
        <v>0</v>
      </c>
      <c r="AJ51" s="601"/>
      <c r="AK51" s="564"/>
      <c r="AL51" s="738"/>
      <c r="AM51" s="508">
        <f t="shared" si="42"/>
        <v>2.8571428571428572</v>
      </c>
      <c r="AN51" s="267" t="s">
        <v>38</v>
      </c>
      <c r="AO51" s="276">
        <f t="shared" si="43"/>
        <v>0</v>
      </c>
      <c r="AP51" s="601"/>
      <c r="AQ51" s="567"/>
      <c r="AR51" s="738"/>
      <c r="AS51" s="508">
        <f t="shared" si="44"/>
        <v>2.8571428571428572</v>
      </c>
      <c r="AT51" s="267" t="s">
        <v>38</v>
      </c>
      <c r="AU51" s="276">
        <f t="shared" si="45"/>
        <v>0</v>
      </c>
      <c r="AV51" s="601"/>
      <c r="AW51" s="564"/>
      <c r="AX51" s="738"/>
      <c r="AY51" s="508">
        <f t="shared" si="46"/>
        <v>2.8571428571428572</v>
      </c>
      <c r="AZ51" s="267" t="s">
        <v>38</v>
      </c>
      <c r="BA51" s="276">
        <f t="shared" si="47"/>
        <v>0</v>
      </c>
      <c r="BB51" s="601"/>
      <c r="BC51" s="567"/>
      <c r="BD51" s="738"/>
      <c r="BE51" s="508">
        <f t="shared" si="48"/>
        <v>2.8571428571428572</v>
      </c>
      <c r="BF51" s="224" t="s">
        <v>35</v>
      </c>
      <c r="BG51" s="234">
        <f t="shared" si="49"/>
        <v>2.8571428571428572</v>
      </c>
      <c r="BH51" s="601"/>
      <c r="BI51" s="269" t="s">
        <v>1440</v>
      </c>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row>
    <row r="52" spans="1:221" s="172" customFormat="1" ht="18.75" customHeight="1">
      <c r="A52" s="608"/>
      <c r="B52" s="566"/>
      <c r="C52" s="601"/>
      <c r="D52" s="610"/>
      <c r="E52" s="601"/>
      <c r="F52" s="601"/>
      <c r="G52" s="610"/>
      <c r="H52" s="738"/>
      <c r="I52" s="601"/>
      <c r="J52" s="564"/>
      <c r="K52" s="564"/>
      <c r="L52" s="601"/>
      <c r="M52" s="613"/>
      <c r="N52" s="738"/>
      <c r="O52" s="601"/>
      <c r="P52" s="610"/>
      <c r="Q52" s="610"/>
      <c r="R52" s="601"/>
      <c r="S52" s="879"/>
      <c r="T52" s="738"/>
      <c r="U52" s="601"/>
      <c r="V52" s="564"/>
      <c r="W52" s="564"/>
      <c r="X52" s="601"/>
      <c r="Y52" s="612"/>
      <c r="Z52" s="738"/>
      <c r="AA52" s="601"/>
      <c r="AB52" s="564"/>
      <c r="AC52" s="564"/>
      <c r="AD52" s="601"/>
      <c r="AE52" s="564"/>
      <c r="AF52" s="738"/>
      <c r="AG52" s="601"/>
      <c r="AH52" s="564"/>
      <c r="AI52" s="564"/>
      <c r="AJ52" s="601"/>
      <c r="AK52" s="564"/>
      <c r="AL52" s="738"/>
      <c r="AM52" s="601"/>
      <c r="AN52" s="564"/>
      <c r="AO52" s="564"/>
      <c r="AP52" s="601"/>
      <c r="AQ52" s="567"/>
      <c r="AR52" s="738"/>
      <c r="AS52" s="601"/>
      <c r="AT52" s="564"/>
      <c r="AU52" s="564"/>
      <c r="AV52" s="601"/>
      <c r="AW52" s="564"/>
      <c r="AX52" s="738"/>
      <c r="AY52" s="601"/>
      <c r="AZ52" s="564"/>
      <c r="BA52" s="564"/>
      <c r="BB52" s="601"/>
      <c r="BC52" s="567"/>
      <c r="BD52" s="738"/>
      <c r="BE52" s="601"/>
      <c r="BF52" s="609"/>
      <c r="BG52" s="609"/>
      <c r="BH52" s="601"/>
      <c r="BI52" s="564"/>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row>
    <row r="53" spans="1:221" s="172" customFormat="1" ht="63" customHeight="1">
      <c r="A53" s="441" t="s">
        <v>73</v>
      </c>
      <c r="B53" s="506" t="s">
        <v>911</v>
      </c>
      <c r="C53" s="507">
        <f>C$39/5</f>
        <v>20</v>
      </c>
      <c r="D53" s="610"/>
      <c r="E53" s="600"/>
      <c r="F53" s="507">
        <f>SUM(E54:E55)</f>
        <v>0</v>
      </c>
      <c r="G53" s="610"/>
      <c r="H53" s="738"/>
      <c r="I53" s="507">
        <f>I$39/5</f>
        <v>20</v>
      </c>
      <c r="J53" s="564"/>
      <c r="K53" s="551"/>
      <c r="L53" s="507">
        <f>SUM(K54:K55)</f>
        <v>20</v>
      </c>
      <c r="M53" s="613"/>
      <c r="N53" s="738"/>
      <c r="O53" s="507">
        <f>O$39/5</f>
        <v>20</v>
      </c>
      <c r="P53" s="881"/>
      <c r="Q53" s="610"/>
      <c r="R53" s="507">
        <f>SUM(Q54:Q55)</f>
        <v>0</v>
      </c>
      <c r="S53" s="879"/>
      <c r="T53" s="738"/>
      <c r="U53" s="507">
        <f>U$39/5</f>
        <v>20</v>
      </c>
      <c r="V53" s="564"/>
      <c r="W53" s="551"/>
      <c r="X53" s="507">
        <f>SUM(W54:W55)</f>
        <v>20</v>
      </c>
      <c r="Y53" s="612"/>
      <c r="Z53" s="738"/>
      <c r="AA53" s="507">
        <f>AA$39/5</f>
        <v>20</v>
      </c>
      <c r="AB53" s="614"/>
      <c r="AC53" s="564"/>
      <c r="AD53" s="507">
        <f>SUM(AC54:AC55)</f>
        <v>20</v>
      </c>
      <c r="AE53" s="614"/>
      <c r="AF53" s="738"/>
      <c r="AG53" s="507">
        <f>AG$39/5</f>
        <v>20</v>
      </c>
      <c r="AH53" s="614"/>
      <c r="AI53" s="564"/>
      <c r="AJ53" s="507">
        <f>SUM(AI54:AI55)</f>
        <v>10</v>
      </c>
      <c r="AK53" s="614"/>
      <c r="AL53" s="738"/>
      <c r="AM53" s="507">
        <f>AM$39/5</f>
        <v>20</v>
      </c>
      <c r="AN53" s="614"/>
      <c r="AO53" s="564"/>
      <c r="AP53" s="507">
        <f>SUM(AO54:AO55)</f>
        <v>20</v>
      </c>
      <c r="AQ53" s="624"/>
      <c r="AR53" s="738"/>
      <c r="AS53" s="507">
        <f>AS$39/5</f>
        <v>20</v>
      </c>
      <c r="AT53" s="614"/>
      <c r="AU53" s="564"/>
      <c r="AV53" s="507">
        <f>SUM(AU54:AU55)</f>
        <v>20</v>
      </c>
      <c r="AW53" s="564"/>
      <c r="AX53" s="738"/>
      <c r="AY53" s="507">
        <f>AY$39/5</f>
        <v>20</v>
      </c>
      <c r="AZ53" s="564"/>
      <c r="BA53" s="564"/>
      <c r="BB53" s="507">
        <f>SUM(BA54:BA55)</f>
        <v>10</v>
      </c>
      <c r="BC53" s="567"/>
      <c r="BD53" s="738"/>
      <c r="BE53" s="507">
        <f>BE$39/5</f>
        <v>20</v>
      </c>
      <c r="BF53" s="609"/>
      <c r="BG53" s="609"/>
      <c r="BH53" s="507">
        <f>SUM(BG54:BG55)</f>
        <v>20</v>
      </c>
      <c r="BI53" s="625"/>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row>
    <row r="54" spans="1:221" s="172" customFormat="1" ht="65.25" customHeight="1">
      <c r="A54" s="435" t="s">
        <v>1158</v>
      </c>
      <c r="B54" s="421" t="s">
        <v>1045</v>
      </c>
      <c r="C54" s="508">
        <f>C$53/2</f>
        <v>10</v>
      </c>
      <c r="D54" s="510" t="s">
        <v>38</v>
      </c>
      <c r="E54" s="508">
        <f>IF(D54="Partial",C54*0.25,IF(D54="Yes",C54,0))</f>
        <v>0</v>
      </c>
      <c r="F54" s="600"/>
      <c r="G54" s="610"/>
      <c r="H54" s="738"/>
      <c r="I54" s="508">
        <f>I$53/2</f>
        <v>10</v>
      </c>
      <c r="J54" s="267" t="s">
        <v>35</v>
      </c>
      <c r="K54" s="276">
        <f>IF(J54="Yes",I54,0)</f>
        <v>10</v>
      </c>
      <c r="L54" s="600"/>
      <c r="M54" s="267" t="s">
        <v>1491</v>
      </c>
      <c r="N54" s="738"/>
      <c r="O54" s="508">
        <f>O$53/2</f>
        <v>10</v>
      </c>
      <c r="P54" s="510" t="s">
        <v>38</v>
      </c>
      <c r="Q54" s="508">
        <f>IF(P54="Yes",O54,0)</f>
        <v>0</v>
      </c>
      <c r="R54" s="600"/>
      <c r="S54" s="879"/>
      <c r="T54" s="738"/>
      <c r="U54" s="508">
        <f>U$53/2</f>
        <v>10</v>
      </c>
      <c r="V54" s="267" t="s">
        <v>35</v>
      </c>
      <c r="W54" s="276">
        <f>IF(V54="Yes",U54,0)</f>
        <v>10</v>
      </c>
      <c r="X54" s="600"/>
      <c r="Y54" s="511" t="s">
        <v>1492</v>
      </c>
      <c r="Z54" s="738"/>
      <c r="AA54" s="508">
        <f>AA$53/2</f>
        <v>10</v>
      </c>
      <c r="AB54" s="267" t="s">
        <v>35</v>
      </c>
      <c r="AC54" s="276">
        <f>IF(AB54="Yes",AA54,0)</f>
        <v>10</v>
      </c>
      <c r="AD54" s="600"/>
      <c r="AE54" s="267" t="s">
        <v>1493</v>
      </c>
      <c r="AF54" s="738"/>
      <c r="AG54" s="508">
        <f>AG$53/2</f>
        <v>10</v>
      </c>
      <c r="AH54" s="267" t="s">
        <v>35</v>
      </c>
      <c r="AI54" s="276">
        <f>IF(AH54="Yes",AG54,0)</f>
        <v>10</v>
      </c>
      <c r="AJ54" s="600"/>
      <c r="AK54" s="267" t="s">
        <v>1477</v>
      </c>
      <c r="AL54" s="738"/>
      <c r="AM54" s="508">
        <f>AM$53/2</f>
        <v>10</v>
      </c>
      <c r="AN54" s="267" t="s">
        <v>35</v>
      </c>
      <c r="AO54" s="276">
        <f>IF(AN54="Yes",AM54,0)</f>
        <v>10</v>
      </c>
      <c r="AP54" s="600"/>
      <c r="AQ54" s="511" t="s">
        <v>1494</v>
      </c>
      <c r="AR54" s="738"/>
      <c r="AS54" s="508">
        <f>AS$53/2</f>
        <v>10</v>
      </c>
      <c r="AT54" s="267" t="s">
        <v>35</v>
      </c>
      <c r="AU54" s="276">
        <f>IF(AT54="Yes",AS54,0)</f>
        <v>10</v>
      </c>
      <c r="AV54" s="600"/>
      <c r="AW54" s="267" t="s">
        <v>1495</v>
      </c>
      <c r="AX54" s="738"/>
      <c r="AY54" s="508">
        <f>AY$53/2</f>
        <v>10</v>
      </c>
      <c r="AZ54" s="267" t="s">
        <v>35</v>
      </c>
      <c r="BA54" s="276">
        <f>IF(AZ54="Yes",AY54,0)</f>
        <v>10</v>
      </c>
      <c r="BB54" s="600"/>
      <c r="BC54" s="511" t="s">
        <v>1496</v>
      </c>
      <c r="BD54" s="738"/>
      <c r="BE54" s="508">
        <f>BE$53/2</f>
        <v>10</v>
      </c>
      <c r="BF54" s="224" t="s">
        <v>35</v>
      </c>
      <c r="BG54" s="234">
        <f>IF(BF54="Yes",BE54,0)</f>
        <v>10</v>
      </c>
      <c r="BH54" s="600"/>
      <c r="BI54" s="267" t="s">
        <v>754</v>
      </c>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row>
    <row r="55" spans="1:221" s="172" customFormat="1" ht="76.5">
      <c r="A55" s="435" t="s">
        <v>1159</v>
      </c>
      <c r="B55" s="421" t="s">
        <v>1164</v>
      </c>
      <c r="C55" s="508">
        <f>C$53/2</f>
        <v>10</v>
      </c>
      <c r="D55" s="510" t="s">
        <v>38</v>
      </c>
      <c r="E55" s="508">
        <f>IF(D55="Partial",C55*0.25,IF(D55="Yes",C55,0))</f>
        <v>0</v>
      </c>
      <c r="F55" s="600"/>
      <c r="G55" s="610"/>
      <c r="H55" s="738"/>
      <c r="I55" s="508">
        <f>I$53/2</f>
        <v>10</v>
      </c>
      <c r="J55" s="267" t="s">
        <v>35</v>
      </c>
      <c r="K55" s="276">
        <f>IF(J55="Yes",I55,0)</f>
        <v>10</v>
      </c>
      <c r="L55" s="600"/>
      <c r="M55" s="267" t="s">
        <v>1497</v>
      </c>
      <c r="N55" s="738"/>
      <c r="O55" s="508">
        <f>O$53/2</f>
        <v>10</v>
      </c>
      <c r="P55" s="882" t="s">
        <v>38</v>
      </c>
      <c r="Q55" s="883">
        <f>IF(P55="Yes",O55,0)</f>
        <v>0</v>
      </c>
      <c r="R55" s="600"/>
      <c r="S55" s="884"/>
      <c r="T55" s="738"/>
      <c r="U55" s="508">
        <f>U$53/2</f>
        <v>10</v>
      </c>
      <c r="V55" s="267" t="s">
        <v>35</v>
      </c>
      <c r="W55" s="276">
        <f>IF(V55="Yes",U55,0)</f>
        <v>10</v>
      </c>
      <c r="X55" s="600"/>
      <c r="Y55" s="511" t="s">
        <v>2323</v>
      </c>
      <c r="Z55" s="738"/>
      <c r="AA55" s="508">
        <f>AA$53/2</f>
        <v>10</v>
      </c>
      <c r="AB55" s="267" t="s">
        <v>35</v>
      </c>
      <c r="AC55" s="276">
        <f>IF(AB55="Yes",AA55,0)</f>
        <v>10</v>
      </c>
      <c r="AD55" s="600"/>
      <c r="AE55" s="267" t="s">
        <v>1498</v>
      </c>
      <c r="AF55" s="738"/>
      <c r="AG55" s="508">
        <f>AG$53/2</f>
        <v>10</v>
      </c>
      <c r="AH55" s="267" t="s">
        <v>38</v>
      </c>
      <c r="AI55" s="276">
        <f>IF(AH55="Yes",AG55,0)</f>
        <v>0</v>
      </c>
      <c r="AJ55" s="600"/>
      <c r="AK55" s="614"/>
      <c r="AL55" s="738"/>
      <c r="AM55" s="508">
        <f>AM$53/2</f>
        <v>10</v>
      </c>
      <c r="AN55" s="267" t="s">
        <v>35</v>
      </c>
      <c r="AO55" s="276">
        <f>IF(AN55="Yes",AM55,0)</f>
        <v>10</v>
      </c>
      <c r="AP55" s="600"/>
      <c r="AQ55" s="511" t="s">
        <v>1499</v>
      </c>
      <c r="AR55" s="738"/>
      <c r="AS55" s="508">
        <f>AS$53/2</f>
        <v>10</v>
      </c>
      <c r="AT55" s="267" t="s">
        <v>35</v>
      </c>
      <c r="AU55" s="276">
        <f>IF(AT55="Yes",AS55,0)</f>
        <v>10</v>
      </c>
      <c r="AV55" s="600"/>
      <c r="AW55" s="267" t="s">
        <v>1500</v>
      </c>
      <c r="AX55" s="738"/>
      <c r="AY55" s="508">
        <f>AY$53/2</f>
        <v>10</v>
      </c>
      <c r="AZ55" s="267" t="s">
        <v>38</v>
      </c>
      <c r="BA55" s="276">
        <f>IF(AZ55="Yes",AY55,0)</f>
        <v>0</v>
      </c>
      <c r="BB55" s="600"/>
      <c r="BC55" s="567"/>
      <c r="BD55" s="738"/>
      <c r="BE55" s="508">
        <f>BE$53/2</f>
        <v>10</v>
      </c>
      <c r="BF55" s="224" t="s">
        <v>35</v>
      </c>
      <c r="BG55" s="234">
        <f>IF(BF55="Yes",BE55,0)</f>
        <v>10</v>
      </c>
      <c r="BH55" s="600"/>
      <c r="BI55" s="267" t="s">
        <v>1052</v>
      </c>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row>
    <row r="56" spans="1:221" s="8" customFormat="1" ht="12.75">
      <c r="A56" s="608"/>
      <c r="B56" s="566"/>
      <c r="C56" s="601"/>
      <c r="D56" s="610"/>
      <c r="E56" s="601"/>
      <c r="F56" s="601"/>
      <c r="G56" s="610"/>
      <c r="H56" s="738"/>
      <c r="I56" s="601"/>
      <c r="J56" s="564"/>
      <c r="K56" s="564"/>
      <c r="L56" s="601"/>
      <c r="M56" s="564"/>
      <c r="N56" s="738"/>
      <c r="O56" s="601"/>
      <c r="P56" s="609"/>
      <c r="Q56" s="609"/>
      <c r="R56" s="601"/>
      <c r="S56" s="567"/>
      <c r="T56" s="738"/>
      <c r="U56" s="601"/>
      <c r="V56" s="564"/>
      <c r="W56" s="564"/>
      <c r="X56" s="601"/>
      <c r="Y56" s="612"/>
      <c r="Z56" s="738"/>
      <c r="AA56" s="601"/>
      <c r="AB56" s="564"/>
      <c r="AC56" s="564"/>
      <c r="AD56" s="601"/>
      <c r="AE56" s="564"/>
      <c r="AF56" s="738"/>
      <c r="AG56" s="601"/>
      <c r="AH56" s="564"/>
      <c r="AI56" s="564"/>
      <c r="AJ56" s="601"/>
      <c r="AK56" s="564"/>
      <c r="AL56" s="738"/>
      <c r="AM56" s="601"/>
      <c r="AN56" s="564"/>
      <c r="AO56" s="564"/>
      <c r="AP56" s="601"/>
      <c r="AQ56" s="567"/>
      <c r="AR56" s="738"/>
      <c r="AS56" s="601"/>
      <c r="AT56" s="564"/>
      <c r="AU56" s="564"/>
      <c r="AV56" s="601"/>
      <c r="AW56" s="564"/>
      <c r="AX56" s="738"/>
      <c r="AY56" s="601"/>
      <c r="AZ56" s="564"/>
      <c r="BA56" s="564"/>
      <c r="BB56" s="601"/>
      <c r="BC56" s="567"/>
      <c r="BD56" s="738"/>
      <c r="BE56" s="601"/>
      <c r="BF56" s="609"/>
      <c r="BG56" s="609"/>
      <c r="BH56" s="601"/>
      <c r="BI56" s="564"/>
    </row>
    <row r="57" spans="1:221" s="504" customFormat="1" ht="18.75">
      <c r="A57" s="289" t="s">
        <v>74</v>
      </c>
      <c r="B57" s="648" t="s">
        <v>75</v>
      </c>
      <c r="C57" s="398">
        <v>100</v>
      </c>
      <c r="D57" s="501"/>
      <c r="E57" s="501"/>
      <c r="F57" s="398">
        <f>SUM(F58:F74)</f>
        <v>16.666666666666668</v>
      </c>
      <c r="G57" s="501"/>
      <c r="H57" s="738"/>
      <c r="I57" s="398">
        <v>100</v>
      </c>
      <c r="J57" s="291"/>
      <c r="K57" s="291"/>
      <c r="L57" s="398">
        <f>SUM(L58:L74)</f>
        <v>16.666666666666668</v>
      </c>
      <c r="M57" s="291"/>
      <c r="N57" s="738"/>
      <c r="O57" s="398">
        <v>100</v>
      </c>
      <c r="P57" s="505"/>
      <c r="Q57" s="505"/>
      <c r="R57" s="398">
        <f>SUM(R58:R74)</f>
        <v>16.666666666666668</v>
      </c>
      <c r="S57" s="502"/>
      <c r="T57" s="738"/>
      <c r="U57" s="398">
        <v>100</v>
      </c>
      <c r="V57" s="403"/>
      <c r="W57" s="403"/>
      <c r="X57" s="398">
        <f>SUM(X58:X74)</f>
        <v>16.666666666666668</v>
      </c>
      <c r="Y57" s="503"/>
      <c r="Z57" s="738"/>
      <c r="AA57" s="398">
        <v>100</v>
      </c>
      <c r="AB57" s="403"/>
      <c r="AC57" s="403"/>
      <c r="AD57" s="398">
        <f>SUM(AD58:AD74)</f>
        <v>16.666666666666668</v>
      </c>
      <c r="AE57" s="291"/>
      <c r="AF57" s="738"/>
      <c r="AG57" s="398">
        <v>100</v>
      </c>
      <c r="AH57" s="403"/>
      <c r="AI57" s="403"/>
      <c r="AJ57" s="398">
        <f>SUM(AJ58:AJ74)</f>
        <v>16.666666666666668</v>
      </c>
      <c r="AK57" s="291"/>
      <c r="AL57" s="738"/>
      <c r="AM57" s="398">
        <v>100</v>
      </c>
      <c r="AN57" s="403"/>
      <c r="AO57" s="403"/>
      <c r="AP57" s="398">
        <f>SUM(AP58:AP74)</f>
        <v>16.666666666666668</v>
      </c>
      <c r="AQ57" s="502"/>
      <c r="AR57" s="738"/>
      <c r="AS57" s="398">
        <v>100</v>
      </c>
      <c r="AT57" s="403"/>
      <c r="AU57" s="403"/>
      <c r="AV57" s="398">
        <f>SUM(AV58:AV74)</f>
        <v>16.666666666666668</v>
      </c>
      <c r="AW57" s="291"/>
      <c r="AX57" s="738"/>
      <c r="AY57" s="398">
        <v>100</v>
      </c>
      <c r="AZ57" s="403"/>
      <c r="BA57" s="403"/>
      <c r="BB57" s="398">
        <f>SUM(BB58:BB74)</f>
        <v>16.666666666666668</v>
      </c>
      <c r="BC57" s="502"/>
      <c r="BD57" s="738"/>
      <c r="BE57" s="398">
        <v>100</v>
      </c>
      <c r="BF57" s="406"/>
      <c r="BG57" s="406"/>
      <c r="BH57" s="398">
        <f>SUM(BH58:BH74)</f>
        <v>33.333333333333336</v>
      </c>
      <c r="BI57" s="291"/>
      <c r="BJ57" s="741"/>
      <c r="BK57" s="741"/>
      <c r="BL57" s="741"/>
      <c r="BM57" s="741"/>
      <c r="BN57" s="741"/>
      <c r="BO57" s="741"/>
      <c r="BP57" s="741"/>
      <c r="BQ57" s="741"/>
      <c r="BR57" s="741"/>
      <c r="BS57" s="741"/>
      <c r="BT57" s="741"/>
      <c r="BU57" s="741"/>
      <c r="BV57" s="741"/>
      <c r="BW57" s="741"/>
      <c r="BX57" s="741"/>
      <c r="BY57" s="741"/>
      <c r="BZ57" s="741"/>
      <c r="CA57" s="741"/>
      <c r="CB57" s="741"/>
      <c r="CC57" s="741"/>
      <c r="CD57" s="741"/>
      <c r="CE57" s="741"/>
      <c r="CF57" s="741"/>
      <c r="CG57" s="741"/>
      <c r="CH57" s="741"/>
      <c r="CI57" s="741"/>
      <c r="CJ57" s="741"/>
      <c r="CK57" s="741"/>
      <c r="CL57" s="741"/>
      <c r="CM57" s="741"/>
      <c r="CN57" s="741"/>
      <c r="CO57" s="741"/>
      <c r="CP57" s="741"/>
      <c r="CQ57" s="741"/>
      <c r="CR57" s="741"/>
      <c r="CS57" s="741"/>
      <c r="CT57" s="741"/>
      <c r="CU57" s="741"/>
      <c r="CV57" s="741"/>
      <c r="CW57" s="741"/>
      <c r="CX57" s="741"/>
      <c r="CY57" s="741"/>
      <c r="CZ57" s="741"/>
      <c r="DA57" s="741"/>
      <c r="DB57" s="741"/>
      <c r="DC57" s="741"/>
      <c r="DD57" s="741"/>
      <c r="DE57" s="741"/>
      <c r="DF57" s="741"/>
      <c r="DG57" s="741"/>
      <c r="DH57" s="741"/>
      <c r="DI57" s="741"/>
      <c r="DJ57" s="741"/>
      <c r="DK57" s="741"/>
      <c r="DL57" s="741"/>
      <c r="DM57" s="741"/>
      <c r="DN57" s="741"/>
      <c r="DO57" s="741"/>
      <c r="DP57" s="741"/>
      <c r="DQ57" s="741"/>
      <c r="DR57" s="741"/>
      <c r="DS57" s="741"/>
      <c r="DT57" s="741"/>
      <c r="DU57" s="741"/>
      <c r="DV57" s="741"/>
      <c r="DW57" s="741"/>
      <c r="DX57" s="741"/>
      <c r="DY57" s="741"/>
      <c r="DZ57" s="741"/>
      <c r="EA57" s="741"/>
      <c r="EB57" s="741"/>
      <c r="EC57" s="741"/>
      <c r="ED57" s="741"/>
      <c r="EE57" s="741"/>
      <c r="EF57" s="741"/>
      <c r="EG57" s="741"/>
      <c r="EH57" s="741"/>
      <c r="EI57" s="741"/>
      <c r="EJ57" s="741"/>
      <c r="EK57" s="741"/>
      <c r="EL57" s="741"/>
      <c r="EM57" s="741"/>
      <c r="EN57" s="741"/>
      <c r="EO57" s="741"/>
      <c r="EP57" s="741"/>
      <c r="EQ57" s="741"/>
      <c r="ER57" s="741"/>
      <c r="ES57" s="741"/>
      <c r="ET57" s="741"/>
      <c r="EU57" s="741"/>
      <c r="EV57" s="741"/>
      <c r="EW57" s="741"/>
      <c r="EX57" s="741"/>
      <c r="EY57" s="741"/>
      <c r="EZ57" s="741"/>
      <c r="FA57" s="741"/>
      <c r="FB57" s="741"/>
      <c r="FC57" s="741"/>
      <c r="FD57" s="741"/>
      <c r="FE57" s="741"/>
      <c r="FF57" s="741"/>
      <c r="FG57" s="741"/>
      <c r="FH57" s="741"/>
      <c r="FI57" s="741"/>
      <c r="FJ57" s="741"/>
      <c r="FK57" s="741"/>
      <c r="FL57" s="741"/>
      <c r="FM57" s="741"/>
      <c r="FN57" s="741"/>
      <c r="FO57" s="741"/>
      <c r="FP57" s="741"/>
      <c r="FQ57" s="741"/>
      <c r="FR57" s="741"/>
      <c r="FS57" s="741"/>
      <c r="FT57" s="741"/>
      <c r="FU57" s="741"/>
      <c r="FV57" s="741"/>
      <c r="FW57" s="741"/>
      <c r="FX57" s="741"/>
      <c r="FY57" s="741"/>
      <c r="FZ57" s="741"/>
      <c r="GA57" s="741"/>
      <c r="GB57" s="741"/>
      <c r="GC57" s="741"/>
      <c r="GD57" s="741"/>
      <c r="GE57" s="741"/>
      <c r="GF57" s="741"/>
      <c r="GG57" s="741"/>
      <c r="GH57" s="741"/>
      <c r="GI57" s="741"/>
      <c r="GJ57" s="741"/>
      <c r="GK57" s="741"/>
      <c r="GL57" s="741"/>
      <c r="GM57" s="741"/>
      <c r="GN57" s="741"/>
      <c r="GO57" s="741"/>
      <c r="GP57" s="741"/>
      <c r="GQ57" s="741"/>
      <c r="GR57" s="741"/>
      <c r="GS57" s="741"/>
      <c r="GT57" s="741"/>
      <c r="GU57" s="741"/>
      <c r="GV57" s="741"/>
      <c r="GW57" s="741"/>
      <c r="GX57" s="741"/>
      <c r="GY57" s="741"/>
      <c r="GZ57" s="741"/>
      <c r="HA57" s="741"/>
      <c r="HB57" s="741"/>
      <c r="HC57" s="741"/>
      <c r="HD57" s="741"/>
      <c r="HE57" s="741"/>
      <c r="HF57" s="741"/>
      <c r="HG57" s="741"/>
      <c r="HH57" s="741"/>
      <c r="HI57" s="741"/>
      <c r="HJ57" s="741"/>
      <c r="HK57" s="741"/>
      <c r="HL57" s="741"/>
      <c r="HM57" s="741"/>
    </row>
    <row r="58" spans="1:221" s="172" customFormat="1" ht="12.75">
      <c r="A58" s="623"/>
      <c r="B58" s="506" t="s">
        <v>842</v>
      </c>
      <c r="C58" s="600"/>
      <c r="D58" s="615"/>
      <c r="E58" s="600"/>
      <c r="F58" s="600"/>
      <c r="G58" s="610"/>
      <c r="H58" s="738"/>
      <c r="I58" s="600"/>
      <c r="J58" s="551"/>
      <c r="K58" s="551"/>
      <c r="L58" s="600"/>
      <c r="M58" s="564"/>
      <c r="N58" s="738"/>
      <c r="O58" s="600"/>
      <c r="P58" s="611"/>
      <c r="Q58" s="611"/>
      <c r="R58" s="600"/>
      <c r="S58" s="567"/>
      <c r="T58" s="738"/>
      <c r="U58" s="600"/>
      <c r="V58" s="551"/>
      <c r="W58" s="551"/>
      <c r="X58" s="600"/>
      <c r="Y58" s="612"/>
      <c r="Z58" s="738"/>
      <c r="AA58" s="600"/>
      <c r="AB58" s="551"/>
      <c r="AC58" s="551"/>
      <c r="AD58" s="600"/>
      <c r="AE58" s="564"/>
      <c r="AF58" s="738"/>
      <c r="AG58" s="600"/>
      <c r="AH58" s="551"/>
      <c r="AI58" s="551"/>
      <c r="AJ58" s="600"/>
      <c r="AK58" s="564"/>
      <c r="AL58" s="738"/>
      <c r="AM58" s="600"/>
      <c r="AN58" s="551"/>
      <c r="AO58" s="551"/>
      <c r="AP58" s="600"/>
      <c r="AQ58" s="567"/>
      <c r="AR58" s="738"/>
      <c r="AS58" s="600"/>
      <c r="AT58" s="551"/>
      <c r="AU58" s="551"/>
      <c r="AV58" s="600"/>
      <c r="AW58" s="564"/>
      <c r="AX58" s="738"/>
      <c r="AY58" s="600"/>
      <c r="AZ58" s="551"/>
      <c r="BA58" s="551"/>
      <c r="BB58" s="600"/>
      <c r="BC58" s="567"/>
      <c r="BD58" s="738"/>
      <c r="BE58" s="600"/>
      <c r="BF58" s="885"/>
      <c r="BG58" s="885"/>
      <c r="BH58" s="600"/>
      <c r="BI58" s="564"/>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row>
    <row r="59" spans="1:221" s="172" customFormat="1" ht="25.5">
      <c r="A59" s="441" t="s">
        <v>76</v>
      </c>
      <c r="B59" s="517" t="s">
        <v>77</v>
      </c>
      <c r="C59" s="507">
        <f t="shared" ref="C59" si="50">$C$57/3</f>
        <v>33.333333333333336</v>
      </c>
      <c r="D59" s="615"/>
      <c r="E59" s="600"/>
      <c r="F59" s="507">
        <f>SUM(E60:E61)</f>
        <v>16.666666666666668</v>
      </c>
      <c r="G59" s="610"/>
      <c r="H59" s="738"/>
      <c r="I59" s="507">
        <f t="shared" ref="I59" si="51">$C$57/3</f>
        <v>33.333333333333336</v>
      </c>
      <c r="J59" s="551"/>
      <c r="K59" s="551"/>
      <c r="L59" s="507">
        <f>SUM(K60:K61)</f>
        <v>16.666666666666668</v>
      </c>
      <c r="M59" s="564"/>
      <c r="N59" s="738"/>
      <c r="O59" s="507">
        <f t="shared" ref="O59" si="52">$C$57/3</f>
        <v>33.333333333333336</v>
      </c>
      <c r="P59" s="611"/>
      <c r="Q59" s="611"/>
      <c r="R59" s="507">
        <f>SUM(Q60:Q61)</f>
        <v>16.666666666666668</v>
      </c>
      <c r="S59" s="567"/>
      <c r="T59" s="738"/>
      <c r="U59" s="507">
        <f t="shared" ref="U59" si="53">$C$57/3</f>
        <v>33.333333333333336</v>
      </c>
      <c r="V59" s="551"/>
      <c r="W59" s="551"/>
      <c r="X59" s="507">
        <f>SUM(W60:W61)</f>
        <v>16.666666666666668</v>
      </c>
      <c r="Y59" s="612"/>
      <c r="Z59" s="738"/>
      <c r="AA59" s="507">
        <f t="shared" ref="AA59" si="54">$C$57/3</f>
        <v>33.333333333333336</v>
      </c>
      <c r="AB59" s="551"/>
      <c r="AC59" s="551"/>
      <c r="AD59" s="507">
        <f>SUM(AC60:AC61)</f>
        <v>16.666666666666668</v>
      </c>
      <c r="AE59" s="564"/>
      <c r="AF59" s="738"/>
      <c r="AG59" s="507">
        <f t="shared" ref="AG59" si="55">$C$57/3</f>
        <v>33.333333333333336</v>
      </c>
      <c r="AH59" s="551"/>
      <c r="AI59" s="551"/>
      <c r="AJ59" s="507">
        <f>SUM(AI60:AI61)</f>
        <v>16.666666666666668</v>
      </c>
      <c r="AK59" s="564"/>
      <c r="AL59" s="738"/>
      <c r="AM59" s="507">
        <f t="shared" ref="AM59" si="56">$C$57/3</f>
        <v>33.333333333333336</v>
      </c>
      <c r="AN59" s="551"/>
      <c r="AO59" s="551"/>
      <c r="AP59" s="507">
        <f>SUM(AO60:AO61)</f>
        <v>16.666666666666668</v>
      </c>
      <c r="AQ59" s="567"/>
      <c r="AR59" s="738"/>
      <c r="AS59" s="507">
        <f t="shared" ref="AS59" si="57">$C$57/3</f>
        <v>33.333333333333336</v>
      </c>
      <c r="AT59" s="551"/>
      <c r="AU59" s="551"/>
      <c r="AV59" s="507">
        <f>SUM(AU60:AU61)</f>
        <v>16.666666666666668</v>
      </c>
      <c r="AW59" s="564"/>
      <c r="AX59" s="738"/>
      <c r="AY59" s="507">
        <f t="shared" ref="AY59" si="58">$C$57/3</f>
        <v>33.333333333333336</v>
      </c>
      <c r="AZ59" s="551"/>
      <c r="BA59" s="551"/>
      <c r="BB59" s="507">
        <f>SUM(BA60:BA61)</f>
        <v>16.666666666666668</v>
      </c>
      <c r="BC59" s="567"/>
      <c r="BD59" s="738"/>
      <c r="BE59" s="507">
        <f t="shared" ref="BE59" si="59">$C$57/3</f>
        <v>33.333333333333336</v>
      </c>
      <c r="BF59" s="615"/>
      <c r="BG59" s="615"/>
      <c r="BH59" s="507">
        <f>SUM(BG60:BG61)</f>
        <v>16.666666666666668</v>
      </c>
      <c r="BI59" s="564"/>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row>
    <row r="60" spans="1:221" s="172" customFormat="1" ht="78.75" customHeight="1">
      <c r="A60" s="435" t="s">
        <v>78</v>
      </c>
      <c r="B60" s="421" t="s">
        <v>79</v>
      </c>
      <c r="C60" s="508">
        <f>C$59/2</f>
        <v>16.666666666666668</v>
      </c>
      <c r="D60" s="510" t="s">
        <v>35</v>
      </c>
      <c r="E60" s="508">
        <f>IF(D60="Partial",C60*0.25,IF(D60="Yes",C60,0))</f>
        <v>16.666666666666668</v>
      </c>
      <c r="F60" s="601"/>
      <c r="G60" s="510" t="s">
        <v>1501</v>
      </c>
      <c r="H60" s="738"/>
      <c r="I60" s="508">
        <f>I$59/2</f>
        <v>16.666666666666668</v>
      </c>
      <c r="J60" s="267" t="s">
        <v>35</v>
      </c>
      <c r="K60" s="276">
        <f>IF(J60="Yes",I60,0)</f>
        <v>16.666666666666668</v>
      </c>
      <c r="L60" s="601"/>
      <c r="M60" s="267" t="s">
        <v>1502</v>
      </c>
      <c r="N60" s="738"/>
      <c r="O60" s="508">
        <f>O$59/2</f>
        <v>16.666666666666668</v>
      </c>
      <c r="P60" s="224" t="s">
        <v>35</v>
      </c>
      <c r="Q60" s="234">
        <f>IF(P60="Yes",O60,0)</f>
        <v>16.666666666666668</v>
      </c>
      <c r="R60" s="601"/>
      <c r="S60" s="511" t="s">
        <v>1503</v>
      </c>
      <c r="T60" s="738"/>
      <c r="U60" s="508">
        <f>U$59/2</f>
        <v>16.666666666666668</v>
      </c>
      <c r="V60" s="267" t="s">
        <v>35</v>
      </c>
      <c r="W60" s="276">
        <f>IF(V60="Yes",U60,0)</f>
        <v>16.666666666666668</v>
      </c>
      <c r="X60" s="601"/>
      <c r="Y60" s="515" t="s">
        <v>2326</v>
      </c>
      <c r="Z60" s="738"/>
      <c r="AA60" s="508">
        <f>AA$59/2</f>
        <v>16.666666666666668</v>
      </c>
      <c r="AB60" s="267" t="s">
        <v>35</v>
      </c>
      <c r="AC60" s="276">
        <f>IF(AB60="Yes",AA60,0)</f>
        <v>16.666666666666668</v>
      </c>
      <c r="AD60" s="601"/>
      <c r="AE60" s="267" t="s">
        <v>1504</v>
      </c>
      <c r="AF60" s="738"/>
      <c r="AG60" s="508">
        <f>AG$59/2</f>
        <v>16.666666666666668</v>
      </c>
      <c r="AH60" s="267" t="s">
        <v>35</v>
      </c>
      <c r="AI60" s="276">
        <f>IF(AH60="Yes",AG60,0)</f>
        <v>16.666666666666668</v>
      </c>
      <c r="AJ60" s="601"/>
      <c r="AK60" s="267" t="s">
        <v>1505</v>
      </c>
      <c r="AL60" s="738"/>
      <c r="AM60" s="508">
        <f>AM$59/2</f>
        <v>16.666666666666668</v>
      </c>
      <c r="AN60" s="267" t="s">
        <v>35</v>
      </c>
      <c r="AO60" s="276">
        <f>IF(AN60="Yes",AM60,0)</f>
        <v>16.666666666666668</v>
      </c>
      <c r="AP60" s="601"/>
      <c r="AQ60" s="511" t="s">
        <v>1506</v>
      </c>
      <c r="AR60" s="738"/>
      <c r="AS60" s="508">
        <f>AS$59/2</f>
        <v>16.666666666666668</v>
      </c>
      <c r="AT60" s="267" t="s">
        <v>35</v>
      </c>
      <c r="AU60" s="276">
        <f>IF(AT60="Yes",AS60,0)</f>
        <v>16.666666666666668</v>
      </c>
      <c r="AV60" s="601"/>
      <c r="AW60" s="267" t="s">
        <v>1507</v>
      </c>
      <c r="AX60" s="738"/>
      <c r="AY60" s="508">
        <f>AY$59/2</f>
        <v>16.666666666666668</v>
      </c>
      <c r="AZ60" s="267" t="s">
        <v>35</v>
      </c>
      <c r="BA60" s="276">
        <f>IF(AZ60="Yes",AY60,0)</f>
        <v>16.666666666666668</v>
      </c>
      <c r="BB60" s="601"/>
      <c r="BC60" s="511" t="s">
        <v>1508</v>
      </c>
      <c r="BD60" s="738"/>
      <c r="BE60" s="508">
        <f>BE$59/2</f>
        <v>16.666666666666668</v>
      </c>
      <c r="BF60" s="510" t="s">
        <v>35</v>
      </c>
      <c r="BG60" s="508">
        <f>IF(BF60="Yes",BE60,0)</f>
        <v>16.666666666666668</v>
      </c>
      <c r="BH60" s="601"/>
      <c r="BI60" s="267" t="s">
        <v>1053</v>
      </c>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row>
    <row r="61" spans="1:221" s="172" customFormat="1" ht="25.5">
      <c r="A61" s="435" t="s">
        <v>81</v>
      </c>
      <c r="B61" s="421" t="s">
        <v>83</v>
      </c>
      <c r="C61" s="508">
        <f>C$59/2</f>
        <v>16.666666666666668</v>
      </c>
      <c r="D61" s="510" t="s">
        <v>38</v>
      </c>
      <c r="E61" s="508">
        <f>IF(D61="Partial",C61*0.25,IF(D61="Yes",C61,0))</f>
        <v>0</v>
      </c>
      <c r="F61" s="601"/>
      <c r="G61" s="610"/>
      <c r="H61" s="738"/>
      <c r="I61" s="508">
        <f>I$59/2</f>
        <v>16.666666666666668</v>
      </c>
      <c r="J61" s="267" t="s">
        <v>38</v>
      </c>
      <c r="K61" s="276">
        <f>IF(J61="Yes",I61,0)</f>
        <v>0</v>
      </c>
      <c r="L61" s="601"/>
      <c r="M61" s="564"/>
      <c r="N61" s="738"/>
      <c r="O61" s="508">
        <f>O$59/2</f>
        <v>16.666666666666668</v>
      </c>
      <c r="P61" s="224" t="s">
        <v>38</v>
      </c>
      <c r="Q61" s="234">
        <f>IF(P61="Yes",O61,0)</f>
        <v>0</v>
      </c>
      <c r="R61" s="601"/>
      <c r="S61" s="567"/>
      <c r="T61" s="738"/>
      <c r="U61" s="508">
        <f>U$59/2</f>
        <v>16.666666666666668</v>
      </c>
      <c r="V61" s="267" t="s">
        <v>38</v>
      </c>
      <c r="W61" s="276">
        <f>IF(V61="Yes",U61,0)</f>
        <v>0</v>
      </c>
      <c r="X61" s="601"/>
      <c r="Y61" s="626"/>
      <c r="Z61" s="738"/>
      <c r="AA61" s="508">
        <f>AA$59/2</f>
        <v>16.666666666666668</v>
      </c>
      <c r="AB61" s="267" t="s">
        <v>38</v>
      </c>
      <c r="AC61" s="276">
        <f>IF(AB61="Yes",AA61,0)</f>
        <v>0</v>
      </c>
      <c r="AD61" s="601"/>
      <c r="AE61" s="564"/>
      <c r="AF61" s="738"/>
      <c r="AG61" s="508">
        <f>AG$59/2</f>
        <v>16.666666666666668</v>
      </c>
      <c r="AH61" s="267" t="s">
        <v>38</v>
      </c>
      <c r="AI61" s="276">
        <f>IF(AH61="Yes",AG61,0)</f>
        <v>0</v>
      </c>
      <c r="AJ61" s="601"/>
      <c r="AK61" s="564"/>
      <c r="AL61" s="738"/>
      <c r="AM61" s="508">
        <f>AM$59/2</f>
        <v>16.666666666666668</v>
      </c>
      <c r="AN61" s="267" t="s">
        <v>38</v>
      </c>
      <c r="AO61" s="276">
        <f>IF(AN61="Yes",AM61,0)</f>
        <v>0</v>
      </c>
      <c r="AP61" s="601"/>
      <c r="AQ61" s="567"/>
      <c r="AR61" s="738"/>
      <c r="AS61" s="508">
        <f>AS$59/2</f>
        <v>16.666666666666668</v>
      </c>
      <c r="AT61" s="267" t="s">
        <v>38</v>
      </c>
      <c r="AU61" s="276">
        <f>IF(AT61="Yes",AS61,0)</f>
        <v>0</v>
      </c>
      <c r="AV61" s="601"/>
      <c r="AW61" s="564"/>
      <c r="AX61" s="738"/>
      <c r="AY61" s="508">
        <f>AY$59/2</f>
        <v>16.666666666666668</v>
      </c>
      <c r="AZ61" s="267" t="s">
        <v>38</v>
      </c>
      <c r="BA61" s="276">
        <f>IF(AZ61="Yes",AY61,0)</f>
        <v>0</v>
      </c>
      <c r="BB61" s="601"/>
      <c r="BC61" s="567"/>
      <c r="BD61" s="738"/>
      <c r="BE61" s="508">
        <f>BE$59/2</f>
        <v>16.666666666666668</v>
      </c>
      <c r="BF61" s="510" t="s">
        <v>38</v>
      </c>
      <c r="BG61" s="508">
        <f>IF(BF61="Yes",BE61,0)</f>
        <v>0</v>
      </c>
      <c r="BH61" s="601"/>
      <c r="BI61" s="564"/>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row>
    <row r="62" spans="1:221" s="172" customFormat="1" ht="14.25" customHeight="1">
      <c r="A62" s="608"/>
      <c r="B62" s="566"/>
      <c r="C62" s="601"/>
      <c r="D62" s="610"/>
      <c r="E62" s="601"/>
      <c r="F62" s="601"/>
      <c r="G62" s="610"/>
      <c r="H62" s="738"/>
      <c r="I62" s="601"/>
      <c r="J62" s="564"/>
      <c r="K62" s="257"/>
      <c r="L62" s="601"/>
      <c r="M62" s="564"/>
      <c r="N62" s="738"/>
      <c r="O62" s="601"/>
      <c r="P62" s="609"/>
      <c r="Q62" s="604"/>
      <c r="R62" s="601"/>
      <c r="S62" s="567"/>
      <c r="T62" s="738"/>
      <c r="U62" s="601"/>
      <c r="V62" s="564"/>
      <c r="W62" s="257"/>
      <c r="X62" s="601"/>
      <c r="Y62" s="626"/>
      <c r="Z62" s="738"/>
      <c r="AA62" s="601"/>
      <c r="AB62" s="564"/>
      <c r="AC62" s="257"/>
      <c r="AD62" s="601"/>
      <c r="AE62" s="564"/>
      <c r="AF62" s="738"/>
      <c r="AG62" s="601"/>
      <c r="AH62" s="564"/>
      <c r="AI62" s="257"/>
      <c r="AJ62" s="601"/>
      <c r="AK62" s="564"/>
      <c r="AL62" s="738"/>
      <c r="AM62" s="601"/>
      <c r="AN62" s="564"/>
      <c r="AO62" s="257"/>
      <c r="AP62" s="601"/>
      <c r="AQ62" s="567"/>
      <c r="AR62" s="738"/>
      <c r="AS62" s="601"/>
      <c r="AT62" s="564"/>
      <c r="AU62" s="257"/>
      <c r="AV62" s="601"/>
      <c r="AW62" s="564"/>
      <c r="AX62" s="738"/>
      <c r="AY62" s="601"/>
      <c r="AZ62" s="564"/>
      <c r="BA62" s="257"/>
      <c r="BB62" s="601"/>
      <c r="BC62" s="567"/>
      <c r="BD62" s="738"/>
      <c r="BE62" s="601"/>
      <c r="BF62" s="610"/>
      <c r="BG62" s="601"/>
      <c r="BH62" s="601"/>
      <c r="BI62" s="564"/>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row>
    <row r="63" spans="1:221" s="172" customFormat="1" ht="14.25" customHeight="1">
      <c r="A63" s="608"/>
      <c r="B63" s="506" t="s">
        <v>841</v>
      </c>
      <c r="C63" s="600"/>
      <c r="D63" s="610"/>
      <c r="E63" s="601"/>
      <c r="F63" s="601"/>
      <c r="G63" s="610"/>
      <c r="H63" s="738"/>
      <c r="I63" s="600"/>
      <c r="J63" s="564"/>
      <c r="K63" s="257"/>
      <c r="L63" s="601"/>
      <c r="M63" s="564"/>
      <c r="N63" s="738"/>
      <c r="O63" s="600"/>
      <c r="P63" s="609"/>
      <c r="Q63" s="604"/>
      <c r="R63" s="601"/>
      <c r="S63" s="567"/>
      <c r="T63" s="738"/>
      <c r="U63" s="600"/>
      <c r="V63" s="564"/>
      <c r="W63" s="257"/>
      <c r="X63" s="601"/>
      <c r="Y63" s="626"/>
      <c r="Z63" s="738"/>
      <c r="AA63" s="600"/>
      <c r="AB63" s="564"/>
      <c r="AC63" s="257"/>
      <c r="AD63" s="601"/>
      <c r="AE63" s="564"/>
      <c r="AF63" s="738"/>
      <c r="AG63" s="600"/>
      <c r="AH63" s="564"/>
      <c r="AI63" s="257"/>
      <c r="AJ63" s="601"/>
      <c r="AK63" s="564"/>
      <c r="AL63" s="738"/>
      <c r="AM63" s="600"/>
      <c r="AN63" s="564"/>
      <c r="AO63" s="257"/>
      <c r="AP63" s="601"/>
      <c r="AQ63" s="567"/>
      <c r="AR63" s="738"/>
      <c r="AS63" s="600"/>
      <c r="AT63" s="564"/>
      <c r="AU63" s="257"/>
      <c r="AV63" s="601"/>
      <c r="AW63" s="564"/>
      <c r="AX63" s="738"/>
      <c r="AY63" s="600"/>
      <c r="AZ63" s="564"/>
      <c r="BA63" s="257"/>
      <c r="BB63" s="601"/>
      <c r="BC63" s="567"/>
      <c r="BD63" s="738"/>
      <c r="BE63" s="600"/>
      <c r="BF63" s="610"/>
      <c r="BG63" s="601"/>
      <c r="BH63" s="601"/>
      <c r="BI63" s="564"/>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row>
    <row r="64" spans="1:221" s="172" customFormat="1" ht="36" customHeight="1">
      <c r="A64" s="441" t="s">
        <v>84</v>
      </c>
      <c r="B64" s="517" t="s">
        <v>813</v>
      </c>
      <c r="C64" s="507">
        <f t="shared" ref="C64" si="60">$C$57/3</f>
        <v>33.333333333333336</v>
      </c>
      <c r="D64" s="615"/>
      <c r="E64" s="601"/>
      <c r="F64" s="507">
        <f>SUM(E65:E68)</f>
        <v>0</v>
      </c>
      <c r="G64" s="610"/>
      <c r="H64" s="738"/>
      <c r="I64" s="507">
        <f t="shared" ref="I64" si="61">$C$57/3</f>
        <v>33.333333333333336</v>
      </c>
      <c r="J64" s="551"/>
      <c r="K64" s="257"/>
      <c r="L64" s="507">
        <f>SUM(K65:K68)</f>
        <v>0</v>
      </c>
      <c r="M64" s="564"/>
      <c r="N64" s="738"/>
      <c r="O64" s="507">
        <f t="shared" ref="O64" si="62">$C$57/3</f>
        <v>33.333333333333336</v>
      </c>
      <c r="P64" s="611"/>
      <c r="Q64" s="604"/>
      <c r="R64" s="507">
        <f>SUM(Q65:Q68)</f>
        <v>0</v>
      </c>
      <c r="S64" s="567"/>
      <c r="T64" s="738"/>
      <c r="U64" s="507">
        <f t="shared" ref="U64" si="63">$C$57/3</f>
        <v>33.333333333333336</v>
      </c>
      <c r="V64" s="551"/>
      <c r="W64" s="257"/>
      <c r="X64" s="507">
        <f>SUM(W65:W68)</f>
        <v>0</v>
      </c>
      <c r="Y64" s="627"/>
      <c r="Z64" s="738"/>
      <c r="AA64" s="507">
        <f t="shared" ref="AA64" si="64">$C$57/3</f>
        <v>33.333333333333336</v>
      </c>
      <c r="AB64" s="551"/>
      <c r="AC64" s="257"/>
      <c r="AD64" s="507">
        <f>SUM(AC65:AC68)</f>
        <v>0</v>
      </c>
      <c r="AE64" s="564"/>
      <c r="AF64" s="738"/>
      <c r="AG64" s="507">
        <f t="shared" ref="AG64" si="65">$C$57/3</f>
        <v>33.333333333333336</v>
      </c>
      <c r="AH64" s="551"/>
      <c r="AI64" s="257"/>
      <c r="AJ64" s="507">
        <f>SUM(AI65:AI68)</f>
        <v>0</v>
      </c>
      <c r="AK64" s="564"/>
      <c r="AL64" s="738"/>
      <c r="AM64" s="507">
        <f t="shared" ref="AM64" si="66">$C$57/3</f>
        <v>33.333333333333336</v>
      </c>
      <c r="AN64" s="551"/>
      <c r="AO64" s="257"/>
      <c r="AP64" s="507">
        <f>SUM(AO65:AO68)</f>
        <v>0</v>
      </c>
      <c r="AQ64" s="567"/>
      <c r="AR64" s="738"/>
      <c r="AS64" s="507">
        <f t="shared" ref="AS64" si="67">$C$57/3</f>
        <v>33.333333333333336</v>
      </c>
      <c r="AT64" s="551"/>
      <c r="AU64" s="257"/>
      <c r="AV64" s="507">
        <f>SUM(AU65:AU68)</f>
        <v>0</v>
      </c>
      <c r="AW64" s="564"/>
      <c r="AX64" s="738"/>
      <c r="AY64" s="507">
        <f t="shared" ref="AY64" si="68">$C$57/3</f>
        <v>33.333333333333336</v>
      </c>
      <c r="AZ64" s="551"/>
      <c r="BA64" s="257"/>
      <c r="BB64" s="507">
        <f>SUM(BA65:BA68)</f>
        <v>0</v>
      </c>
      <c r="BC64" s="567"/>
      <c r="BD64" s="738"/>
      <c r="BE64" s="507">
        <f t="shared" ref="BE64" si="69">$C$57/3</f>
        <v>33.333333333333336</v>
      </c>
      <c r="BF64" s="615"/>
      <c r="BG64" s="601"/>
      <c r="BH64" s="507">
        <f>SUM(BG65:BG68)</f>
        <v>16.666666666666668</v>
      </c>
      <c r="BI64" s="564"/>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row>
    <row r="65" spans="1:221" s="172" customFormat="1" ht="25.5">
      <c r="A65" s="435" t="s">
        <v>85</v>
      </c>
      <c r="B65" s="421" t="s">
        <v>5</v>
      </c>
      <c r="C65" s="508">
        <f>C$64/4</f>
        <v>8.3333333333333339</v>
      </c>
      <c r="D65" s="510" t="s">
        <v>38</v>
      </c>
      <c r="E65" s="508">
        <f>IF(D65="Partial",C65*0.25,IF(D65="Yes",C65,0))</f>
        <v>0</v>
      </c>
      <c r="F65" s="600"/>
      <c r="G65" s="610"/>
      <c r="H65" s="738"/>
      <c r="I65" s="508">
        <f>I$64/4</f>
        <v>8.3333333333333339</v>
      </c>
      <c r="J65" s="267" t="s">
        <v>38</v>
      </c>
      <c r="K65" s="276">
        <f>IF(J65="Yes",I65,0)</f>
        <v>0</v>
      </c>
      <c r="L65" s="600"/>
      <c r="M65" s="564"/>
      <c r="N65" s="738"/>
      <c r="O65" s="508">
        <f>O$64/4</f>
        <v>8.3333333333333339</v>
      </c>
      <c r="P65" s="224" t="s">
        <v>38</v>
      </c>
      <c r="Q65" s="234">
        <f>IF(P65="Yes",O65,0)</f>
        <v>0</v>
      </c>
      <c r="R65" s="600"/>
      <c r="S65" s="567"/>
      <c r="T65" s="738"/>
      <c r="U65" s="508">
        <f>U$64/4</f>
        <v>8.3333333333333339</v>
      </c>
      <c r="V65" s="267" t="s">
        <v>38</v>
      </c>
      <c r="W65" s="276">
        <f>IF(V65="Yes",U65,0)</f>
        <v>0</v>
      </c>
      <c r="X65" s="600"/>
      <c r="Y65" s="627"/>
      <c r="Z65" s="738"/>
      <c r="AA65" s="508">
        <f>AA$64/4</f>
        <v>8.3333333333333339</v>
      </c>
      <c r="AB65" s="267" t="s">
        <v>38</v>
      </c>
      <c r="AC65" s="276">
        <f>IF(AB65="Yes",AA65,0)</f>
        <v>0</v>
      </c>
      <c r="AD65" s="600"/>
      <c r="AE65" s="564"/>
      <c r="AF65" s="738"/>
      <c r="AG65" s="508">
        <f>AG$64/4</f>
        <v>8.3333333333333339</v>
      </c>
      <c r="AH65" s="267" t="s">
        <v>38</v>
      </c>
      <c r="AI65" s="276">
        <f>IF(AH65="Yes",AG65,0)</f>
        <v>0</v>
      </c>
      <c r="AJ65" s="600"/>
      <c r="AK65" s="564"/>
      <c r="AL65" s="738"/>
      <c r="AM65" s="508">
        <f>AM$64/4</f>
        <v>8.3333333333333339</v>
      </c>
      <c r="AN65" s="267" t="s">
        <v>38</v>
      </c>
      <c r="AO65" s="276">
        <f>IF(AN65="Yes",AM65,0)</f>
        <v>0</v>
      </c>
      <c r="AP65" s="600"/>
      <c r="AQ65" s="567"/>
      <c r="AR65" s="738"/>
      <c r="AS65" s="508">
        <f>AS$64/4</f>
        <v>8.3333333333333339</v>
      </c>
      <c r="AT65" s="267" t="s">
        <v>38</v>
      </c>
      <c r="AU65" s="276">
        <f>IF(AT65="Yes",AS65,0)</f>
        <v>0</v>
      </c>
      <c r="AV65" s="600"/>
      <c r="AW65" s="564"/>
      <c r="AX65" s="738"/>
      <c r="AY65" s="508">
        <f>AY$64/4</f>
        <v>8.3333333333333339</v>
      </c>
      <c r="AZ65" s="267" t="s">
        <v>38</v>
      </c>
      <c r="BA65" s="276">
        <f>IF(AZ65="Yes",AY65,0)</f>
        <v>0</v>
      </c>
      <c r="BB65" s="600"/>
      <c r="BC65" s="567"/>
      <c r="BD65" s="738"/>
      <c r="BE65" s="508">
        <f>BE$64/4</f>
        <v>8.3333333333333339</v>
      </c>
      <c r="BF65" s="510" t="s">
        <v>35</v>
      </c>
      <c r="BG65" s="508">
        <f>IF(BF65="Yes",BE65,0)</f>
        <v>8.3333333333333339</v>
      </c>
      <c r="BH65" s="600"/>
      <c r="BI65" s="267" t="s">
        <v>751</v>
      </c>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row>
    <row r="66" spans="1:221" s="172" customFormat="1" ht="33" customHeight="1">
      <c r="A66" s="435" t="s">
        <v>6</v>
      </c>
      <c r="B66" s="421" t="s">
        <v>814</v>
      </c>
      <c r="C66" s="508">
        <f>C$64/4</f>
        <v>8.3333333333333339</v>
      </c>
      <c r="D66" s="510" t="s">
        <v>38</v>
      </c>
      <c r="E66" s="508">
        <f>IF(D66="Partial",C66*0.25,IF(D66="Yes",C66,0))</f>
        <v>0</v>
      </c>
      <c r="F66" s="600"/>
      <c r="G66" s="610"/>
      <c r="H66" s="738"/>
      <c r="I66" s="508">
        <f>I$64/4</f>
        <v>8.3333333333333339</v>
      </c>
      <c r="J66" s="267" t="s">
        <v>38</v>
      </c>
      <c r="K66" s="276">
        <f>IF(J66="Yes",I66,0)</f>
        <v>0</v>
      </c>
      <c r="L66" s="600"/>
      <c r="M66" s="564"/>
      <c r="N66" s="738"/>
      <c r="O66" s="508">
        <f>O$64/4</f>
        <v>8.3333333333333339</v>
      </c>
      <c r="P66" s="224" t="s">
        <v>38</v>
      </c>
      <c r="Q66" s="234">
        <f>IF(P66="Yes",O66,0)</f>
        <v>0</v>
      </c>
      <c r="R66" s="600"/>
      <c r="S66" s="567"/>
      <c r="T66" s="738"/>
      <c r="U66" s="508">
        <f>U$64/4</f>
        <v>8.3333333333333339</v>
      </c>
      <c r="V66" s="267" t="s">
        <v>38</v>
      </c>
      <c r="W66" s="276">
        <f>IF(V66="Yes",U66,0)</f>
        <v>0</v>
      </c>
      <c r="X66" s="600"/>
      <c r="Y66" s="627"/>
      <c r="Z66" s="738"/>
      <c r="AA66" s="508">
        <f>AA$64/4</f>
        <v>8.3333333333333339</v>
      </c>
      <c r="AB66" s="267" t="s">
        <v>38</v>
      </c>
      <c r="AC66" s="276">
        <f>IF(AB66="Yes",AA66,0)</f>
        <v>0</v>
      </c>
      <c r="AD66" s="600"/>
      <c r="AE66" s="564"/>
      <c r="AF66" s="738"/>
      <c r="AG66" s="508">
        <f>AG$64/4</f>
        <v>8.3333333333333339</v>
      </c>
      <c r="AH66" s="267" t="s">
        <v>38</v>
      </c>
      <c r="AI66" s="276">
        <f>IF(AH66="Yes",AG66,0)</f>
        <v>0</v>
      </c>
      <c r="AJ66" s="600"/>
      <c r="AK66" s="564"/>
      <c r="AL66" s="738"/>
      <c r="AM66" s="508">
        <f>AM$64/4</f>
        <v>8.3333333333333339</v>
      </c>
      <c r="AN66" s="267" t="s">
        <v>38</v>
      </c>
      <c r="AO66" s="276">
        <f>IF(AN66="Yes",AM66,0)</f>
        <v>0</v>
      </c>
      <c r="AP66" s="600"/>
      <c r="AQ66" s="567"/>
      <c r="AR66" s="738"/>
      <c r="AS66" s="508">
        <f>AS$64/4</f>
        <v>8.3333333333333339</v>
      </c>
      <c r="AT66" s="267" t="s">
        <v>38</v>
      </c>
      <c r="AU66" s="276">
        <f>IF(AT66="Yes",AS66,0)</f>
        <v>0</v>
      </c>
      <c r="AV66" s="600"/>
      <c r="AW66" s="564"/>
      <c r="AX66" s="738"/>
      <c r="AY66" s="508">
        <f>AY$64/4</f>
        <v>8.3333333333333339</v>
      </c>
      <c r="AZ66" s="267" t="s">
        <v>38</v>
      </c>
      <c r="BA66" s="276">
        <f>IF(AZ66="Yes",AY66,0)</f>
        <v>0</v>
      </c>
      <c r="BB66" s="600"/>
      <c r="BC66" s="567"/>
      <c r="BD66" s="738"/>
      <c r="BE66" s="508">
        <f>BE$64/4</f>
        <v>8.3333333333333339</v>
      </c>
      <c r="BF66" s="510" t="s">
        <v>38</v>
      </c>
      <c r="BG66" s="508">
        <f>IF(BF66="Yes",BE66,0)</f>
        <v>0</v>
      </c>
      <c r="BH66" s="600"/>
      <c r="BI66" s="564"/>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row>
    <row r="67" spans="1:221" s="172" customFormat="1" ht="25.5">
      <c r="A67" s="435" t="s">
        <v>915</v>
      </c>
      <c r="B67" s="421" t="s">
        <v>82</v>
      </c>
      <c r="C67" s="508">
        <f>C$64/4</f>
        <v>8.3333333333333339</v>
      </c>
      <c r="D67" s="510" t="s">
        <v>38</v>
      </c>
      <c r="E67" s="508">
        <f>IF(D67="Partial",C67*0.25,IF(D67="Yes",C67,0))</f>
        <v>0</v>
      </c>
      <c r="F67" s="601"/>
      <c r="G67" s="610"/>
      <c r="H67" s="738"/>
      <c r="I67" s="508">
        <f>I$64/4</f>
        <v>8.3333333333333339</v>
      </c>
      <c r="J67" s="267" t="s">
        <v>38</v>
      </c>
      <c r="K67" s="276">
        <f>IF(J67="Yes",I67,0)</f>
        <v>0</v>
      </c>
      <c r="L67" s="601"/>
      <c r="M67" s="564"/>
      <c r="N67" s="738"/>
      <c r="O67" s="508">
        <f>O$64/4</f>
        <v>8.3333333333333339</v>
      </c>
      <c r="P67" s="224" t="s">
        <v>38</v>
      </c>
      <c r="Q67" s="234">
        <f>IF(P67="Yes",O67,0)</f>
        <v>0</v>
      </c>
      <c r="R67" s="601"/>
      <c r="S67" s="567"/>
      <c r="T67" s="738"/>
      <c r="U67" s="508">
        <f>U$64/4</f>
        <v>8.3333333333333339</v>
      </c>
      <c r="V67" s="267" t="s">
        <v>38</v>
      </c>
      <c r="W67" s="276">
        <f>IF(V67="Yes",U67,0)</f>
        <v>0</v>
      </c>
      <c r="X67" s="601"/>
      <c r="Y67" s="624"/>
      <c r="Z67" s="738"/>
      <c r="AA67" s="508">
        <f>AA$64/4</f>
        <v>8.3333333333333339</v>
      </c>
      <c r="AB67" s="267" t="s">
        <v>38</v>
      </c>
      <c r="AC67" s="276">
        <f>IF(AB67="Yes",AA67,0)</f>
        <v>0</v>
      </c>
      <c r="AD67" s="601"/>
      <c r="AE67" s="564"/>
      <c r="AF67" s="738"/>
      <c r="AG67" s="508">
        <f>AG$64/4</f>
        <v>8.3333333333333339</v>
      </c>
      <c r="AH67" s="267" t="s">
        <v>38</v>
      </c>
      <c r="AI67" s="276">
        <f>IF(AH67="Yes",AG67,0)</f>
        <v>0</v>
      </c>
      <c r="AJ67" s="601"/>
      <c r="AK67" s="564"/>
      <c r="AL67" s="738"/>
      <c r="AM67" s="508">
        <f>AM$64/4</f>
        <v>8.3333333333333339</v>
      </c>
      <c r="AN67" s="267" t="s">
        <v>38</v>
      </c>
      <c r="AO67" s="276">
        <f>IF(AN67="Yes",AM67,0)</f>
        <v>0</v>
      </c>
      <c r="AP67" s="601"/>
      <c r="AQ67" s="567"/>
      <c r="AR67" s="738"/>
      <c r="AS67" s="508">
        <f>AS$64/4</f>
        <v>8.3333333333333339</v>
      </c>
      <c r="AT67" s="267" t="s">
        <v>38</v>
      </c>
      <c r="AU67" s="276">
        <f>IF(AT67="Yes",AS67,0)</f>
        <v>0</v>
      </c>
      <c r="AV67" s="601"/>
      <c r="AW67" s="564"/>
      <c r="AX67" s="738"/>
      <c r="AY67" s="508">
        <f>AY$64/4</f>
        <v>8.3333333333333339</v>
      </c>
      <c r="AZ67" s="267" t="s">
        <v>38</v>
      </c>
      <c r="BA67" s="276">
        <f>IF(AZ67="Yes",AY67,0)</f>
        <v>0</v>
      </c>
      <c r="BB67" s="601"/>
      <c r="BC67" s="567"/>
      <c r="BD67" s="738"/>
      <c r="BE67" s="508">
        <f>BE$64/4</f>
        <v>8.3333333333333339</v>
      </c>
      <c r="BF67" s="510" t="s">
        <v>35</v>
      </c>
      <c r="BG67" s="508">
        <f>IF(BF67="Yes",BE67,0)</f>
        <v>8.3333333333333339</v>
      </c>
      <c r="BH67" s="601"/>
      <c r="BI67" s="269" t="s">
        <v>1509</v>
      </c>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row>
    <row r="68" spans="1:221" s="172" customFormat="1" ht="12.75">
      <c r="A68" s="435" t="s">
        <v>916</v>
      </c>
      <c r="B68" s="421" t="s">
        <v>808</v>
      </c>
      <c r="C68" s="508">
        <f>C$64/4</f>
        <v>8.3333333333333339</v>
      </c>
      <c r="D68" s="510" t="s">
        <v>38</v>
      </c>
      <c r="E68" s="508">
        <f>IF(D68="Partial",C68*0.25,IF(D68="Yes",C68,0))</f>
        <v>0</v>
      </c>
      <c r="F68" s="601"/>
      <c r="G68" s="610"/>
      <c r="H68" s="738"/>
      <c r="I68" s="508">
        <f>I$64/4</f>
        <v>8.3333333333333339</v>
      </c>
      <c r="J68" s="267" t="s">
        <v>38</v>
      </c>
      <c r="K68" s="276">
        <f>IF(J68="Yes",I68,0)</f>
        <v>0</v>
      </c>
      <c r="L68" s="601"/>
      <c r="M68" s="564"/>
      <c r="N68" s="738"/>
      <c r="O68" s="508">
        <f>O$64/4</f>
        <v>8.3333333333333339</v>
      </c>
      <c r="P68" s="224" t="s">
        <v>38</v>
      </c>
      <c r="Q68" s="234">
        <f>IF(P68="Yes",O68,0)</f>
        <v>0</v>
      </c>
      <c r="R68" s="601"/>
      <c r="S68" s="567"/>
      <c r="T68" s="738"/>
      <c r="U68" s="508">
        <f>U$64/4</f>
        <v>8.3333333333333339</v>
      </c>
      <c r="V68" s="267" t="s">
        <v>38</v>
      </c>
      <c r="W68" s="276">
        <f>IF(V68="Yes",U68,0)</f>
        <v>0</v>
      </c>
      <c r="X68" s="601"/>
      <c r="Y68" s="612"/>
      <c r="Z68" s="738"/>
      <c r="AA68" s="508">
        <f>AA$64/4</f>
        <v>8.3333333333333339</v>
      </c>
      <c r="AB68" s="267" t="s">
        <v>38</v>
      </c>
      <c r="AC68" s="276">
        <f>IF(AB68="Yes",AA68,0)</f>
        <v>0</v>
      </c>
      <c r="AD68" s="601"/>
      <c r="AE68" s="564"/>
      <c r="AF68" s="738"/>
      <c r="AG68" s="508">
        <f>AG$64/4</f>
        <v>8.3333333333333339</v>
      </c>
      <c r="AH68" s="267" t="s">
        <v>38</v>
      </c>
      <c r="AI68" s="276">
        <f>IF(AH68="Yes",AG68,0)</f>
        <v>0</v>
      </c>
      <c r="AJ68" s="601"/>
      <c r="AK68" s="564"/>
      <c r="AL68" s="738"/>
      <c r="AM68" s="508">
        <f>AM$64/4</f>
        <v>8.3333333333333339</v>
      </c>
      <c r="AN68" s="267" t="s">
        <v>38</v>
      </c>
      <c r="AO68" s="276">
        <f>IF(AN68="Yes",AM68,0)</f>
        <v>0</v>
      </c>
      <c r="AP68" s="601"/>
      <c r="AQ68" s="567"/>
      <c r="AR68" s="738"/>
      <c r="AS68" s="508">
        <f>AS$64/4</f>
        <v>8.3333333333333339</v>
      </c>
      <c r="AT68" s="267" t="s">
        <v>38</v>
      </c>
      <c r="AU68" s="276">
        <f>IF(AT68="Yes",AS68,0)</f>
        <v>0</v>
      </c>
      <c r="AV68" s="601"/>
      <c r="AW68" s="564"/>
      <c r="AX68" s="738"/>
      <c r="AY68" s="508">
        <f>AY$64/4</f>
        <v>8.3333333333333339</v>
      </c>
      <c r="AZ68" s="267" t="s">
        <v>38</v>
      </c>
      <c r="BA68" s="276">
        <f>IF(AZ68="Yes",AY68,0)</f>
        <v>0</v>
      </c>
      <c r="BB68" s="601"/>
      <c r="BC68" s="567"/>
      <c r="BD68" s="738"/>
      <c r="BE68" s="508">
        <f>BE$64/4</f>
        <v>8.3333333333333339</v>
      </c>
      <c r="BF68" s="510" t="s">
        <v>38</v>
      </c>
      <c r="BG68" s="508">
        <f>IF(BF68="Yes",BE68,0)</f>
        <v>0</v>
      </c>
      <c r="BH68" s="601"/>
      <c r="BI68" s="564"/>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row>
    <row r="69" spans="1:221" s="172" customFormat="1" ht="33" customHeight="1">
      <c r="A69" s="608"/>
      <c r="B69" s="566"/>
      <c r="C69" s="600"/>
      <c r="D69" s="615"/>
      <c r="E69" s="601"/>
      <c r="F69" s="600"/>
      <c r="G69" s="610"/>
      <c r="H69" s="738"/>
      <c r="I69" s="600"/>
      <c r="J69" s="551"/>
      <c r="K69" s="564"/>
      <c r="L69" s="600"/>
      <c r="M69" s="564"/>
      <c r="N69" s="738"/>
      <c r="O69" s="600"/>
      <c r="P69" s="611"/>
      <c r="Q69" s="609"/>
      <c r="R69" s="600"/>
      <c r="S69" s="567"/>
      <c r="T69" s="738"/>
      <c r="U69" s="600"/>
      <c r="V69" s="551"/>
      <c r="W69" s="564"/>
      <c r="X69" s="600"/>
      <c r="Y69" s="612"/>
      <c r="Z69" s="738"/>
      <c r="AA69" s="600"/>
      <c r="AB69" s="551"/>
      <c r="AC69" s="564"/>
      <c r="AD69" s="600"/>
      <c r="AE69" s="564"/>
      <c r="AF69" s="738"/>
      <c r="AG69" s="600"/>
      <c r="AH69" s="551"/>
      <c r="AI69" s="564"/>
      <c r="AJ69" s="600"/>
      <c r="AK69" s="564"/>
      <c r="AL69" s="738"/>
      <c r="AM69" s="600"/>
      <c r="AN69" s="551"/>
      <c r="AO69" s="564"/>
      <c r="AP69" s="600"/>
      <c r="AQ69" s="567"/>
      <c r="AR69" s="738"/>
      <c r="AS69" s="600"/>
      <c r="AT69" s="551"/>
      <c r="AU69" s="564"/>
      <c r="AV69" s="600"/>
      <c r="AW69" s="564"/>
      <c r="AX69" s="738"/>
      <c r="AY69" s="600"/>
      <c r="AZ69" s="551"/>
      <c r="BA69" s="564"/>
      <c r="BB69" s="600"/>
      <c r="BC69" s="567"/>
      <c r="BD69" s="738"/>
      <c r="BE69" s="600"/>
      <c r="BF69" s="615"/>
      <c r="BG69" s="610"/>
      <c r="BH69" s="600"/>
      <c r="BI69" s="564"/>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row>
    <row r="70" spans="1:221" s="172" customFormat="1" ht="17.25" customHeight="1">
      <c r="A70" s="441" t="s">
        <v>7</v>
      </c>
      <c r="B70" s="506" t="s">
        <v>828</v>
      </c>
      <c r="C70" s="507">
        <f t="shared" ref="C70" si="70">$C$57/3</f>
        <v>33.333333333333336</v>
      </c>
      <c r="D70" s="615"/>
      <c r="E70" s="601"/>
      <c r="F70" s="507">
        <f>SUM(E71:E73)</f>
        <v>0</v>
      </c>
      <c r="G70" s="628"/>
      <c r="H70" s="738"/>
      <c r="I70" s="507">
        <f t="shared" ref="I70" si="71">$C$57/3</f>
        <v>33.333333333333336</v>
      </c>
      <c r="J70" s="551"/>
      <c r="K70" s="564"/>
      <c r="L70" s="507">
        <f>SUM(K71:K73)</f>
        <v>0</v>
      </c>
      <c r="M70" s="564"/>
      <c r="N70" s="738"/>
      <c r="O70" s="507">
        <f t="shared" ref="O70" si="72">$C$57/3</f>
        <v>33.333333333333336</v>
      </c>
      <c r="P70" s="611"/>
      <c r="Q70" s="609"/>
      <c r="R70" s="507">
        <f>SUM(Q71:Q73)</f>
        <v>0</v>
      </c>
      <c r="S70" s="567"/>
      <c r="T70" s="738"/>
      <c r="U70" s="507">
        <f t="shared" ref="U70" si="73">$C$57/3</f>
        <v>33.333333333333336</v>
      </c>
      <c r="V70" s="551"/>
      <c r="W70" s="564"/>
      <c r="X70" s="507">
        <f>SUM(W71:W73)</f>
        <v>0</v>
      </c>
      <c r="Y70" s="612"/>
      <c r="Z70" s="738"/>
      <c r="AA70" s="507">
        <f t="shared" ref="AA70" si="74">$C$57/3</f>
        <v>33.333333333333336</v>
      </c>
      <c r="AB70" s="551"/>
      <c r="AC70" s="564"/>
      <c r="AD70" s="507">
        <f>SUM(AC71:AC73)</f>
        <v>0</v>
      </c>
      <c r="AE70" s="564"/>
      <c r="AF70" s="738"/>
      <c r="AG70" s="507">
        <f t="shared" ref="AG70" si="75">$C$57/3</f>
        <v>33.333333333333336</v>
      </c>
      <c r="AH70" s="551"/>
      <c r="AI70" s="564"/>
      <c r="AJ70" s="507">
        <f>SUM(AI71:AI73)</f>
        <v>0</v>
      </c>
      <c r="AK70" s="564"/>
      <c r="AL70" s="738"/>
      <c r="AM70" s="507">
        <f t="shared" ref="AM70" si="76">$C$57/3</f>
        <v>33.333333333333336</v>
      </c>
      <c r="AN70" s="551"/>
      <c r="AO70" s="564"/>
      <c r="AP70" s="507">
        <f>SUM(AO71:AO73)</f>
        <v>0</v>
      </c>
      <c r="AQ70" s="567"/>
      <c r="AR70" s="738"/>
      <c r="AS70" s="507">
        <f t="shared" ref="AS70" si="77">$C$57/3</f>
        <v>33.333333333333336</v>
      </c>
      <c r="AT70" s="551"/>
      <c r="AU70" s="564"/>
      <c r="AV70" s="507">
        <f>SUM(AU71:AU73)</f>
        <v>0</v>
      </c>
      <c r="AW70" s="564"/>
      <c r="AX70" s="738"/>
      <c r="AY70" s="507">
        <f t="shared" ref="AY70" si="78">$C$57/3</f>
        <v>33.333333333333336</v>
      </c>
      <c r="AZ70" s="551"/>
      <c r="BA70" s="564"/>
      <c r="BB70" s="507">
        <f>SUM(BA71:BA73)</f>
        <v>0</v>
      </c>
      <c r="BC70" s="567"/>
      <c r="BD70" s="738"/>
      <c r="BE70" s="507">
        <f t="shared" ref="BE70" si="79">$C$57/3</f>
        <v>33.333333333333336</v>
      </c>
      <c r="BF70" s="615"/>
      <c r="BG70" s="610"/>
      <c r="BH70" s="507">
        <f>SUM(BG71:BG73)</f>
        <v>0</v>
      </c>
      <c r="BI70" s="564"/>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row>
    <row r="71" spans="1:221" s="172" customFormat="1" ht="43.5" customHeight="1">
      <c r="A71" s="435" t="s">
        <v>86</v>
      </c>
      <c r="B71" s="421" t="s">
        <v>795</v>
      </c>
      <c r="C71" s="508">
        <f>C$70/3</f>
        <v>11.111111111111112</v>
      </c>
      <c r="D71" s="510" t="s">
        <v>38</v>
      </c>
      <c r="E71" s="508">
        <f>IF(D71="Partial",C71*0.25,IF(D71="Yes",C71,0))</f>
        <v>0</v>
      </c>
      <c r="F71" s="601"/>
      <c r="G71" s="610"/>
      <c r="H71" s="738"/>
      <c r="I71" s="508">
        <f>I$70/3</f>
        <v>11.111111111111112</v>
      </c>
      <c r="J71" s="267" t="s">
        <v>38</v>
      </c>
      <c r="K71" s="276">
        <f>IF(J71="Yes",I71,0)</f>
        <v>0</v>
      </c>
      <c r="L71" s="601"/>
      <c r="M71" s="564"/>
      <c r="N71" s="738"/>
      <c r="O71" s="508">
        <f>O$70/3</f>
        <v>11.111111111111112</v>
      </c>
      <c r="P71" s="224" t="s">
        <v>38</v>
      </c>
      <c r="Q71" s="234">
        <f>IF(P71="Yes",O71,0)</f>
        <v>0</v>
      </c>
      <c r="R71" s="601"/>
      <c r="S71" s="567"/>
      <c r="T71" s="738"/>
      <c r="U71" s="508">
        <f>U$70/3</f>
        <v>11.111111111111112</v>
      </c>
      <c r="V71" s="267" t="s">
        <v>38</v>
      </c>
      <c r="W71" s="276">
        <f>IF(V71="Yes",U71,0)</f>
        <v>0</v>
      </c>
      <c r="X71" s="601"/>
      <c r="Y71" s="612"/>
      <c r="Z71" s="738"/>
      <c r="AA71" s="508">
        <f>AA$70/3</f>
        <v>11.111111111111112</v>
      </c>
      <c r="AB71" s="267" t="s">
        <v>38</v>
      </c>
      <c r="AC71" s="276">
        <f>IF(AB71="Yes",AA71,0)</f>
        <v>0</v>
      </c>
      <c r="AD71" s="601"/>
      <c r="AE71" s="564"/>
      <c r="AF71" s="738"/>
      <c r="AG71" s="508">
        <f>AG$70/3</f>
        <v>11.111111111111112</v>
      </c>
      <c r="AH71" s="267" t="s">
        <v>38</v>
      </c>
      <c r="AI71" s="276">
        <f>IF(AH71="Yes",AG71,0)</f>
        <v>0</v>
      </c>
      <c r="AJ71" s="601"/>
      <c r="AK71" s="564"/>
      <c r="AL71" s="738"/>
      <c r="AM71" s="508">
        <f>AM$70/3</f>
        <v>11.111111111111112</v>
      </c>
      <c r="AN71" s="267" t="s">
        <v>38</v>
      </c>
      <c r="AO71" s="276">
        <f>IF(AN71="Yes",AM71,0)</f>
        <v>0</v>
      </c>
      <c r="AP71" s="601"/>
      <c r="AQ71" s="567"/>
      <c r="AR71" s="738"/>
      <c r="AS71" s="508">
        <f>AS$70/3</f>
        <v>11.111111111111112</v>
      </c>
      <c r="AT71" s="267" t="s">
        <v>38</v>
      </c>
      <c r="AU71" s="276">
        <f>IF(AT71="Yes",AS71,0)</f>
        <v>0</v>
      </c>
      <c r="AV71" s="601"/>
      <c r="AW71" s="564"/>
      <c r="AX71" s="738"/>
      <c r="AY71" s="508">
        <f>AY$70/3</f>
        <v>11.111111111111112</v>
      </c>
      <c r="AZ71" s="267" t="s">
        <v>38</v>
      </c>
      <c r="BA71" s="276">
        <f>IF(AZ71="Yes",AY71,0)</f>
        <v>0</v>
      </c>
      <c r="BB71" s="601"/>
      <c r="BC71" s="567"/>
      <c r="BD71" s="738"/>
      <c r="BE71" s="508">
        <f>BE$70/3</f>
        <v>11.111111111111112</v>
      </c>
      <c r="BF71" s="510" t="s">
        <v>38</v>
      </c>
      <c r="BG71" s="508">
        <f>IF(BF71="Yes",BE71,0)</f>
        <v>0</v>
      </c>
      <c r="BH71" s="601"/>
      <c r="BI71" s="564"/>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row>
    <row r="72" spans="1:221" s="172" customFormat="1" ht="38.25">
      <c r="A72" s="435" t="s">
        <v>87</v>
      </c>
      <c r="B72" s="421" t="s">
        <v>815</v>
      </c>
      <c r="C72" s="508">
        <f>C$70/3</f>
        <v>11.111111111111112</v>
      </c>
      <c r="D72" s="510" t="s">
        <v>38</v>
      </c>
      <c r="E72" s="508">
        <f>IF(D72="Partial",C72*0.25,IF(D72="Yes",C72,0))</f>
        <v>0</v>
      </c>
      <c r="F72" s="601"/>
      <c r="G72" s="610"/>
      <c r="H72" s="738"/>
      <c r="I72" s="508">
        <f>I$70/3</f>
        <v>11.111111111111112</v>
      </c>
      <c r="J72" s="267" t="s">
        <v>38</v>
      </c>
      <c r="K72" s="276">
        <f>IF(J72="Yes",I72,0)</f>
        <v>0</v>
      </c>
      <c r="L72" s="601"/>
      <c r="M72" s="564"/>
      <c r="N72" s="738"/>
      <c r="O72" s="508">
        <f>O$70/3</f>
        <v>11.111111111111112</v>
      </c>
      <c r="P72" s="224" t="s">
        <v>38</v>
      </c>
      <c r="Q72" s="234">
        <f>IF(P72="Yes",O72,0)</f>
        <v>0</v>
      </c>
      <c r="R72" s="601"/>
      <c r="S72" s="567"/>
      <c r="T72" s="738"/>
      <c r="U72" s="508">
        <f>U$70/3</f>
        <v>11.111111111111112</v>
      </c>
      <c r="V72" s="267" t="s">
        <v>38</v>
      </c>
      <c r="W72" s="276">
        <f>IF(V72="Yes",U72,0)</f>
        <v>0</v>
      </c>
      <c r="X72" s="601"/>
      <c r="Y72" s="612"/>
      <c r="Z72" s="738"/>
      <c r="AA72" s="508">
        <f>AA$70/3</f>
        <v>11.111111111111112</v>
      </c>
      <c r="AB72" s="267" t="s">
        <v>38</v>
      </c>
      <c r="AC72" s="276">
        <f>IF(AB72="Yes",AA72,0)</f>
        <v>0</v>
      </c>
      <c r="AD72" s="601"/>
      <c r="AE72" s="564"/>
      <c r="AF72" s="738"/>
      <c r="AG72" s="508">
        <f>AG$70/3</f>
        <v>11.111111111111112</v>
      </c>
      <c r="AH72" s="267" t="s">
        <v>38</v>
      </c>
      <c r="AI72" s="276">
        <f>IF(AH72="Yes",AG72,0)</f>
        <v>0</v>
      </c>
      <c r="AJ72" s="601"/>
      <c r="AK72" s="564"/>
      <c r="AL72" s="738"/>
      <c r="AM72" s="508">
        <f>AM$70/3</f>
        <v>11.111111111111112</v>
      </c>
      <c r="AN72" s="267" t="s">
        <v>38</v>
      </c>
      <c r="AO72" s="276">
        <f>IF(AN72="Yes",AM72,0)</f>
        <v>0</v>
      </c>
      <c r="AP72" s="601"/>
      <c r="AQ72" s="567"/>
      <c r="AR72" s="738"/>
      <c r="AS72" s="508">
        <f>AS$70/3</f>
        <v>11.111111111111112</v>
      </c>
      <c r="AT72" s="267" t="s">
        <v>38</v>
      </c>
      <c r="AU72" s="276">
        <f>IF(AT72="Yes",AS72,0)</f>
        <v>0</v>
      </c>
      <c r="AV72" s="601"/>
      <c r="AW72" s="564"/>
      <c r="AX72" s="738"/>
      <c r="AY72" s="508">
        <f>AY$70/3</f>
        <v>11.111111111111112</v>
      </c>
      <c r="AZ72" s="267" t="s">
        <v>38</v>
      </c>
      <c r="BA72" s="276">
        <f>IF(AZ72="Yes",AY72,0)</f>
        <v>0</v>
      </c>
      <c r="BB72" s="601"/>
      <c r="BC72" s="567"/>
      <c r="BD72" s="738"/>
      <c r="BE72" s="508">
        <f>BE$70/3</f>
        <v>11.111111111111112</v>
      </c>
      <c r="BF72" s="510" t="s">
        <v>38</v>
      </c>
      <c r="BG72" s="508">
        <f>IF(BF72="Yes",BE72,0)</f>
        <v>0</v>
      </c>
      <c r="BH72" s="601"/>
      <c r="BI72" s="564"/>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row>
    <row r="73" spans="1:221" s="172" customFormat="1" ht="24.75" customHeight="1">
      <c r="A73" s="435" t="s">
        <v>914</v>
      </c>
      <c r="B73" s="421" t="s">
        <v>1054</v>
      </c>
      <c r="C73" s="508">
        <f>C$70/3</f>
        <v>11.111111111111112</v>
      </c>
      <c r="D73" s="510" t="s">
        <v>38</v>
      </c>
      <c r="E73" s="508">
        <f>IF(D73="Partial",C73*0.25,IF(D73="Yes",C73,0))</f>
        <v>0</v>
      </c>
      <c r="F73" s="601"/>
      <c r="G73" s="610"/>
      <c r="H73" s="738"/>
      <c r="I73" s="508">
        <f>I$70/3</f>
        <v>11.111111111111112</v>
      </c>
      <c r="J73" s="267" t="s">
        <v>38</v>
      </c>
      <c r="K73" s="276">
        <f>IF(J73="Yes",I73,0)</f>
        <v>0</v>
      </c>
      <c r="L73" s="601"/>
      <c r="M73" s="564"/>
      <c r="N73" s="738"/>
      <c r="O73" s="508">
        <f>O$70/3</f>
        <v>11.111111111111112</v>
      </c>
      <c r="P73" s="224" t="s">
        <v>38</v>
      </c>
      <c r="Q73" s="234">
        <f>IF(P73="Yes",O73,0)</f>
        <v>0</v>
      </c>
      <c r="R73" s="601"/>
      <c r="S73" s="567"/>
      <c r="T73" s="738"/>
      <c r="U73" s="508">
        <f>U$70/3</f>
        <v>11.111111111111112</v>
      </c>
      <c r="V73" s="267" t="s">
        <v>38</v>
      </c>
      <c r="W73" s="276">
        <f>IF(V73="Yes",U73,0)</f>
        <v>0</v>
      </c>
      <c r="X73" s="601"/>
      <c r="Y73" s="612"/>
      <c r="Z73" s="738"/>
      <c r="AA73" s="508">
        <f>AA$70/3</f>
        <v>11.111111111111112</v>
      </c>
      <c r="AB73" s="267" t="s">
        <v>38</v>
      </c>
      <c r="AC73" s="276">
        <f>IF(AB73="Yes",AA73,0)</f>
        <v>0</v>
      </c>
      <c r="AD73" s="601"/>
      <c r="AE73" s="564"/>
      <c r="AF73" s="738"/>
      <c r="AG73" s="508">
        <f>AG$70/3</f>
        <v>11.111111111111112</v>
      </c>
      <c r="AH73" s="267" t="s">
        <v>38</v>
      </c>
      <c r="AI73" s="276">
        <f>IF(AH73="Yes",AG73,0)</f>
        <v>0</v>
      </c>
      <c r="AJ73" s="601"/>
      <c r="AK73" s="564"/>
      <c r="AL73" s="738"/>
      <c r="AM73" s="508">
        <f>AM$70/3</f>
        <v>11.111111111111112</v>
      </c>
      <c r="AN73" s="267" t="s">
        <v>38</v>
      </c>
      <c r="AO73" s="276">
        <f>IF(AN73="Yes",AM73,0)</f>
        <v>0</v>
      </c>
      <c r="AP73" s="601"/>
      <c r="AQ73" s="567"/>
      <c r="AR73" s="738"/>
      <c r="AS73" s="508">
        <f>AS$70/3</f>
        <v>11.111111111111112</v>
      </c>
      <c r="AT73" s="267" t="s">
        <v>38</v>
      </c>
      <c r="AU73" s="276">
        <f>IF(AT73="Yes",AS73,0)</f>
        <v>0</v>
      </c>
      <c r="AV73" s="601"/>
      <c r="AW73" s="564"/>
      <c r="AX73" s="738"/>
      <c r="AY73" s="508">
        <f>AY$70/3</f>
        <v>11.111111111111112</v>
      </c>
      <c r="AZ73" s="267" t="s">
        <v>38</v>
      </c>
      <c r="BA73" s="276">
        <f>IF(AZ73="Yes",AY73,0)</f>
        <v>0</v>
      </c>
      <c r="BB73" s="601"/>
      <c r="BC73" s="567"/>
      <c r="BD73" s="738"/>
      <c r="BE73" s="508">
        <f>BE$70/3</f>
        <v>11.111111111111112</v>
      </c>
      <c r="BF73" s="510" t="s">
        <v>38</v>
      </c>
      <c r="BG73" s="508">
        <f>IF(BF73="Yes",BE73,0)</f>
        <v>0</v>
      </c>
      <c r="BH73" s="601"/>
      <c r="BI73" s="564"/>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row>
    <row r="74" spans="1:221" s="8" customFormat="1" ht="12.75">
      <c r="A74" s="608"/>
      <c r="B74" s="566"/>
      <c r="C74" s="601"/>
      <c r="D74" s="610"/>
      <c r="E74" s="601"/>
      <c r="F74" s="601"/>
      <c r="G74" s="610"/>
      <c r="H74" s="738"/>
      <c r="I74" s="601"/>
      <c r="J74" s="564"/>
      <c r="K74" s="564"/>
      <c r="L74" s="601"/>
      <c r="M74" s="564"/>
      <c r="N74" s="738"/>
      <c r="O74" s="601"/>
      <c r="P74" s="609"/>
      <c r="Q74" s="609"/>
      <c r="R74" s="601"/>
      <c r="S74" s="567"/>
      <c r="T74" s="738"/>
      <c r="U74" s="601"/>
      <c r="V74" s="564"/>
      <c r="W74" s="564"/>
      <c r="X74" s="601"/>
      <c r="Y74" s="612"/>
      <c r="Z74" s="738"/>
      <c r="AA74" s="601"/>
      <c r="AB74" s="564"/>
      <c r="AC74" s="564"/>
      <c r="AD74" s="601"/>
      <c r="AE74" s="564"/>
      <c r="AF74" s="738"/>
      <c r="AG74" s="601"/>
      <c r="AH74" s="564"/>
      <c r="AI74" s="564"/>
      <c r="AJ74" s="601"/>
      <c r="AK74" s="564"/>
      <c r="AL74" s="738"/>
      <c r="AM74" s="601"/>
      <c r="AN74" s="564"/>
      <c r="AO74" s="564"/>
      <c r="AP74" s="601"/>
      <c r="AQ74" s="567"/>
      <c r="AR74" s="738"/>
      <c r="AS74" s="601"/>
      <c r="AT74" s="564"/>
      <c r="AU74" s="564"/>
      <c r="AV74" s="601"/>
      <c r="AW74" s="564"/>
      <c r="AX74" s="738"/>
      <c r="AY74" s="601"/>
      <c r="AZ74" s="564"/>
      <c r="BA74" s="564"/>
      <c r="BB74" s="601"/>
      <c r="BC74" s="567"/>
      <c r="BD74" s="738"/>
      <c r="BE74" s="601"/>
      <c r="BF74" s="886"/>
      <c r="BG74" s="886"/>
      <c r="BH74" s="601"/>
      <c r="BI74" s="564"/>
    </row>
    <row r="75" spans="1:221" s="504" customFormat="1" ht="18.75">
      <c r="A75" s="293"/>
      <c r="B75" s="397" t="s">
        <v>88</v>
      </c>
      <c r="C75" s="398"/>
      <c r="D75" s="400"/>
      <c r="E75" s="398"/>
      <c r="F75" s="398">
        <f>(F8+F23+F39+F57)</f>
        <v>134.16666666666666</v>
      </c>
      <c r="G75" s="925"/>
      <c r="H75" s="926"/>
      <c r="I75" s="398"/>
      <c r="J75" s="294"/>
      <c r="K75" s="294"/>
      <c r="L75" s="398">
        <f>(L8+L23+L39+L57)</f>
        <v>237.5595238095238</v>
      </c>
      <c r="M75" s="927"/>
      <c r="N75" s="926"/>
      <c r="O75" s="398"/>
      <c r="P75" s="407"/>
      <c r="Q75" s="407"/>
      <c r="R75" s="398">
        <f>(R8+R23+R39+R57)</f>
        <v>88.273809523809533</v>
      </c>
      <c r="S75" s="928"/>
      <c r="T75" s="926"/>
      <c r="U75" s="398"/>
      <c r="V75" s="294"/>
      <c r="W75" s="294"/>
      <c r="X75" s="398">
        <f>(X8+X23+X39+X57)</f>
        <v>112.91666666666667</v>
      </c>
      <c r="Y75" s="928"/>
      <c r="Z75" s="926"/>
      <c r="AA75" s="398"/>
      <c r="AB75" s="294"/>
      <c r="AC75" s="294"/>
      <c r="AD75" s="398">
        <f>(AD8+AD23+AD39+AD57)</f>
        <v>223.27380952380952</v>
      </c>
      <c r="AE75" s="927"/>
      <c r="AF75" s="926"/>
      <c r="AG75" s="398"/>
      <c r="AH75" s="294"/>
      <c r="AI75" s="294"/>
      <c r="AJ75" s="398">
        <f>(AJ8+AJ23+AJ39+AJ57)</f>
        <v>184.16666666666666</v>
      </c>
      <c r="AK75" s="927"/>
      <c r="AL75" s="926"/>
      <c r="AM75" s="398"/>
      <c r="AN75" s="294"/>
      <c r="AO75" s="294"/>
      <c r="AP75" s="398">
        <f>(AP8+AP23+AP39+AP57)</f>
        <v>222.73809523809521</v>
      </c>
      <c r="AQ75" s="928"/>
      <c r="AR75" s="926"/>
      <c r="AS75" s="398"/>
      <c r="AT75" s="294"/>
      <c r="AU75" s="294"/>
      <c r="AV75" s="398">
        <f>(AV8+AV23+AV39+AV57)</f>
        <v>196.48809523809521</v>
      </c>
      <c r="AW75" s="927"/>
      <c r="AX75" s="926"/>
      <c r="AY75" s="398"/>
      <c r="AZ75" s="294"/>
      <c r="BA75" s="294"/>
      <c r="BB75" s="398">
        <f>(BB8+BB23+BB39+BB57)</f>
        <v>143.27380952380952</v>
      </c>
      <c r="BC75" s="928"/>
      <c r="BD75" s="926"/>
      <c r="BE75" s="398"/>
      <c r="BF75" s="407"/>
      <c r="BG75" s="407"/>
      <c r="BH75" s="398">
        <f>(BH8+BH23+BH39+BH57)</f>
        <v>244.58333333333334</v>
      </c>
      <c r="BI75" s="927"/>
      <c r="BJ75" s="741"/>
      <c r="BK75" s="741"/>
      <c r="BL75" s="741"/>
      <c r="BM75" s="741"/>
      <c r="BN75" s="741"/>
      <c r="BO75" s="741"/>
      <c r="BP75" s="741"/>
      <c r="BQ75" s="741"/>
      <c r="BR75" s="741"/>
      <c r="BS75" s="741"/>
      <c r="BT75" s="741"/>
      <c r="BU75" s="741"/>
      <c r="BV75" s="741"/>
      <c r="BW75" s="741"/>
      <c r="BX75" s="741"/>
      <c r="BY75" s="741"/>
      <c r="BZ75" s="741"/>
      <c r="CA75" s="741"/>
      <c r="CB75" s="741"/>
      <c r="CC75" s="741"/>
      <c r="CD75" s="741"/>
      <c r="CE75" s="741"/>
      <c r="CF75" s="741"/>
      <c r="CG75" s="741"/>
      <c r="CH75" s="741"/>
      <c r="CI75" s="741"/>
      <c r="CJ75" s="741"/>
      <c r="CK75" s="741"/>
      <c r="CL75" s="741"/>
      <c r="CM75" s="741"/>
      <c r="CN75" s="741"/>
      <c r="CO75" s="741"/>
      <c r="CP75" s="741"/>
      <c r="CQ75" s="741"/>
      <c r="CR75" s="741"/>
      <c r="CS75" s="741"/>
      <c r="CT75" s="741"/>
      <c r="CU75" s="741"/>
      <c r="CV75" s="741"/>
      <c r="CW75" s="741"/>
      <c r="CX75" s="741"/>
      <c r="CY75" s="741"/>
      <c r="CZ75" s="741"/>
      <c r="DA75" s="741"/>
      <c r="DB75" s="741"/>
      <c r="DC75" s="741"/>
      <c r="DD75" s="741"/>
      <c r="DE75" s="741"/>
      <c r="DF75" s="741"/>
      <c r="DG75" s="741"/>
      <c r="DH75" s="741"/>
      <c r="DI75" s="741"/>
      <c r="DJ75" s="741"/>
      <c r="DK75" s="741"/>
      <c r="DL75" s="741"/>
      <c r="DM75" s="741"/>
      <c r="DN75" s="741"/>
      <c r="DO75" s="741"/>
      <c r="DP75" s="741"/>
      <c r="DQ75" s="741"/>
      <c r="DR75" s="741"/>
      <c r="DS75" s="741"/>
      <c r="DT75" s="741"/>
      <c r="DU75" s="741"/>
      <c r="DV75" s="741"/>
      <c r="DW75" s="741"/>
      <c r="DX75" s="741"/>
      <c r="DY75" s="741"/>
      <c r="DZ75" s="741"/>
      <c r="EA75" s="741"/>
      <c r="EB75" s="741"/>
      <c r="EC75" s="741"/>
      <c r="ED75" s="741"/>
      <c r="EE75" s="741"/>
      <c r="EF75" s="741"/>
      <c r="EG75" s="741"/>
      <c r="EH75" s="741"/>
      <c r="EI75" s="741"/>
      <c r="EJ75" s="741"/>
      <c r="EK75" s="741"/>
      <c r="EL75" s="741"/>
      <c r="EM75" s="741"/>
      <c r="EN75" s="741"/>
      <c r="EO75" s="741"/>
      <c r="EP75" s="741"/>
      <c r="EQ75" s="741"/>
      <c r="ER75" s="741"/>
      <c r="ES75" s="741"/>
      <c r="ET75" s="741"/>
      <c r="EU75" s="741"/>
      <c r="EV75" s="741"/>
      <c r="EW75" s="741"/>
      <c r="EX75" s="741"/>
      <c r="EY75" s="741"/>
      <c r="EZ75" s="741"/>
      <c r="FA75" s="741"/>
      <c r="FB75" s="741"/>
      <c r="FC75" s="741"/>
      <c r="FD75" s="741"/>
      <c r="FE75" s="741"/>
      <c r="FF75" s="741"/>
      <c r="FG75" s="741"/>
      <c r="FH75" s="741"/>
      <c r="FI75" s="741"/>
      <c r="FJ75" s="741"/>
      <c r="FK75" s="741"/>
      <c r="FL75" s="741"/>
      <c r="FM75" s="741"/>
      <c r="FN75" s="741"/>
      <c r="FO75" s="741"/>
      <c r="FP75" s="741"/>
      <c r="FQ75" s="741"/>
      <c r="FR75" s="741"/>
      <c r="FS75" s="741"/>
      <c r="FT75" s="741"/>
      <c r="FU75" s="741"/>
      <c r="FV75" s="741"/>
      <c r="FW75" s="741"/>
      <c r="FX75" s="741"/>
      <c r="FY75" s="741"/>
      <c r="FZ75" s="741"/>
      <c r="GA75" s="741"/>
      <c r="GB75" s="741"/>
      <c r="GC75" s="741"/>
      <c r="GD75" s="741"/>
      <c r="GE75" s="741"/>
      <c r="GF75" s="741"/>
      <c r="GG75" s="741"/>
      <c r="GH75" s="741"/>
      <c r="GI75" s="741"/>
      <c r="GJ75" s="741"/>
      <c r="GK75" s="741"/>
      <c r="GL75" s="741"/>
      <c r="GM75" s="741"/>
      <c r="GN75" s="741"/>
      <c r="GO75" s="741"/>
      <c r="GP75" s="741"/>
      <c r="GQ75" s="741"/>
      <c r="GR75" s="741"/>
      <c r="GS75" s="741"/>
      <c r="GT75" s="741"/>
      <c r="GU75" s="741"/>
      <c r="GV75" s="741"/>
      <c r="GW75" s="741"/>
      <c r="GX75" s="741"/>
      <c r="GY75" s="741"/>
      <c r="GZ75" s="741"/>
      <c r="HA75" s="741"/>
      <c r="HB75" s="741"/>
      <c r="HC75" s="741"/>
      <c r="HD75" s="741"/>
      <c r="HE75" s="741"/>
      <c r="HF75" s="741"/>
      <c r="HG75" s="741"/>
      <c r="HH75" s="741"/>
      <c r="HI75" s="741"/>
      <c r="HJ75" s="741"/>
      <c r="HK75" s="741"/>
      <c r="HL75" s="741"/>
      <c r="HM75" s="741"/>
    </row>
    <row r="76" spans="1:221" s="504" customFormat="1" ht="18.75">
      <c r="A76" s="527"/>
      <c r="B76" s="528" t="s">
        <v>89</v>
      </c>
      <c r="C76" s="529"/>
      <c r="D76" s="530"/>
      <c r="E76" s="529"/>
      <c r="F76" s="529">
        <f>(F75/4)</f>
        <v>33.541666666666664</v>
      </c>
      <c r="G76" s="929"/>
      <c r="H76" s="926"/>
      <c r="I76" s="529"/>
      <c r="J76" s="531"/>
      <c r="K76" s="531"/>
      <c r="L76" s="529">
        <f>(L75/4)</f>
        <v>59.389880952380949</v>
      </c>
      <c r="M76" s="930"/>
      <c r="N76" s="926"/>
      <c r="O76" s="529"/>
      <c r="P76" s="532"/>
      <c r="Q76" s="532"/>
      <c r="R76" s="529">
        <f>(R75/4)</f>
        <v>22.068452380952383</v>
      </c>
      <c r="S76" s="931"/>
      <c r="T76" s="926"/>
      <c r="U76" s="529"/>
      <c r="V76" s="531"/>
      <c r="W76" s="531"/>
      <c r="X76" s="529">
        <f>(X75/4)</f>
        <v>28.229166666666668</v>
      </c>
      <c r="Y76" s="931"/>
      <c r="Z76" s="926"/>
      <c r="AA76" s="529"/>
      <c r="AB76" s="531"/>
      <c r="AC76" s="531"/>
      <c r="AD76" s="529">
        <f>(AD75/4)</f>
        <v>55.81845238095238</v>
      </c>
      <c r="AE76" s="930"/>
      <c r="AF76" s="926"/>
      <c r="AG76" s="529"/>
      <c r="AH76" s="531"/>
      <c r="AI76" s="531"/>
      <c r="AJ76" s="529">
        <f>(AJ75/4)</f>
        <v>46.041666666666664</v>
      </c>
      <c r="AK76" s="930"/>
      <c r="AL76" s="926"/>
      <c r="AM76" s="529"/>
      <c r="AN76" s="531"/>
      <c r="AO76" s="531"/>
      <c r="AP76" s="529">
        <f>(AP75/4)</f>
        <v>55.684523809523803</v>
      </c>
      <c r="AQ76" s="931"/>
      <c r="AR76" s="926"/>
      <c r="AS76" s="529"/>
      <c r="AT76" s="531"/>
      <c r="AU76" s="531"/>
      <c r="AV76" s="529">
        <f>(AV75/4)</f>
        <v>49.122023809523803</v>
      </c>
      <c r="AW76" s="930"/>
      <c r="AX76" s="926"/>
      <c r="AY76" s="529"/>
      <c r="AZ76" s="531"/>
      <c r="BA76" s="531"/>
      <c r="BB76" s="529">
        <f>(BB75/4)</f>
        <v>35.81845238095238</v>
      </c>
      <c r="BC76" s="931"/>
      <c r="BD76" s="926"/>
      <c r="BE76" s="529"/>
      <c r="BF76" s="532"/>
      <c r="BG76" s="532"/>
      <c r="BH76" s="529">
        <f>(BH75/4)</f>
        <v>61.145833333333336</v>
      </c>
      <c r="BI76" s="930"/>
      <c r="BJ76" s="741"/>
      <c r="BK76" s="741"/>
      <c r="BL76" s="741"/>
      <c r="BM76" s="741"/>
      <c r="BN76" s="741"/>
      <c r="BO76" s="741"/>
      <c r="BP76" s="741"/>
      <c r="BQ76" s="741"/>
      <c r="BR76" s="741"/>
      <c r="BS76" s="741"/>
      <c r="BT76" s="741"/>
      <c r="BU76" s="741"/>
      <c r="BV76" s="741"/>
      <c r="BW76" s="741"/>
      <c r="BX76" s="741"/>
      <c r="BY76" s="741"/>
      <c r="BZ76" s="741"/>
      <c r="CA76" s="741"/>
      <c r="CB76" s="741"/>
      <c r="CC76" s="741"/>
      <c r="CD76" s="741"/>
      <c r="CE76" s="741"/>
      <c r="CF76" s="741"/>
      <c r="CG76" s="741"/>
      <c r="CH76" s="741"/>
      <c r="CI76" s="741"/>
      <c r="CJ76" s="741"/>
      <c r="CK76" s="741"/>
      <c r="CL76" s="741"/>
      <c r="CM76" s="741"/>
      <c r="CN76" s="741"/>
      <c r="CO76" s="741"/>
      <c r="CP76" s="741"/>
      <c r="CQ76" s="741"/>
      <c r="CR76" s="741"/>
      <c r="CS76" s="741"/>
      <c r="CT76" s="741"/>
      <c r="CU76" s="741"/>
      <c r="CV76" s="741"/>
      <c r="CW76" s="741"/>
      <c r="CX76" s="741"/>
      <c r="CY76" s="741"/>
      <c r="CZ76" s="741"/>
      <c r="DA76" s="741"/>
      <c r="DB76" s="741"/>
      <c r="DC76" s="741"/>
      <c r="DD76" s="741"/>
      <c r="DE76" s="741"/>
      <c r="DF76" s="741"/>
      <c r="DG76" s="741"/>
      <c r="DH76" s="741"/>
      <c r="DI76" s="741"/>
      <c r="DJ76" s="741"/>
      <c r="DK76" s="741"/>
      <c r="DL76" s="741"/>
      <c r="DM76" s="741"/>
      <c r="DN76" s="741"/>
      <c r="DO76" s="741"/>
      <c r="DP76" s="741"/>
      <c r="DQ76" s="741"/>
      <c r="DR76" s="741"/>
      <c r="DS76" s="741"/>
      <c r="DT76" s="741"/>
      <c r="DU76" s="741"/>
      <c r="DV76" s="741"/>
      <c r="DW76" s="741"/>
      <c r="DX76" s="741"/>
      <c r="DY76" s="741"/>
      <c r="DZ76" s="741"/>
      <c r="EA76" s="741"/>
      <c r="EB76" s="741"/>
      <c r="EC76" s="741"/>
      <c r="ED76" s="741"/>
      <c r="EE76" s="741"/>
      <c r="EF76" s="741"/>
      <c r="EG76" s="741"/>
      <c r="EH76" s="741"/>
      <c r="EI76" s="741"/>
      <c r="EJ76" s="741"/>
      <c r="EK76" s="741"/>
      <c r="EL76" s="741"/>
      <c r="EM76" s="741"/>
      <c r="EN76" s="741"/>
      <c r="EO76" s="741"/>
      <c r="EP76" s="741"/>
      <c r="EQ76" s="741"/>
      <c r="ER76" s="741"/>
      <c r="ES76" s="741"/>
      <c r="ET76" s="741"/>
      <c r="EU76" s="741"/>
      <c r="EV76" s="741"/>
      <c r="EW76" s="741"/>
      <c r="EX76" s="741"/>
      <c r="EY76" s="741"/>
      <c r="EZ76" s="741"/>
      <c r="FA76" s="741"/>
      <c r="FB76" s="741"/>
      <c r="FC76" s="741"/>
      <c r="FD76" s="741"/>
      <c r="FE76" s="741"/>
      <c r="FF76" s="741"/>
      <c r="FG76" s="741"/>
      <c r="FH76" s="741"/>
      <c r="FI76" s="741"/>
      <c r="FJ76" s="741"/>
      <c r="FK76" s="741"/>
      <c r="FL76" s="741"/>
      <c r="FM76" s="741"/>
      <c r="FN76" s="741"/>
      <c r="FO76" s="741"/>
      <c r="FP76" s="741"/>
      <c r="FQ76" s="741"/>
      <c r="FR76" s="741"/>
      <c r="FS76" s="741"/>
      <c r="FT76" s="741"/>
      <c r="FU76" s="741"/>
      <c r="FV76" s="741"/>
      <c r="FW76" s="741"/>
      <c r="FX76" s="741"/>
      <c r="FY76" s="741"/>
      <c r="FZ76" s="741"/>
      <c r="GA76" s="741"/>
      <c r="GB76" s="741"/>
      <c r="GC76" s="741"/>
      <c r="GD76" s="741"/>
      <c r="GE76" s="741"/>
      <c r="GF76" s="741"/>
      <c r="GG76" s="741"/>
      <c r="GH76" s="741"/>
      <c r="GI76" s="741"/>
      <c r="GJ76" s="741"/>
      <c r="GK76" s="741"/>
      <c r="GL76" s="741"/>
      <c r="GM76" s="741"/>
      <c r="GN76" s="741"/>
      <c r="GO76" s="741"/>
      <c r="GP76" s="741"/>
      <c r="GQ76" s="741"/>
      <c r="GR76" s="741"/>
      <c r="GS76" s="741"/>
      <c r="GT76" s="741"/>
      <c r="GU76" s="741"/>
      <c r="GV76" s="741"/>
      <c r="GW76" s="741"/>
      <c r="GX76" s="741"/>
      <c r="GY76" s="741"/>
      <c r="GZ76" s="741"/>
      <c r="HA76" s="741"/>
      <c r="HB76" s="741"/>
      <c r="HC76" s="741"/>
      <c r="HD76" s="741"/>
      <c r="HE76" s="741"/>
      <c r="HF76" s="741"/>
      <c r="HG76" s="741"/>
      <c r="HH76" s="741"/>
      <c r="HI76" s="741"/>
      <c r="HJ76" s="741"/>
      <c r="HK76" s="741"/>
      <c r="HL76" s="741"/>
      <c r="HM76" s="741"/>
    </row>
    <row r="77" spans="1:221">
      <c r="A77" s="318"/>
      <c r="B77" s="318"/>
      <c r="C77" s="318"/>
      <c r="D77" s="318"/>
      <c r="E77" s="318"/>
      <c r="F77" s="318"/>
      <c r="G77" s="318"/>
      <c r="I77" s="318"/>
      <c r="J77" s="318"/>
      <c r="K77" s="318"/>
      <c r="L77" s="318"/>
      <c r="M77" s="318"/>
      <c r="O77" s="318"/>
      <c r="P77" s="318"/>
      <c r="Q77" s="318"/>
      <c r="R77" s="318"/>
      <c r="S77" s="318"/>
      <c r="U77" s="318"/>
      <c r="V77" s="318"/>
      <c r="W77" s="318"/>
      <c r="X77" s="318"/>
      <c r="Y77" s="318"/>
      <c r="AA77" s="318"/>
      <c r="AB77" s="318"/>
      <c r="AC77" s="318"/>
      <c r="AD77" s="318"/>
      <c r="AE77" s="318"/>
      <c r="AG77" s="318"/>
      <c r="AH77" s="318"/>
      <c r="AI77" s="318"/>
      <c r="AJ77" s="318"/>
      <c r="AK77" s="318"/>
      <c r="AM77" s="318"/>
      <c r="AN77" s="318"/>
      <c r="AO77" s="318"/>
      <c r="AP77" s="318"/>
      <c r="AQ77" s="318"/>
      <c r="AS77" s="318"/>
      <c r="AT77" s="318"/>
      <c r="AU77" s="318"/>
      <c r="AV77" s="318"/>
      <c r="AW77" s="318"/>
      <c r="AY77" s="318"/>
      <c r="AZ77" s="318"/>
      <c r="BA77" s="318"/>
      <c r="BB77" s="318"/>
      <c r="BC77" s="318"/>
      <c r="BE77" s="318"/>
      <c r="BF77" s="318"/>
      <c r="BG77" s="318"/>
      <c r="BH77" s="318"/>
      <c r="BI77" s="318"/>
    </row>
    <row r="78" spans="1:221">
      <c r="A78" s="318"/>
      <c r="B78" s="318"/>
      <c r="C78" s="318"/>
      <c r="D78" s="318"/>
      <c r="E78" s="318"/>
      <c r="F78" s="318"/>
      <c r="G78" s="318"/>
      <c r="I78" s="318"/>
      <c r="J78" s="318"/>
      <c r="K78" s="318"/>
      <c r="L78" s="318"/>
      <c r="M78" s="318"/>
      <c r="O78" s="318"/>
      <c r="P78" s="318"/>
      <c r="Q78" s="318"/>
      <c r="R78" s="318"/>
      <c r="S78" s="318"/>
      <c r="U78" s="318"/>
      <c r="V78" s="318"/>
      <c r="W78" s="318"/>
      <c r="X78" s="318"/>
      <c r="Y78" s="318"/>
      <c r="AA78" s="318"/>
      <c r="AB78" s="318"/>
      <c r="AC78" s="318"/>
      <c r="AD78" s="318"/>
      <c r="AE78" s="318"/>
      <c r="AG78" s="318"/>
      <c r="AH78" s="318"/>
      <c r="AI78" s="318"/>
      <c r="AJ78" s="318"/>
      <c r="AK78" s="318"/>
      <c r="AM78" s="318"/>
      <c r="AN78" s="318"/>
      <c r="AO78" s="318"/>
      <c r="AP78" s="318"/>
      <c r="AQ78" s="318"/>
      <c r="AS78" s="318"/>
      <c r="AT78" s="318"/>
      <c r="AU78" s="318"/>
      <c r="AV78" s="318"/>
      <c r="AW78" s="318"/>
      <c r="AY78" s="318"/>
      <c r="AZ78" s="318"/>
      <c r="BA78" s="318"/>
      <c r="BB78" s="318"/>
      <c r="BC78" s="318"/>
      <c r="BE78" s="318"/>
      <c r="BF78" s="318"/>
      <c r="BG78" s="318"/>
      <c r="BH78" s="318"/>
      <c r="BI78" s="318"/>
    </row>
    <row r="79" spans="1:221">
      <c r="A79" s="318"/>
      <c r="B79" s="318"/>
      <c r="C79" s="533" t="s">
        <v>90</v>
      </c>
      <c r="D79" s="318"/>
      <c r="E79" s="318"/>
      <c r="F79" s="318"/>
      <c r="G79" s="318"/>
      <c r="I79" s="337"/>
      <c r="J79" s="318"/>
      <c r="K79" s="318"/>
      <c r="L79" s="318"/>
      <c r="M79" s="318"/>
      <c r="O79" s="337"/>
      <c r="P79" s="318"/>
      <c r="Q79" s="318"/>
      <c r="R79" s="318"/>
      <c r="S79" s="318"/>
      <c r="U79" s="337"/>
      <c r="V79" s="318"/>
      <c r="W79" s="318"/>
      <c r="X79" s="318"/>
      <c r="Y79" s="318"/>
      <c r="AA79" s="337"/>
      <c r="AB79" s="318"/>
      <c r="AC79" s="318"/>
      <c r="AD79" s="318"/>
      <c r="AE79" s="318"/>
      <c r="AG79" s="337"/>
      <c r="AH79" s="318"/>
      <c r="AI79" s="318"/>
      <c r="AJ79" s="318"/>
      <c r="AK79" s="318"/>
      <c r="AM79" s="337"/>
      <c r="AN79" s="318"/>
      <c r="AO79" s="318"/>
      <c r="AP79" s="318"/>
      <c r="AQ79" s="318"/>
      <c r="AS79" s="337"/>
      <c r="AT79" s="318"/>
      <c r="AU79" s="318"/>
      <c r="AV79" s="318"/>
      <c r="AW79" s="318"/>
      <c r="AY79" s="337"/>
      <c r="AZ79" s="318"/>
      <c r="BA79" s="318"/>
      <c r="BB79" s="318"/>
      <c r="BC79" s="318"/>
      <c r="BE79" s="337"/>
      <c r="BF79" s="318"/>
      <c r="BG79" s="318"/>
      <c r="BH79" s="318"/>
      <c r="BI79" s="318"/>
    </row>
    <row r="80" spans="1:221">
      <c r="A80" s="319"/>
      <c r="B80" s="319"/>
      <c r="C80" s="319"/>
      <c r="D80" s="319"/>
      <c r="E80" s="319"/>
      <c r="F80" s="319"/>
      <c r="G80" s="319"/>
      <c r="I80" s="319"/>
      <c r="J80" s="319"/>
      <c r="K80" s="319"/>
      <c r="L80" s="319"/>
      <c r="M80" s="319"/>
      <c r="O80" s="319"/>
      <c r="P80" s="319"/>
      <c r="Q80" s="319"/>
      <c r="R80" s="319"/>
      <c r="S80" s="319"/>
      <c r="U80" s="319"/>
      <c r="V80" s="319"/>
      <c r="W80" s="319"/>
      <c r="X80" s="319"/>
      <c r="Y80" s="319"/>
      <c r="AA80" s="319"/>
      <c r="AB80" s="319"/>
      <c r="AC80" s="319"/>
      <c r="AD80" s="319"/>
      <c r="AE80" s="319"/>
      <c r="AG80" s="319"/>
      <c r="AH80" s="319"/>
      <c r="AI80" s="319"/>
      <c r="AJ80" s="319"/>
      <c r="AK80" s="319"/>
      <c r="AM80" s="319"/>
      <c r="AN80" s="319"/>
      <c r="AO80" s="319"/>
      <c r="AP80" s="319"/>
      <c r="AQ80" s="319"/>
      <c r="AS80" s="319"/>
      <c r="AT80" s="319"/>
      <c r="AU80" s="319"/>
      <c r="AV80" s="319"/>
      <c r="AW80" s="319"/>
      <c r="AY80" s="319"/>
      <c r="AZ80" s="319"/>
      <c r="BA80" s="319"/>
      <c r="BB80" s="319"/>
      <c r="BC80" s="319"/>
      <c r="BE80" s="319"/>
      <c r="BF80" s="319"/>
      <c r="BG80" s="319"/>
      <c r="BH80" s="319"/>
      <c r="BI80" s="319"/>
    </row>
    <row r="81" spans="1:61">
      <c r="A81" s="319"/>
      <c r="B81" s="319"/>
      <c r="C81" s="319"/>
      <c r="D81" s="319"/>
      <c r="E81" s="319"/>
      <c r="F81" s="319"/>
      <c r="G81" s="319"/>
      <c r="I81" s="319"/>
      <c r="J81" s="319"/>
      <c r="K81" s="319"/>
      <c r="L81" s="319"/>
      <c r="M81" s="319"/>
      <c r="O81" s="319"/>
      <c r="P81" s="319"/>
      <c r="Q81" s="319"/>
      <c r="R81" s="319"/>
      <c r="S81" s="319"/>
      <c r="U81" s="319"/>
      <c r="V81" s="319"/>
      <c r="W81" s="319"/>
      <c r="X81" s="319"/>
      <c r="Y81" s="319"/>
      <c r="AA81" s="319"/>
      <c r="AB81" s="319"/>
      <c r="AC81" s="319"/>
      <c r="AD81" s="319"/>
      <c r="AE81" s="319"/>
      <c r="AG81" s="319"/>
      <c r="AH81" s="319"/>
      <c r="AI81" s="319"/>
      <c r="AJ81" s="319"/>
      <c r="AK81" s="319"/>
      <c r="AM81" s="319"/>
      <c r="AN81" s="319"/>
      <c r="AO81" s="319"/>
      <c r="AP81" s="319"/>
      <c r="AQ81" s="319"/>
      <c r="AS81" s="319"/>
      <c r="AT81" s="319"/>
      <c r="AU81" s="319"/>
      <c r="AV81" s="319"/>
      <c r="AW81" s="319"/>
      <c r="AY81" s="319"/>
      <c r="AZ81" s="319"/>
      <c r="BA81" s="319"/>
      <c r="BB81" s="319"/>
      <c r="BC81" s="319"/>
      <c r="BE81" s="319"/>
      <c r="BF81" s="319"/>
      <c r="BG81" s="319"/>
      <c r="BH81" s="319"/>
      <c r="BI81" s="319"/>
    </row>
    <row r="82" spans="1:61">
      <c r="A82" s="319"/>
      <c r="B82" s="319"/>
      <c r="C82" s="319"/>
      <c r="D82" s="319"/>
      <c r="E82" s="319"/>
      <c r="F82" s="319"/>
      <c r="G82" s="319"/>
      <c r="I82" s="319"/>
      <c r="J82" s="319"/>
      <c r="K82" s="319"/>
      <c r="L82" s="319"/>
      <c r="M82" s="319"/>
      <c r="O82" s="319"/>
      <c r="P82" s="319"/>
      <c r="Q82" s="319"/>
      <c r="R82" s="319"/>
      <c r="S82" s="319"/>
      <c r="U82" s="319"/>
      <c r="V82" s="319"/>
      <c r="W82" s="319"/>
      <c r="X82" s="319"/>
      <c r="Y82" s="319"/>
      <c r="AA82" s="319"/>
      <c r="AB82" s="319"/>
      <c r="AC82" s="319"/>
      <c r="AD82" s="319"/>
      <c r="AE82" s="319"/>
      <c r="AG82" s="319"/>
      <c r="AH82" s="319"/>
      <c r="AI82" s="319"/>
      <c r="AJ82" s="319"/>
      <c r="AK82" s="319"/>
      <c r="AM82" s="319"/>
      <c r="AN82" s="319"/>
      <c r="AO82" s="319"/>
      <c r="AP82" s="319"/>
      <c r="AQ82" s="319"/>
      <c r="AS82" s="319"/>
      <c r="AT82" s="319"/>
      <c r="AU82" s="319"/>
      <c r="AV82" s="319"/>
      <c r="AW82" s="319"/>
      <c r="AY82" s="319"/>
      <c r="AZ82" s="319"/>
      <c r="BA82" s="319"/>
      <c r="BB82" s="319"/>
      <c r="BC82" s="319"/>
      <c r="BE82" s="319"/>
      <c r="BF82" s="319"/>
      <c r="BG82" s="319"/>
      <c r="BH82" s="319"/>
      <c r="BI82" s="319"/>
    </row>
    <row r="83" spans="1:61">
      <c r="A83" s="319"/>
      <c r="B83" s="319"/>
      <c r="C83" s="319"/>
      <c r="D83" s="319"/>
      <c r="E83" s="319"/>
      <c r="F83" s="319"/>
      <c r="G83" s="319"/>
      <c r="I83" s="319"/>
      <c r="J83" s="319"/>
      <c r="K83" s="319"/>
      <c r="L83" s="319"/>
      <c r="M83" s="319"/>
      <c r="O83" s="319"/>
      <c r="P83" s="319"/>
      <c r="Q83" s="319"/>
      <c r="R83" s="319"/>
      <c r="S83" s="319"/>
      <c r="U83" s="319"/>
      <c r="V83" s="319"/>
      <c r="W83" s="319"/>
      <c r="X83" s="319"/>
      <c r="Y83" s="319"/>
      <c r="AA83" s="319"/>
      <c r="AB83" s="319"/>
      <c r="AC83" s="319"/>
      <c r="AD83" s="319"/>
      <c r="AE83" s="319"/>
      <c r="AG83" s="319"/>
      <c r="AH83" s="319"/>
      <c r="AI83" s="319"/>
      <c r="AJ83" s="319"/>
      <c r="AK83" s="319"/>
      <c r="AM83" s="319"/>
      <c r="AN83" s="319"/>
      <c r="AO83" s="319"/>
      <c r="AP83" s="319"/>
      <c r="AQ83" s="319"/>
      <c r="AS83" s="319"/>
      <c r="AT83" s="319"/>
      <c r="AU83" s="319"/>
      <c r="AV83" s="319"/>
      <c r="AW83" s="319"/>
      <c r="AY83" s="319"/>
      <c r="AZ83" s="319"/>
      <c r="BA83" s="319"/>
      <c r="BB83" s="319"/>
      <c r="BC83" s="319"/>
      <c r="BE83" s="319"/>
      <c r="BF83" s="319"/>
      <c r="BG83" s="319"/>
      <c r="BH83" s="319"/>
      <c r="BI83" s="319"/>
    </row>
    <row r="84" spans="1:61">
      <c r="A84" s="319"/>
      <c r="B84" s="319"/>
      <c r="C84" s="319"/>
      <c r="D84" s="319"/>
      <c r="E84" s="319"/>
      <c r="F84" s="319"/>
      <c r="G84" s="319"/>
      <c r="I84" s="319"/>
      <c r="J84" s="319"/>
      <c r="K84" s="319"/>
      <c r="L84" s="319"/>
      <c r="M84" s="319"/>
      <c r="O84" s="319"/>
      <c r="P84" s="319"/>
      <c r="Q84" s="319"/>
      <c r="R84" s="319"/>
      <c r="S84" s="319"/>
      <c r="U84" s="319"/>
      <c r="V84" s="319"/>
      <c r="W84" s="319"/>
      <c r="X84" s="319"/>
      <c r="Y84" s="319"/>
      <c r="AA84" s="319"/>
      <c r="AB84" s="319"/>
      <c r="AC84" s="319"/>
      <c r="AD84" s="319"/>
      <c r="AE84" s="319"/>
      <c r="AG84" s="319"/>
      <c r="AH84" s="319"/>
      <c r="AI84" s="319"/>
      <c r="AJ84" s="319"/>
      <c r="AK84" s="319"/>
      <c r="AM84" s="319"/>
      <c r="AN84" s="319"/>
      <c r="AO84" s="319"/>
      <c r="AP84" s="319"/>
      <c r="AQ84" s="319"/>
      <c r="AS84" s="319"/>
      <c r="AT84" s="319"/>
      <c r="AU84" s="319"/>
      <c r="AV84" s="319"/>
      <c r="AW84" s="319"/>
      <c r="AY84" s="319"/>
      <c r="AZ84" s="319"/>
      <c r="BA84" s="319"/>
      <c r="BB84" s="319"/>
      <c r="BC84" s="319"/>
      <c r="BE84" s="319"/>
      <c r="BF84" s="319"/>
      <c r="BG84" s="319"/>
      <c r="BH84" s="319"/>
      <c r="BI84" s="319"/>
    </row>
    <row r="85" spans="1:61">
      <c r="A85" s="319"/>
      <c r="B85" s="319"/>
      <c r="C85" s="319"/>
      <c r="D85" s="319"/>
      <c r="E85" s="319"/>
      <c r="F85" s="319"/>
      <c r="G85" s="319"/>
      <c r="I85" s="319"/>
      <c r="J85" s="319"/>
      <c r="K85" s="319"/>
      <c r="L85" s="319"/>
      <c r="M85" s="319"/>
      <c r="O85" s="319"/>
      <c r="P85" s="319"/>
      <c r="Q85" s="319"/>
      <c r="R85" s="319"/>
      <c r="S85" s="319"/>
      <c r="U85" s="319"/>
      <c r="V85" s="319"/>
      <c r="W85" s="319"/>
      <c r="X85" s="319"/>
      <c r="Y85" s="319"/>
      <c r="AA85" s="319"/>
      <c r="AB85" s="319"/>
      <c r="AC85" s="319"/>
      <c r="AD85" s="319"/>
      <c r="AE85" s="319"/>
      <c r="AG85" s="319"/>
      <c r="AH85" s="319"/>
      <c r="AI85" s="319"/>
      <c r="AJ85" s="319"/>
      <c r="AK85" s="319"/>
      <c r="AM85" s="319"/>
      <c r="AN85" s="319"/>
      <c r="AO85" s="319"/>
      <c r="AP85" s="319"/>
      <c r="AQ85" s="319"/>
      <c r="AS85" s="319"/>
      <c r="AT85" s="319"/>
      <c r="AU85" s="319"/>
      <c r="AV85" s="319"/>
      <c r="AW85" s="319"/>
      <c r="AY85" s="319"/>
      <c r="AZ85" s="319"/>
      <c r="BA85" s="319"/>
      <c r="BB85" s="319"/>
      <c r="BC85" s="319"/>
      <c r="BE85" s="319"/>
      <c r="BF85" s="319"/>
      <c r="BG85" s="319"/>
      <c r="BH85" s="319"/>
      <c r="BI85" s="319"/>
    </row>
    <row r="86" spans="1:61">
      <c r="A86" s="319"/>
      <c r="B86" s="319"/>
      <c r="C86" s="319"/>
      <c r="D86" s="319"/>
      <c r="E86" s="319"/>
      <c r="F86" s="319"/>
      <c r="G86" s="319"/>
      <c r="I86" s="319"/>
      <c r="J86" s="319"/>
      <c r="K86" s="319"/>
      <c r="L86" s="319"/>
      <c r="M86" s="319"/>
      <c r="O86" s="319"/>
      <c r="P86" s="319"/>
      <c r="Q86" s="319"/>
      <c r="R86" s="319"/>
      <c r="S86" s="319"/>
      <c r="U86" s="319"/>
      <c r="V86" s="319"/>
      <c r="W86" s="319"/>
      <c r="X86" s="319"/>
      <c r="Y86" s="319"/>
      <c r="AA86" s="319"/>
      <c r="AB86" s="319"/>
      <c r="AC86" s="319"/>
      <c r="AD86" s="319"/>
      <c r="AE86" s="319"/>
      <c r="AG86" s="319"/>
      <c r="AH86" s="319"/>
      <c r="AI86" s="319"/>
      <c r="AJ86" s="319"/>
      <c r="AK86" s="319"/>
      <c r="AM86" s="319"/>
      <c r="AN86" s="319"/>
      <c r="AO86" s="319"/>
      <c r="AP86" s="319"/>
      <c r="AQ86" s="319"/>
      <c r="AS86" s="319"/>
      <c r="AT86" s="319"/>
      <c r="AU86" s="319"/>
      <c r="AV86" s="319"/>
      <c r="AW86" s="319"/>
      <c r="AY86" s="319"/>
      <c r="AZ86" s="319"/>
      <c r="BA86" s="319"/>
      <c r="BB86" s="319"/>
      <c r="BC86" s="319"/>
      <c r="BE86" s="319"/>
      <c r="BF86" s="319"/>
      <c r="BG86" s="319"/>
      <c r="BH86" s="319"/>
      <c r="BI86" s="319"/>
    </row>
    <row r="87" spans="1:61">
      <c r="A87" s="319"/>
      <c r="B87" s="319"/>
      <c r="C87" s="319"/>
      <c r="D87" s="319"/>
      <c r="E87" s="319"/>
      <c r="F87" s="319"/>
      <c r="G87" s="319"/>
      <c r="I87" s="319"/>
      <c r="J87" s="319"/>
      <c r="K87" s="319"/>
      <c r="L87" s="319"/>
      <c r="M87" s="319"/>
      <c r="O87" s="319"/>
      <c r="P87" s="319"/>
      <c r="Q87" s="319"/>
      <c r="R87" s="319"/>
      <c r="S87" s="319"/>
      <c r="U87" s="319"/>
      <c r="V87" s="319"/>
      <c r="W87" s="319"/>
      <c r="X87" s="319"/>
      <c r="Y87" s="319"/>
      <c r="AA87" s="319"/>
      <c r="AB87" s="319"/>
      <c r="AC87" s="319"/>
      <c r="AD87" s="319"/>
      <c r="AE87" s="319"/>
      <c r="AG87" s="319"/>
      <c r="AH87" s="319"/>
      <c r="AI87" s="319"/>
      <c r="AJ87" s="319"/>
      <c r="AK87" s="319"/>
      <c r="AM87" s="319"/>
      <c r="AN87" s="319"/>
      <c r="AO87" s="319"/>
      <c r="AP87" s="319"/>
      <c r="AQ87" s="319"/>
      <c r="AS87" s="319"/>
      <c r="AT87" s="319"/>
      <c r="AU87" s="319"/>
      <c r="AV87" s="319"/>
      <c r="AW87" s="319"/>
      <c r="AY87" s="319"/>
      <c r="AZ87" s="319"/>
      <c r="BA87" s="319"/>
      <c r="BB87" s="319"/>
      <c r="BC87" s="319"/>
      <c r="BE87" s="319"/>
      <c r="BF87" s="319"/>
      <c r="BG87" s="319"/>
      <c r="BH87" s="319"/>
      <c r="BI87" s="319"/>
    </row>
    <row r="88" spans="1:61">
      <c r="A88" s="319"/>
      <c r="B88" s="319"/>
      <c r="C88" s="319"/>
      <c r="D88" s="319"/>
      <c r="E88" s="319"/>
      <c r="F88" s="319"/>
      <c r="G88" s="319"/>
      <c r="I88" s="319"/>
      <c r="J88" s="319"/>
      <c r="K88" s="319"/>
      <c r="L88" s="319"/>
      <c r="M88" s="319"/>
      <c r="O88" s="319"/>
      <c r="P88" s="319"/>
      <c r="Q88" s="319"/>
      <c r="R88" s="319"/>
      <c r="S88" s="319"/>
      <c r="U88" s="319"/>
      <c r="V88" s="319"/>
      <c r="W88" s="319"/>
      <c r="X88" s="319"/>
      <c r="Y88" s="319"/>
      <c r="AA88" s="319"/>
      <c r="AB88" s="319"/>
      <c r="AC88" s="319"/>
      <c r="AD88" s="319"/>
      <c r="AE88" s="319"/>
      <c r="AG88" s="319"/>
      <c r="AH88" s="319"/>
      <c r="AI88" s="319"/>
      <c r="AJ88" s="319"/>
      <c r="AK88" s="319"/>
      <c r="AM88" s="319"/>
      <c r="AN88" s="319"/>
      <c r="AO88" s="319"/>
      <c r="AP88" s="319"/>
      <c r="AQ88" s="319"/>
      <c r="AS88" s="319"/>
      <c r="AT88" s="319"/>
      <c r="AU88" s="319"/>
      <c r="AV88" s="319"/>
      <c r="AW88" s="319"/>
      <c r="AY88" s="319"/>
      <c r="AZ88" s="319"/>
      <c r="BA88" s="319"/>
      <c r="BB88" s="319"/>
      <c r="BC88" s="319"/>
      <c r="BE88" s="319"/>
      <c r="BF88" s="319"/>
      <c r="BG88" s="319"/>
      <c r="BH88" s="319"/>
      <c r="BI88" s="319"/>
    </row>
    <row r="89" spans="1:61">
      <c r="A89" s="319"/>
      <c r="B89" s="319"/>
      <c r="C89" s="319"/>
      <c r="D89" s="319"/>
      <c r="E89" s="319"/>
      <c r="F89" s="319"/>
      <c r="G89" s="319"/>
      <c r="I89" s="319"/>
      <c r="J89" s="319"/>
      <c r="K89" s="319"/>
      <c r="L89" s="319"/>
      <c r="M89" s="319"/>
      <c r="O89" s="319"/>
      <c r="P89" s="319"/>
      <c r="Q89" s="319"/>
      <c r="R89" s="319"/>
      <c r="S89" s="319"/>
      <c r="U89" s="319"/>
      <c r="V89" s="319"/>
      <c r="W89" s="319"/>
      <c r="X89" s="319"/>
      <c r="Y89" s="319"/>
      <c r="AA89" s="319"/>
      <c r="AB89" s="319"/>
      <c r="AC89" s="319"/>
      <c r="AD89" s="319"/>
      <c r="AE89" s="319"/>
      <c r="AG89" s="319"/>
      <c r="AH89" s="319"/>
      <c r="AI89" s="319"/>
      <c r="AJ89" s="319"/>
      <c r="AK89" s="319"/>
      <c r="AM89" s="319"/>
      <c r="AN89" s="319"/>
      <c r="AO89" s="319"/>
      <c r="AP89" s="319"/>
      <c r="AQ89" s="319"/>
      <c r="AS89" s="319"/>
      <c r="AT89" s="319"/>
      <c r="AU89" s="319"/>
      <c r="AV89" s="319"/>
      <c r="AW89" s="319"/>
      <c r="AY89" s="319"/>
      <c r="AZ89" s="319"/>
      <c r="BA89" s="319"/>
      <c r="BB89" s="319"/>
      <c r="BC89" s="319"/>
      <c r="BE89" s="319"/>
      <c r="BF89" s="319"/>
      <c r="BG89" s="319"/>
      <c r="BH89" s="319"/>
      <c r="BI89" s="319"/>
    </row>
    <row r="90" spans="1:61">
      <c r="A90" s="319"/>
      <c r="B90" s="319"/>
      <c r="C90" s="319"/>
      <c r="D90" s="319"/>
      <c r="E90" s="319"/>
      <c r="F90" s="319"/>
      <c r="G90" s="319"/>
      <c r="I90" s="319"/>
      <c r="J90" s="319"/>
      <c r="K90" s="319"/>
      <c r="L90" s="319"/>
      <c r="M90" s="319"/>
      <c r="O90" s="319"/>
      <c r="P90" s="319"/>
      <c r="Q90" s="319"/>
      <c r="R90" s="319"/>
      <c r="S90" s="319"/>
      <c r="U90" s="319"/>
      <c r="V90" s="319"/>
      <c r="W90" s="319"/>
      <c r="X90" s="319"/>
      <c r="Y90" s="319"/>
      <c r="AA90" s="319"/>
      <c r="AB90" s="319"/>
      <c r="AC90" s="319"/>
      <c r="AD90" s="319"/>
      <c r="AE90" s="319"/>
      <c r="AG90" s="319"/>
      <c r="AH90" s="319"/>
      <c r="AI90" s="319"/>
      <c r="AJ90" s="319"/>
      <c r="AK90" s="319"/>
      <c r="AM90" s="319"/>
      <c r="AN90" s="319"/>
      <c r="AO90" s="319"/>
      <c r="AP90" s="319"/>
      <c r="AQ90" s="319"/>
      <c r="AS90" s="319"/>
      <c r="AT90" s="319"/>
      <c r="AU90" s="319"/>
      <c r="AV90" s="319"/>
      <c r="AW90" s="319"/>
      <c r="AY90" s="319"/>
      <c r="AZ90" s="319"/>
      <c r="BA90" s="319"/>
      <c r="BB90" s="319"/>
      <c r="BC90" s="319"/>
      <c r="BE90" s="319"/>
      <c r="BF90" s="319"/>
      <c r="BG90" s="319"/>
      <c r="BH90" s="319"/>
      <c r="BI90" s="319"/>
    </row>
    <row r="91" spans="1:61">
      <c r="A91" s="319"/>
      <c r="B91" s="319"/>
      <c r="C91" s="319"/>
      <c r="D91" s="319"/>
      <c r="E91" s="319"/>
      <c r="F91" s="319"/>
      <c r="G91" s="319"/>
      <c r="I91" s="319"/>
      <c r="J91" s="319"/>
      <c r="K91" s="319"/>
      <c r="L91" s="319"/>
      <c r="M91" s="319"/>
      <c r="O91" s="319"/>
      <c r="P91" s="319"/>
      <c r="Q91" s="319"/>
      <c r="R91" s="319"/>
      <c r="S91" s="319"/>
      <c r="U91" s="319"/>
      <c r="V91" s="319"/>
      <c r="W91" s="319"/>
      <c r="X91" s="319"/>
      <c r="Y91" s="319"/>
      <c r="AA91" s="319"/>
      <c r="AB91" s="319"/>
      <c r="AC91" s="319"/>
      <c r="AD91" s="319"/>
      <c r="AE91" s="319"/>
      <c r="AG91" s="319"/>
      <c r="AH91" s="319"/>
      <c r="AI91" s="319"/>
      <c r="AJ91" s="319"/>
      <c r="AK91" s="319"/>
      <c r="AM91" s="319"/>
      <c r="AN91" s="319"/>
      <c r="AO91" s="319"/>
      <c r="AP91" s="319"/>
      <c r="AQ91" s="319"/>
      <c r="AS91" s="319"/>
      <c r="AT91" s="319"/>
      <c r="AU91" s="319"/>
      <c r="AV91" s="319"/>
      <c r="AW91" s="319"/>
      <c r="AY91" s="319"/>
      <c r="AZ91" s="319"/>
      <c r="BA91" s="319"/>
      <c r="BB91" s="319"/>
      <c r="BC91" s="319"/>
      <c r="BE91" s="319"/>
      <c r="BF91" s="319"/>
      <c r="BG91" s="319"/>
      <c r="BH91" s="319"/>
      <c r="BI91" s="319"/>
    </row>
    <row r="92" spans="1:61">
      <c r="A92" s="319"/>
      <c r="B92" s="319"/>
      <c r="C92" s="319"/>
      <c r="D92" s="319"/>
      <c r="E92" s="319"/>
      <c r="F92" s="319"/>
      <c r="G92" s="319"/>
      <c r="I92" s="319"/>
      <c r="J92" s="319"/>
      <c r="K92" s="319"/>
      <c r="L92" s="319"/>
      <c r="M92" s="319"/>
      <c r="O92" s="319"/>
      <c r="P92" s="319"/>
      <c r="Q92" s="319"/>
      <c r="R92" s="319"/>
      <c r="S92" s="319"/>
      <c r="U92" s="319"/>
      <c r="V92" s="319"/>
      <c r="W92" s="319"/>
      <c r="X92" s="319"/>
      <c r="Y92" s="319"/>
      <c r="AA92" s="319"/>
      <c r="AB92" s="319"/>
      <c r="AC92" s="319"/>
      <c r="AD92" s="319"/>
      <c r="AE92" s="319"/>
      <c r="AG92" s="319"/>
      <c r="AH92" s="319"/>
      <c r="AI92" s="319"/>
      <c r="AJ92" s="319"/>
      <c r="AK92" s="319"/>
      <c r="AM92" s="319"/>
      <c r="AN92" s="319"/>
      <c r="AO92" s="319"/>
      <c r="AP92" s="319"/>
      <c r="AQ92" s="319"/>
      <c r="AS92" s="319"/>
      <c r="AT92" s="319"/>
      <c r="AU92" s="319"/>
      <c r="AV92" s="319"/>
      <c r="AW92" s="319"/>
      <c r="AY92" s="319"/>
      <c r="AZ92" s="319"/>
      <c r="BA92" s="319"/>
      <c r="BB92" s="319"/>
      <c r="BC92" s="319"/>
      <c r="BE92" s="319"/>
      <c r="BF92" s="319"/>
      <c r="BG92" s="319"/>
      <c r="BH92" s="319"/>
      <c r="BI92" s="319"/>
    </row>
    <row r="93" spans="1:61">
      <c r="A93" s="319"/>
      <c r="B93" s="319"/>
      <c r="C93" s="319"/>
      <c r="D93" s="319"/>
      <c r="E93" s="319"/>
      <c r="F93" s="319"/>
      <c r="G93" s="319"/>
      <c r="I93" s="319"/>
      <c r="J93" s="319"/>
      <c r="K93" s="319"/>
      <c r="L93" s="319"/>
      <c r="M93" s="319"/>
      <c r="O93" s="319"/>
      <c r="P93" s="319"/>
      <c r="Q93" s="319"/>
      <c r="R93" s="319"/>
      <c r="S93" s="319"/>
      <c r="U93" s="319"/>
      <c r="V93" s="319"/>
      <c r="W93" s="319"/>
      <c r="X93" s="319"/>
      <c r="Y93" s="319"/>
      <c r="AA93" s="319"/>
      <c r="AB93" s="319"/>
      <c r="AC93" s="319"/>
      <c r="AD93" s="319"/>
      <c r="AE93" s="319"/>
      <c r="AG93" s="319"/>
      <c r="AH93" s="319"/>
      <c r="AI93" s="319"/>
      <c r="AJ93" s="319"/>
      <c r="AK93" s="319"/>
      <c r="AM93" s="319"/>
      <c r="AN93" s="319"/>
      <c r="AO93" s="319"/>
      <c r="AP93" s="319"/>
      <c r="AQ93" s="319"/>
      <c r="AS93" s="319"/>
      <c r="AT93" s="319"/>
      <c r="AU93" s="319"/>
      <c r="AV93" s="319"/>
      <c r="AW93" s="319"/>
      <c r="AY93" s="319"/>
      <c r="AZ93" s="319"/>
      <c r="BA93" s="319"/>
      <c r="BB93" s="319"/>
      <c r="BC93" s="319"/>
      <c r="BE93" s="319"/>
      <c r="BF93" s="319"/>
      <c r="BG93" s="319"/>
      <c r="BH93" s="319"/>
      <c r="BI93" s="319"/>
    </row>
    <row r="94" spans="1:61">
      <c r="A94" s="319"/>
      <c r="B94" s="319"/>
      <c r="C94" s="319"/>
      <c r="D94" s="319"/>
      <c r="E94" s="319"/>
      <c r="F94" s="319"/>
      <c r="G94" s="319"/>
      <c r="I94" s="319"/>
      <c r="J94" s="319"/>
      <c r="K94" s="319"/>
      <c r="L94" s="319"/>
      <c r="M94" s="319"/>
      <c r="O94" s="319"/>
      <c r="P94" s="319"/>
      <c r="Q94" s="319"/>
      <c r="R94" s="319"/>
      <c r="S94" s="319"/>
      <c r="U94" s="319"/>
      <c r="V94" s="319"/>
      <c r="W94" s="319"/>
      <c r="X94" s="319"/>
      <c r="Y94" s="319"/>
      <c r="AA94" s="319"/>
      <c r="AB94" s="319"/>
      <c r="AC94" s="319"/>
      <c r="AD94" s="319"/>
      <c r="AE94" s="319"/>
      <c r="AG94" s="319"/>
      <c r="AH94" s="319"/>
      <c r="AI94" s="319"/>
      <c r="AJ94" s="319"/>
      <c r="AK94" s="319"/>
      <c r="AM94" s="319"/>
      <c r="AN94" s="319"/>
      <c r="AO94" s="319"/>
      <c r="AP94" s="319"/>
      <c r="AQ94" s="319"/>
      <c r="AS94" s="319"/>
      <c r="AT94" s="319"/>
      <c r="AU94" s="319"/>
      <c r="AV94" s="319"/>
      <c r="AW94" s="319"/>
      <c r="AY94" s="319"/>
      <c r="AZ94" s="319"/>
      <c r="BA94" s="319"/>
      <c r="BB94" s="319"/>
      <c r="BC94" s="319"/>
      <c r="BE94" s="319"/>
      <c r="BF94" s="319"/>
      <c r="BG94" s="319"/>
      <c r="BH94" s="319"/>
      <c r="BI94" s="319"/>
    </row>
    <row r="95" spans="1:61">
      <c r="A95" s="319"/>
      <c r="B95" s="319"/>
      <c r="C95" s="319"/>
      <c r="D95" s="319"/>
      <c r="E95" s="319"/>
      <c r="F95" s="319"/>
      <c r="G95" s="319"/>
      <c r="I95" s="319"/>
      <c r="J95" s="319"/>
      <c r="K95" s="319"/>
      <c r="L95" s="319"/>
      <c r="M95" s="319"/>
      <c r="O95" s="319"/>
      <c r="P95" s="319"/>
      <c r="Q95" s="319"/>
      <c r="R95" s="319"/>
      <c r="S95" s="319"/>
      <c r="U95" s="319"/>
      <c r="V95" s="319"/>
      <c r="W95" s="319"/>
      <c r="X95" s="319"/>
      <c r="Y95" s="319"/>
      <c r="AA95" s="319"/>
      <c r="AB95" s="319"/>
      <c r="AC95" s="319"/>
      <c r="AD95" s="319"/>
      <c r="AE95" s="319"/>
      <c r="AG95" s="319"/>
      <c r="AH95" s="319"/>
      <c r="AI95" s="319"/>
      <c r="AJ95" s="319"/>
      <c r="AK95" s="319"/>
      <c r="AM95" s="319"/>
      <c r="AN95" s="319"/>
      <c r="AO95" s="319"/>
      <c r="AP95" s="319"/>
      <c r="AQ95" s="319"/>
      <c r="AS95" s="319"/>
      <c r="AT95" s="319"/>
      <c r="AU95" s="319"/>
      <c r="AV95" s="319"/>
      <c r="AW95" s="319"/>
      <c r="AY95" s="319"/>
      <c r="AZ95" s="319"/>
      <c r="BA95" s="319"/>
      <c r="BB95" s="319"/>
      <c r="BC95" s="319"/>
      <c r="BE95" s="319"/>
      <c r="BF95" s="319"/>
      <c r="BG95" s="319"/>
      <c r="BH95" s="319"/>
      <c r="BI95" s="319"/>
    </row>
    <row r="96" spans="1:61">
      <c r="A96" s="319"/>
      <c r="B96" s="319"/>
      <c r="C96" s="319"/>
      <c r="D96" s="319"/>
      <c r="E96" s="319"/>
      <c r="F96" s="319"/>
      <c r="G96" s="319"/>
      <c r="I96" s="319"/>
      <c r="J96" s="319"/>
      <c r="K96" s="319"/>
      <c r="L96" s="319"/>
      <c r="M96" s="319"/>
      <c r="O96" s="319"/>
      <c r="P96" s="319"/>
      <c r="Q96" s="319"/>
      <c r="R96" s="319"/>
      <c r="S96" s="319"/>
      <c r="U96" s="319"/>
      <c r="V96" s="319"/>
      <c r="W96" s="319"/>
      <c r="X96" s="319"/>
      <c r="Y96" s="319"/>
      <c r="AA96" s="319"/>
      <c r="AB96" s="319"/>
      <c r="AC96" s="319"/>
      <c r="AD96" s="319"/>
      <c r="AE96" s="319"/>
      <c r="AG96" s="319"/>
      <c r="AH96" s="319"/>
      <c r="AI96" s="319"/>
      <c r="AJ96" s="319"/>
      <c r="AK96" s="319"/>
      <c r="AM96" s="319"/>
      <c r="AN96" s="319"/>
      <c r="AO96" s="319"/>
      <c r="AP96" s="319"/>
      <c r="AQ96" s="319"/>
      <c r="AS96" s="319"/>
      <c r="AT96" s="319"/>
      <c r="AU96" s="319"/>
      <c r="AV96" s="319"/>
      <c r="AW96" s="319"/>
      <c r="AY96" s="319"/>
      <c r="AZ96" s="319"/>
      <c r="BA96" s="319"/>
      <c r="BB96" s="319"/>
      <c r="BC96" s="319"/>
      <c r="BE96" s="319"/>
      <c r="BF96" s="319"/>
      <c r="BG96" s="319"/>
      <c r="BH96" s="319"/>
      <c r="BI96" s="319"/>
    </row>
    <row r="97" spans="1:61">
      <c r="A97" s="319"/>
      <c r="B97" s="319"/>
      <c r="C97" s="319"/>
      <c r="D97" s="319"/>
      <c r="E97" s="319"/>
      <c r="F97" s="319"/>
      <c r="G97" s="319"/>
      <c r="I97" s="319"/>
      <c r="J97" s="319"/>
      <c r="K97" s="319"/>
      <c r="L97" s="319"/>
      <c r="M97" s="319"/>
      <c r="O97" s="319"/>
      <c r="P97" s="319"/>
      <c r="Q97" s="319"/>
      <c r="R97" s="319"/>
      <c r="S97" s="319"/>
      <c r="U97" s="319"/>
      <c r="V97" s="319"/>
      <c r="W97" s="319"/>
      <c r="X97" s="319"/>
      <c r="Y97" s="319"/>
      <c r="AA97" s="319"/>
      <c r="AB97" s="319"/>
      <c r="AC97" s="319"/>
      <c r="AD97" s="319"/>
      <c r="AE97" s="319"/>
      <c r="AG97" s="319"/>
      <c r="AH97" s="319"/>
      <c r="AI97" s="319"/>
      <c r="AJ97" s="319"/>
      <c r="AK97" s="319"/>
      <c r="AM97" s="319"/>
      <c r="AN97" s="319"/>
      <c r="AO97" s="319"/>
      <c r="AP97" s="319"/>
      <c r="AQ97" s="319"/>
      <c r="AS97" s="319"/>
      <c r="AT97" s="319"/>
      <c r="AU97" s="319"/>
      <c r="AV97" s="319"/>
      <c r="AW97" s="319"/>
      <c r="AY97" s="319"/>
      <c r="AZ97" s="319"/>
      <c r="BA97" s="319"/>
      <c r="BB97" s="319"/>
      <c r="BC97" s="319"/>
      <c r="BE97" s="319"/>
      <c r="BF97" s="319"/>
      <c r="BG97" s="319"/>
      <c r="BH97" s="319"/>
      <c r="BI97" s="319"/>
    </row>
    <row r="98" spans="1:61">
      <c r="A98" s="319"/>
      <c r="B98" s="319"/>
      <c r="C98" s="319"/>
      <c r="D98" s="319"/>
      <c r="E98" s="319"/>
      <c r="F98" s="319"/>
      <c r="G98" s="319"/>
      <c r="I98" s="319"/>
      <c r="J98" s="319"/>
      <c r="K98" s="319"/>
      <c r="L98" s="319"/>
      <c r="M98" s="319"/>
      <c r="O98" s="319"/>
      <c r="P98" s="319"/>
      <c r="Q98" s="319"/>
      <c r="R98" s="319"/>
      <c r="S98" s="319"/>
      <c r="U98" s="319"/>
      <c r="V98" s="319"/>
      <c r="W98" s="319"/>
      <c r="X98" s="319"/>
      <c r="Y98" s="319"/>
      <c r="AA98" s="319"/>
      <c r="AB98" s="319"/>
      <c r="AC98" s="319"/>
      <c r="AD98" s="319"/>
      <c r="AE98" s="319"/>
      <c r="AG98" s="319"/>
      <c r="AH98" s="319"/>
      <c r="AI98" s="319"/>
      <c r="AJ98" s="319"/>
      <c r="AK98" s="319"/>
      <c r="AM98" s="319"/>
      <c r="AN98" s="319"/>
      <c r="AO98" s="319"/>
      <c r="AP98" s="319"/>
      <c r="AQ98" s="319"/>
      <c r="AS98" s="319"/>
      <c r="AT98" s="319"/>
      <c r="AU98" s="319"/>
      <c r="AV98" s="319"/>
      <c r="AW98" s="319"/>
      <c r="AY98" s="319"/>
      <c r="AZ98" s="319"/>
      <c r="BA98" s="319"/>
      <c r="BB98" s="319"/>
      <c r="BC98" s="319"/>
      <c r="BE98" s="319"/>
      <c r="BF98" s="319"/>
      <c r="BG98" s="319"/>
      <c r="BH98" s="319"/>
      <c r="BI98" s="319"/>
    </row>
    <row r="99" spans="1:61">
      <c r="A99" s="319"/>
      <c r="B99" s="319"/>
      <c r="C99" s="319"/>
      <c r="D99" s="319"/>
      <c r="E99" s="319"/>
      <c r="F99" s="319"/>
      <c r="G99" s="319"/>
      <c r="I99" s="319"/>
      <c r="J99" s="319"/>
      <c r="K99" s="319"/>
      <c r="L99" s="319"/>
      <c r="M99" s="319"/>
      <c r="O99" s="319"/>
      <c r="P99" s="319"/>
      <c r="Q99" s="319"/>
      <c r="R99" s="319"/>
      <c r="S99" s="319"/>
      <c r="U99" s="319"/>
      <c r="V99" s="319"/>
      <c r="W99" s="319"/>
      <c r="X99" s="319"/>
      <c r="Y99" s="319"/>
      <c r="AA99" s="319"/>
      <c r="AB99" s="319"/>
      <c r="AC99" s="319"/>
      <c r="AD99" s="319"/>
      <c r="AE99" s="319"/>
      <c r="AG99" s="319"/>
      <c r="AH99" s="319"/>
      <c r="AI99" s="319"/>
      <c r="AJ99" s="319"/>
      <c r="AK99" s="319"/>
      <c r="AM99" s="319"/>
      <c r="AN99" s="319"/>
      <c r="AO99" s="319"/>
      <c r="AP99" s="319"/>
      <c r="AQ99" s="319"/>
      <c r="AS99" s="319"/>
      <c r="AT99" s="319"/>
      <c r="AU99" s="319"/>
      <c r="AV99" s="319"/>
      <c r="AW99" s="319"/>
      <c r="AY99" s="319"/>
      <c r="AZ99" s="319"/>
      <c r="BA99" s="319"/>
      <c r="BB99" s="319"/>
      <c r="BC99" s="319"/>
      <c r="BE99" s="319"/>
      <c r="BF99" s="319"/>
      <c r="BG99" s="319"/>
      <c r="BH99" s="319"/>
      <c r="BI99" s="319"/>
    </row>
    <row r="100" spans="1:61">
      <c r="A100" s="319"/>
      <c r="B100" s="319"/>
      <c r="C100" s="319"/>
      <c r="D100" s="319"/>
      <c r="E100" s="319"/>
      <c r="F100" s="319"/>
      <c r="G100" s="319"/>
      <c r="I100" s="319"/>
      <c r="J100" s="319"/>
      <c r="K100" s="319"/>
      <c r="L100" s="319"/>
      <c r="M100" s="319"/>
      <c r="O100" s="319"/>
      <c r="P100" s="319"/>
      <c r="Q100" s="319"/>
      <c r="R100" s="319"/>
      <c r="S100" s="319"/>
      <c r="U100" s="319"/>
      <c r="V100" s="319"/>
      <c r="W100" s="319"/>
      <c r="X100" s="319"/>
      <c r="Y100" s="319"/>
      <c r="AA100" s="319"/>
      <c r="AB100" s="319"/>
      <c r="AC100" s="319"/>
      <c r="AD100" s="319"/>
      <c r="AE100" s="319"/>
      <c r="AG100" s="319"/>
      <c r="AH100" s="319"/>
      <c r="AI100" s="319"/>
      <c r="AJ100" s="319"/>
      <c r="AK100" s="319"/>
      <c r="AM100" s="319"/>
      <c r="AN100" s="319"/>
      <c r="AO100" s="319"/>
      <c r="AP100" s="319"/>
      <c r="AQ100" s="319"/>
      <c r="AS100" s="319"/>
      <c r="AT100" s="319"/>
      <c r="AU100" s="319"/>
      <c r="AV100" s="319"/>
      <c r="AW100" s="319"/>
      <c r="AY100" s="319"/>
      <c r="AZ100" s="319"/>
      <c r="BA100" s="319"/>
      <c r="BB100" s="319"/>
      <c r="BC100" s="319"/>
      <c r="BE100" s="319"/>
      <c r="BF100" s="319"/>
      <c r="BG100" s="319"/>
      <c r="BH100" s="319"/>
      <c r="BI100" s="319"/>
    </row>
    <row r="101" spans="1:61">
      <c r="A101" s="319"/>
      <c r="B101" s="319"/>
      <c r="C101" s="319"/>
      <c r="D101" s="319"/>
      <c r="E101" s="319"/>
      <c r="F101" s="319"/>
      <c r="G101" s="319"/>
      <c r="I101" s="319"/>
      <c r="J101" s="319"/>
      <c r="K101" s="319"/>
      <c r="L101" s="319"/>
      <c r="M101" s="319"/>
      <c r="O101" s="319"/>
      <c r="P101" s="319"/>
      <c r="Q101" s="319"/>
      <c r="R101" s="319"/>
      <c r="S101" s="319"/>
      <c r="U101" s="319"/>
      <c r="V101" s="319"/>
      <c r="W101" s="319"/>
      <c r="X101" s="319"/>
      <c r="Y101" s="319"/>
      <c r="AA101" s="319"/>
      <c r="AB101" s="319"/>
      <c r="AC101" s="319"/>
      <c r="AD101" s="319"/>
      <c r="AE101" s="319"/>
      <c r="AG101" s="319"/>
      <c r="AH101" s="319"/>
      <c r="AI101" s="319"/>
      <c r="AJ101" s="319"/>
      <c r="AK101" s="319"/>
      <c r="AM101" s="319"/>
      <c r="AN101" s="319"/>
      <c r="AO101" s="319"/>
      <c r="AP101" s="319"/>
      <c r="AQ101" s="319"/>
      <c r="AS101" s="319"/>
      <c r="AT101" s="319"/>
      <c r="AU101" s="319"/>
      <c r="AV101" s="319"/>
      <c r="AW101" s="319"/>
      <c r="AY101" s="319"/>
      <c r="AZ101" s="319"/>
      <c r="BA101" s="319"/>
      <c r="BB101" s="319"/>
      <c r="BC101" s="319"/>
      <c r="BE101" s="319"/>
      <c r="BF101" s="319"/>
      <c r="BG101" s="319"/>
      <c r="BH101" s="319"/>
      <c r="BI101" s="319"/>
    </row>
    <row r="102" spans="1:61">
      <c r="A102" s="319"/>
      <c r="B102" s="319"/>
      <c r="C102" s="319"/>
      <c r="D102" s="319"/>
      <c r="E102" s="319"/>
      <c r="F102" s="319"/>
      <c r="G102" s="319"/>
      <c r="I102" s="319"/>
      <c r="J102" s="319"/>
      <c r="K102" s="319"/>
      <c r="L102" s="319"/>
      <c r="M102" s="319"/>
      <c r="O102" s="319"/>
      <c r="P102" s="319"/>
      <c r="Q102" s="319"/>
      <c r="R102" s="319"/>
      <c r="S102" s="319"/>
      <c r="U102" s="319"/>
      <c r="V102" s="319"/>
      <c r="W102" s="319"/>
      <c r="X102" s="319"/>
      <c r="Y102" s="319"/>
      <c r="AA102" s="319"/>
      <c r="AB102" s="319"/>
      <c r="AC102" s="319"/>
      <c r="AD102" s="319"/>
      <c r="AE102" s="319"/>
      <c r="AG102" s="319"/>
      <c r="AH102" s="319"/>
      <c r="AI102" s="319"/>
      <c r="AJ102" s="319"/>
      <c r="AK102" s="319"/>
      <c r="AM102" s="319"/>
      <c r="AN102" s="319"/>
      <c r="AO102" s="319"/>
      <c r="AP102" s="319"/>
      <c r="AQ102" s="319"/>
      <c r="AS102" s="319"/>
      <c r="AT102" s="319"/>
      <c r="AU102" s="319"/>
      <c r="AV102" s="319"/>
      <c r="AW102" s="319"/>
      <c r="AY102" s="319"/>
      <c r="AZ102" s="319"/>
      <c r="BA102" s="319"/>
      <c r="BB102" s="319"/>
      <c r="BC102" s="319"/>
      <c r="BE102" s="319"/>
      <c r="BF102" s="319"/>
      <c r="BG102" s="319"/>
      <c r="BH102" s="319"/>
      <c r="BI102" s="319"/>
    </row>
    <row r="103" spans="1:61">
      <c r="A103" s="319"/>
      <c r="B103" s="319"/>
      <c r="C103" s="319"/>
      <c r="D103" s="319"/>
      <c r="E103" s="319"/>
      <c r="F103" s="319"/>
      <c r="G103" s="319"/>
      <c r="I103" s="319"/>
      <c r="J103" s="319"/>
      <c r="K103" s="319"/>
      <c r="L103" s="319"/>
      <c r="M103" s="319"/>
      <c r="O103" s="319"/>
      <c r="P103" s="319"/>
      <c r="Q103" s="319"/>
      <c r="R103" s="319"/>
      <c r="S103" s="319"/>
      <c r="U103" s="319"/>
      <c r="V103" s="319"/>
      <c r="W103" s="319"/>
      <c r="X103" s="319"/>
      <c r="Y103" s="319"/>
      <c r="AA103" s="319"/>
      <c r="AB103" s="319"/>
      <c r="AC103" s="319"/>
      <c r="AD103" s="319"/>
      <c r="AE103" s="319"/>
      <c r="AG103" s="319"/>
      <c r="AH103" s="319"/>
      <c r="AI103" s="319"/>
      <c r="AJ103" s="319"/>
      <c r="AK103" s="319"/>
      <c r="AM103" s="319"/>
      <c r="AN103" s="319"/>
      <c r="AO103" s="319"/>
      <c r="AP103" s="319"/>
      <c r="AQ103" s="319"/>
      <c r="AS103" s="319"/>
      <c r="AT103" s="319"/>
      <c r="AU103" s="319"/>
      <c r="AV103" s="319"/>
      <c r="AW103" s="319"/>
      <c r="AY103" s="319"/>
      <c r="AZ103" s="319"/>
      <c r="BA103" s="319"/>
      <c r="BB103" s="319"/>
      <c r="BC103" s="319"/>
      <c r="BE103" s="319"/>
      <c r="BF103" s="319"/>
      <c r="BG103" s="319"/>
      <c r="BH103" s="319"/>
      <c r="BI103" s="319"/>
    </row>
    <row r="104" spans="1:61">
      <c r="A104" s="319"/>
      <c r="B104" s="319"/>
      <c r="C104" s="319"/>
      <c r="D104" s="319"/>
      <c r="E104" s="319"/>
      <c r="F104" s="319"/>
      <c r="G104" s="319"/>
      <c r="I104" s="319"/>
      <c r="J104" s="319"/>
      <c r="K104" s="319"/>
      <c r="L104" s="319"/>
      <c r="M104" s="319"/>
      <c r="O104" s="319"/>
      <c r="P104" s="319"/>
      <c r="Q104" s="319"/>
      <c r="R104" s="319"/>
      <c r="S104" s="319"/>
      <c r="U104" s="319"/>
      <c r="V104" s="319"/>
      <c r="W104" s="319"/>
      <c r="X104" s="319"/>
      <c r="Y104" s="319"/>
      <c r="AA104" s="319"/>
      <c r="AB104" s="319"/>
      <c r="AC104" s="319"/>
      <c r="AD104" s="319"/>
      <c r="AE104" s="319"/>
      <c r="AG104" s="319"/>
      <c r="AH104" s="319"/>
      <c r="AI104" s="319"/>
      <c r="AJ104" s="319"/>
      <c r="AK104" s="319"/>
      <c r="AM104" s="319"/>
      <c r="AN104" s="319"/>
      <c r="AO104" s="319"/>
      <c r="AP104" s="319"/>
      <c r="AQ104" s="319"/>
      <c r="AS104" s="319"/>
      <c r="AT104" s="319"/>
      <c r="AU104" s="319"/>
      <c r="AV104" s="319"/>
      <c r="AW104" s="319"/>
      <c r="AY104" s="319"/>
      <c r="AZ104" s="319"/>
      <c r="BA104" s="319"/>
      <c r="BB104" s="319"/>
      <c r="BC104" s="319"/>
      <c r="BE104" s="319"/>
      <c r="BF104" s="319"/>
      <c r="BG104" s="319"/>
      <c r="BH104" s="319"/>
      <c r="BI104" s="319"/>
    </row>
    <row r="105" spans="1:61">
      <c r="A105" s="319"/>
      <c r="B105" s="319"/>
      <c r="C105" s="319"/>
      <c r="D105" s="319"/>
      <c r="E105" s="319"/>
      <c r="F105" s="319"/>
      <c r="G105" s="319"/>
      <c r="I105" s="319"/>
      <c r="J105" s="319"/>
      <c r="K105" s="319"/>
      <c r="L105" s="319"/>
      <c r="M105" s="319"/>
      <c r="O105" s="319"/>
      <c r="P105" s="319"/>
      <c r="Q105" s="319"/>
      <c r="R105" s="319"/>
      <c r="S105" s="319"/>
      <c r="U105" s="319"/>
      <c r="V105" s="319"/>
      <c r="W105" s="319"/>
      <c r="X105" s="319"/>
      <c r="Y105" s="319"/>
      <c r="AA105" s="319"/>
      <c r="AB105" s="319"/>
      <c r="AC105" s="319"/>
      <c r="AD105" s="319"/>
      <c r="AE105" s="319"/>
      <c r="AG105" s="319"/>
      <c r="AH105" s="319"/>
      <c r="AI105" s="319"/>
      <c r="AJ105" s="319"/>
      <c r="AK105" s="319"/>
      <c r="AM105" s="319"/>
      <c r="AN105" s="319"/>
      <c r="AO105" s="319"/>
      <c r="AP105" s="319"/>
      <c r="AQ105" s="319"/>
      <c r="AS105" s="319"/>
      <c r="AT105" s="319"/>
      <c r="AU105" s="319"/>
      <c r="AV105" s="319"/>
      <c r="AW105" s="319"/>
      <c r="AY105" s="319"/>
      <c r="AZ105" s="319"/>
      <c r="BA105" s="319"/>
      <c r="BB105" s="319"/>
      <c r="BC105" s="319"/>
      <c r="BE105" s="319"/>
      <c r="BF105" s="319"/>
      <c r="BG105" s="319"/>
      <c r="BH105" s="319"/>
      <c r="BI105" s="319"/>
    </row>
    <row r="106" spans="1:61">
      <c r="A106" s="319"/>
      <c r="B106" s="319"/>
      <c r="C106" s="319"/>
      <c r="D106" s="319"/>
      <c r="E106" s="319"/>
      <c r="F106" s="319"/>
      <c r="G106" s="319"/>
      <c r="I106" s="319"/>
      <c r="J106" s="319"/>
      <c r="K106" s="319"/>
      <c r="L106" s="319"/>
      <c r="M106" s="319"/>
      <c r="O106" s="319"/>
      <c r="P106" s="319"/>
      <c r="Q106" s="319"/>
      <c r="R106" s="319"/>
      <c r="S106" s="319"/>
      <c r="U106" s="319"/>
      <c r="V106" s="319"/>
      <c r="W106" s="319"/>
      <c r="X106" s="319"/>
      <c r="Y106" s="319"/>
      <c r="AA106" s="319"/>
      <c r="AB106" s="319"/>
      <c r="AC106" s="319"/>
      <c r="AD106" s="319"/>
      <c r="AE106" s="319"/>
      <c r="AG106" s="319"/>
      <c r="AH106" s="319"/>
      <c r="AI106" s="319"/>
      <c r="AJ106" s="319"/>
      <c r="AK106" s="319"/>
      <c r="AM106" s="319"/>
      <c r="AN106" s="319"/>
      <c r="AO106" s="319"/>
      <c r="AP106" s="319"/>
      <c r="AQ106" s="319"/>
      <c r="AS106" s="319"/>
      <c r="AT106" s="319"/>
      <c r="AU106" s="319"/>
      <c r="AV106" s="319"/>
      <c r="AW106" s="319"/>
      <c r="AY106" s="319"/>
      <c r="AZ106" s="319"/>
      <c r="BA106" s="319"/>
      <c r="BB106" s="319"/>
      <c r="BC106" s="319"/>
      <c r="BE106" s="319"/>
      <c r="BF106" s="319"/>
      <c r="BG106" s="319"/>
      <c r="BH106" s="319"/>
      <c r="BI106" s="319"/>
    </row>
    <row r="107" spans="1:61">
      <c r="A107" s="319"/>
      <c r="B107" s="319"/>
      <c r="C107" s="319"/>
      <c r="D107" s="319"/>
      <c r="E107" s="319"/>
      <c r="F107" s="319"/>
      <c r="G107" s="319"/>
      <c r="I107" s="319"/>
      <c r="J107" s="319"/>
      <c r="K107" s="319"/>
      <c r="L107" s="319"/>
      <c r="M107" s="319"/>
      <c r="O107" s="319"/>
      <c r="P107" s="319"/>
      <c r="Q107" s="319"/>
      <c r="R107" s="319"/>
      <c r="S107" s="319"/>
      <c r="U107" s="319"/>
      <c r="V107" s="319"/>
      <c r="W107" s="319"/>
      <c r="X107" s="319"/>
      <c r="Y107" s="319"/>
      <c r="AA107" s="319"/>
      <c r="AB107" s="319"/>
      <c r="AC107" s="319"/>
      <c r="AD107" s="319"/>
      <c r="AE107" s="319"/>
      <c r="AG107" s="319"/>
      <c r="AH107" s="319"/>
      <c r="AI107" s="319"/>
      <c r="AJ107" s="319"/>
      <c r="AK107" s="319"/>
      <c r="AM107" s="319"/>
      <c r="AN107" s="319"/>
      <c r="AO107" s="319"/>
      <c r="AP107" s="319"/>
      <c r="AQ107" s="319"/>
      <c r="AS107" s="319"/>
      <c r="AT107" s="319"/>
      <c r="AU107" s="319"/>
      <c r="AV107" s="319"/>
      <c r="AW107" s="319"/>
      <c r="AY107" s="319"/>
      <c r="AZ107" s="319"/>
      <c r="BA107" s="319"/>
      <c r="BB107" s="319"/>
      <c r="BC107" s="319"/>
      <c r="BE107" s="319"/>
      <c r="BF107" s="319"/>
      <c r="BG107" s="319"/>
      <c r="BH107" s="319"/>
      <c r="BI107" s="319"/>
    </row>
    <row r="108" spans="1:61">
      <c r="A108" s="319"/>
      <c r="B108" s="319"/>
      <c r="C108" s="319"/>
      <c r="D108" s="319"/>
      <c r="E108" s="319"/>
      <c r="F108" s="319"/>
      <c r="G108" s="319"/>
      <c r="I108" s="319"/>
      <c r="J108" s="319"/>
      <c r="K108" s="319"/>
      <c r="L108" s="319"/>
      <c r="M108" s="319"/>
      <c r="O108" s="319"/>
      <c r="P108" s="319"/>
      <c r="Q108" s="319"/>
      <c r="R108" s="319"/>
      <c r="S108" s="319"/>
      <c r="U108" s="319"/>
      <c r="V108" s="319"/>
      <c r="W108" s="319"/>
      <c r="X108" s="319"/>
      <c r="Y108" s="319"/>
      <c r="AA108" s="319"/>
      <c r="AB108" s="319"/>
      <c r="AC108" s="319"/>
      <c r="AD108" s="319"/>
      <c r="AE108" s="319"/>
      <c r="AG108" s="319"/>
      <c r="AH108" s="319"/>
      <c r="AI108" s="319"/>
      <c r="AJ108" s="319"/>
      <c r="AK108" s="319"/>
      <c r="AM108" s="319"/>
      <c r="AN108" s="319"/>
      <c r="AO108" s="319"/>
      <c r="AP108" s="319"/>
      <c r="AQ108" s="319"/>
      <c r="AS108" s="319"/>
      <c r="AT108" s="319"/>
      <c r="AU108" s="319"/>
      <c r="AV108" s="319"/>
      <c r="AW108" s="319"/>
      <c r="AY108" s="319"/>
      <c r="AZ108" s="319"/>
      <c r="BA108" s="319"/>
      <c r="BB108" s="319"/>
      <c r="BC108" s="319"/>
      <c r="BE108" s="319"/>
      <c r="BF108" s="319"/>
      <c r="BG108" s="319"/>
      <c r="BH108" s="319"/>
      <c r="BI108" s="319"/>
    </row>
    <row r="109" spans="1:61">
      <c r="A109" s="319"/>
      <c r="B109" s="319"/>
      <c r="C109" s="319"/>
      <c r="D109" s="319"/>
      <c r="E109" s="319"/>
      <c r="F109" s="319"/>
      <c r="G109" s="319"/>
      <c r="I109" s="319"/>
      <c r="J109" s="319"/>
      <c r="K109" s="319"/>
      <c r="L109" s="319"/>
      <c r="M109" s="319"/>
      <c r="O109" s="319"/>
      <c r="P109" s="319"/>
      <c r="Q109" s="319"/>
      <c r="R109" s="319"/>
      <c r="S109" s="319"/>
      <c r="U109" s="319"/>
      <c r="V109" s="319"/>
      <c r="W109" s="319"/>
      <c r="X109" s="319"/>
      <c r="Y109" s="319"/>
      <c r="AA109" s="319"/>
      <c r="AB109" s="319"/>
      <c r="AC109" s="319"/>
      <c r="AD109" s="319"/>
      <c r="AE109" s="319"/>
      <c r="AG109" s="319"/>
      <c r="AH109" s="319"/>
      <c r="AI109" s="319"/>
      <c r="AJ109" s="319"/>
      <c r="AK109" s="319"/>
      <c r="AM109" s="319"/>
      <c r="AN109" s="319"/>
      <c r="AO109" s="319"/>
      <c r="AP109" s="319"/>
      <c r="AQ109" s="319"/>
      <c r="AS109" s="319"/>
      <c r="AT109" s="319"/>
      <c r="AU109" s="319"/>
      <c r="AV109" s="319"/>
      <c r="AW109" s="319"/>
      <c r="AY109" s="319"/>
      <c r="AZ109" s="319"/>
      <c r="BA109" s="319"/>
      <c r="BB109" s="319"/>
      <c r="BC109" s="319"/>
      <c r="BE109" s="319"/>
      <c r="BF109" s="319"/>
      <c r="BG109" s="319"/>
      <c r="BH109" s="319"/>
      <c r="BI109" s="319"/>
    </row>
    <row r="110" spans="1:61">
      <c r="A110" s="319"/>
      <c r="B110" s="319"/>
      <c r="C110" s="319"/>
      <c r="D110" s="319"/>
      <c r="E110" s="319"/>
      <c r="F110" s="319"/>
      <c r="G110" s="319"/>
      <c r="I110" s="319"/>
      <c r="J110" s="319"/>
      <c r="K110" s="319"/>
      <c r="L110" s="319"/>
      <c r="M110" s="319"/>
      <c r="O110" s="319"/>
      <c r="P110" s="319"/>
      <c r="Q110" s="319"/>
      <c r="R110" s="319"/>
      <c r="S110" s="319"/>
      <c r="U110" s="319"/>
      <c r="V110" s="319"/>
      <c r="W110" s="319"/>
      <c r="X110" s="319"/>
      <c r="Y110" s="319"/>
      <c r="AA110" s="319"/>
      <c r="AB110" s="319"/>
      <c r="AC110" s="319"/>
      <c r="AD110" s="319"/>
      <c r="AE110" s="319"/>
      <c r="AG110" s="319"/>
      <c r="AH110" s="319"/>
      <c r="AI110" s="319"/>
      <c r="AJ110" s="319"/>
      <c r="AK110" s="319"/>
      <c r="AM110" s="319"/>
      <c r="AN110" s="319"/>
      <c r="AO110" s="319"/>
      <c r="AP110" s="319"/>
      <c r="AQ110" s="319"/>
      <c r="AS110" s="319"/>
      <c r="AT110" s="319"/>
      <c r="AU110" s="319"/>
      <c r="AV110" s="319"/>
      <c r="AW110" s="319"/>
      <c r="AY110" s="319"/>
      <c r="AZ110" s="319"/>
      <c r="BA110" s="319"/>
      <c r="BB110" s="319"/>
      <c r="BC110" s="319"/>
      <c r="BE110" s="319"/>
      <c r="BF110" s="319"/>
      <c r="BG110" s="319"/>
      <c r="BH110" s="319"/>
      <c r="BI110" s="319"/>
    </row>
    <row r="111" spans="1:61">
      <c r="A111" s="319"/>
      <c r="B111" s="319"/>
      <c r="C111" s="319"/>
      <c r="D111" s="319"/>
      <c r="E111" s="319"/>
      <c r="F111" s="319"/>
      <c r="G111" s="319"/>
      <c r="I111" s="319"/>
      <c r="J111" s="319"/>
      <c r="K111" s="319"/>
      <c r="L111" s="319"/>
      <c r="M111" s="319"/>
      <c r="O111" s="319"/>
      <c r="P111" s="319"/>
      <c r="Q111" s="319"/>
      <c r="R111" s="319"/>
      <c r="S111" s="319"/>
      <c r="U111" s="319"/>
      <c r="V111" s="319"/>
      <c r="W111" s="319"/>
      <c r="X111" s="319"/>
      <c r="Y111" s="319"/>
      <c r="AA111" s="319"/>
      <c r="AB111" s="319"/>
      <c r="AC111" s="319"/>
      <c r="AD111" s="319"/>
      <c r="AE111" s="319"/>
      <c r="AG111" s="319"/>
      <c r="AH111" s="319"/>
      <c r="AI111" s="319"/>
      <c r="AJ111" s="319"/>
      <c r="AK111" s="319"/>
      <c r="AM111" s="319"/>
      <c r="AN111" s="319"/>
      <c r="AO111" s="319"/>
      <c r="AP111" s="319"/>
      <c r="AQ111" s="319"/>
      <c r="AS111" s="319"/>
      <c r="AT111" s="319"/>
      <c r="AU111" s="319"/>
      <c r="AV111" s="319"/>
      <c r="AW111" s="319"/>
      <c r="AY111" s="319"/>
      <c r="AZ111" s="319"/>
      <c r="BA111" s="319"/>
      <c r="BB111" s="319"/>
      <c r="BC111" s="319"/>
      <c r="BE111" s="319"/>
      <c r="BF111" s="319"/>
      <c r="BG111" s="319"/>
      <c r="BH111" s="319"/>
      <c r="BI111" s="319"/>
    </row>
    <row r="112" spans="1:61">
      <c r="A112" s="319"/>
      <c r="B112" s="319"/>
      <c r="C112" s="319"/>
      <c r="D112" s="319"/>
      <c r="E112" s="319"/>
      <c r="F112" s="319"/>
      <c r="G112" s="319"/>
      <c r="I112" s="319"/>
      <c r="J112" s="319"/>
      <c r="K112" s="319"/>
      <c r="L112" s="319"/>
      <c r="M112" s="319"/>
      <c r="O112" s="319"/>
      <c r="P112" s="319"/>
      <c r="Q112" s="319"/>
      <c r="R112" s="319"/>
      <c r="S112" s="319"/>
      <c r="U112" s="319"/>
      <c r="V112" s="319"/>
      <c r="W112" s="319"/>
      <c r="X112" s="319"/>
      <c r="Y112" s="319"/>
      <c r="AA112" s="319"/>
      <c r="AB112" s="319"/>
      <c r="AC112" s="319"/>
      <c r="AD112" s="319"/>
      <c r="AE112" s="319"/>
      <c r="AG112" s="319"/>
      <c r="AH112" s="319"/>
      <c r="AI112" s="319"/>
      <c r="AJ112" s="319"/>
      <c r="AK112" s="319"/>
      <c r="AM112" s="319"/>
      <c r="AN112" s="319"/>
      <c r="AO112" s="319"/>
      <c r="AP112" s="319"/>
      <c r="AQ112" s="319"/>
      <c r="AS112" s="319"/>
      <c r="AT112" s="319"/>
      <c r="AU112" s="319"/>
      <c r="AV112" s="319"/>
      <c r="AW112" s="319"/>
      <c r="AY112" s="319"/>
      <c r="AZ112" s="319"/>
      <c r="BA112" s="319"/>
      <c r="BB112" s="319"/>
      <c r="BC112" s="319"/>
      <c r="BE112" s="319"/>
      <c r="BF112" s="319"/>
      <c r="BG112" s="319"/>
      <c r="BH112" s="319"/>
      <c r="BI112" s="319"/>
    </row>
    <row r="113" spans="1:61">
      <c r="A113" s="319"/>
      <c r="B113" s="319"/>
      <c r="C113" s="319"/>
      <c r="D113" s="319"/>
      <c r="E113" s="319"/>
      <c r="F113" s="319"/>
      <c r="G113" s="319"/>
      <c r="I113" s="319"/>
      <c r="J113" s="319"/>
      <c r="K113" s="319"/>
      <c r="L113" s="319"/>
      <c r="M113" s="319"/>
      <c r="O113" s="319"/>
      <c r="P113" s="319"/>
      <c r="Q113" s="319"/>
      <c r="R113" s="319"/>
      <c r="S113" s="319"/>
      <c r="U113" s="319"/>
      <c r="V113" s="319"/>
      <c r="W113" s="319"/>
      <c r="X113" s="319"/>
      <c r="Y113" s="319"/>
      <c r="AA113" s="319"/>
      <c r="AB113" s="319"/>
      <c r="AC113" s="319"/>
      <c r="AD113" s="319"/>
      <c r="AE113" s="319"/>
      <c r="AG113" s="319"/>
      <c r="AH113" s="319"/>
      <c r="AI113" s="319"/>
      <c r="AJ113" s="319"/>
      <c r="AK113" s="319"/>
      <c r="AM113" s="319"/>
      <c r="AN113" s="319"/>
      <c r="AO113" s="319"/>
      <c r="AP113" s="319"/>
      <c r="AQ113" s="319"/>
      <c r="AS113" s="319"/>
      <c r="AT113" s="319"/>
      <c r="AU113" s="319"/>
      <c r="AV113" s="319"/>
      <c r="AW113" s="319"/>
      <c r="AY113" s="319"/>
      <c r="AZ113" s="319"/>
      <c r="BA113" s="319"/>
      <c r="BB113" s="319"/>
      <c r="BC113" s="319"/>
      <c r="BE113" s="319"/>
      <c r="BF113" s="319"/>
      <c r="BG113" s="319"/>
      <c r="BH113" s="319"/>
      <c r="BI113" s="319"/>
    </row>
    <row r="114" spans="1:61">
      <c r="A114" s="319"/>
      <c r="B114" s="319"/>
      <c r="C114" s="319"/>
      <c r="D114" s="319"/>
      <c r="E114" s="319"/>
      <c r="F114" s="319"/>
      <c r="G114" s="319"/>
      <c r="I114" s="319"/>
      <c r="J114" s="319"/>
      <c r="K114" s="319"/>
      <c r="L114" s="319"/>
      <c r="M114" s="319"/>
      <c r="O114" s="319"/>
      <c r="P114" s="319"/>
      <c r="Q114" s="319"/>
      <c r="R114" s="319"/>
      <c r="S114" s="319"/>
      <c r="U114" s="319"/>
      <c r="V114" s="319"/>
      <c r="W114" s="319"/>
      <c r="X114" s="319"/>
      <c r="Y114" s="319"/>
      <c r="AA114" s="319"/>
      <c r="AB114" s="319"/>
      <c r="AC114" s="319"/>
      <c r="AD114" s="319"/>
      <c r="AE114" s="319"/>
      <c r="AG114" s="319"/>
      <c r="AH114" s="319"/>
      <c r="AI114" s="319"/>
      <c r="AJ114" s="319"/>
      <c r="AK114" s="319"/>
      <c r="AM114" s="319"/>
      <c r="AN114" s="319"/>
      <c r="AO114" s="319"/>
      <c r="AP114" s="319"/>
      <c r="AQ114" s="319"/>
      <c r="AS114" s="319"/>
      <c r="AT114" s="319"/>
      <c r="AU114" s="319"/>
      <c r="AV114" s="319"/>
      <c r="AW114" s="319"/>
      <c r="AY114" s="319"/>
      <c r="AZ114" s="319"/>
      <c r="BA114" s="319"/>
      <c r="BB114" s="319"/>
      <c r="BC114" s="319"/>
      <c r="BE114" s="319"/>
      <c r="BF114" s="319"/>
      <c r="BG114" s="319"/>
      <c r="BH114" s="319"/>
      <c r="BI114" s="319"/>
    </row>
    <row r="115" spans="1:61">
      <c r="A115" s="319"/>
      <c r="B115" s="319"/>
      <c r="C115" s="319"/>
      <c r="D115" s="319"/>
      <c r="E115" s="319"/>
      <c r="F115" s="319"/>
      <c r="G115" s="319"/>
      <c r="I115" s="319"/>
      <c r="J115" s="319"/>
      <c r="K115" s="319"/>
      <c r="L115" s="319"/>
      <c r="M115" s="319"/>
      <c r="O115" s="319"/>
      <c r="P115" s="319"/>
      <c r="Q115" s="319"/>
      <c r="R115" s="319"/>
      <c r="S115" s="319"/>
      <c r="U115" s="319"/>
      <c r="V115" s="319"/>
      <c r="W115" s="319"/>
      <c r="X115" s="319"/>
      <c r="Y115" s="319"/>
      <c r="AA115" s="319"/>
      <c r="AB115" s="319"/>
      <c r="AC115" s="319"/>
      <c r="AD115" s="319"/>
      <c r="AE115" s="319"/>
      <c r="AG115" s="319"/>
      <c r="AH115" s="319"/>
      <c r="AI115" s="319"/>
      <c r="AJ115" s="319"/>
      <c r="AK115" s="319"/>
      <c r="AM115" s="319"/>
      <c r="AN115" s="319"/>
      <c r="AO115" s="319"/>
      <c r="AP115" s="319"/>
      <c r="AQ115" s="319"/>
      <c r="AS115" s="319"/>
      <c r="AT115" s="319"/>
      <c r="AU115" s="319"/>
      <c r="AV115" s="319"/>
      <c r="AW115" s="319"/>
      <c r="AY115" s="319"/>
      <c r="AZ115" s="319"/>
      <c r="BA115" s="319"/>
      <c r="BB115" s="319"/>
      <c r="BC115" s="319"/>
      <c r="BE115" s="319"/>
      <c r="BF115" s="319"/>
      <c r="BG115" s="319"/>
      <c r="BH115" s="319"/>
      <c r="BI115" s="319"/>
    </row>
    <row r="116" spans="1:61">
      <c r="A116" s="319"/>
      <c r="B116" s="319"/>
      <c r="C116" s="319"/>
      <c r="D116" s="319"/>
      <c r="E116" s="319"/>
      <c r="F116" s="319"/>
      <c r="G116" s="319"/>
      <c r="I116" s="319"/>
      <c r="J116" s="319"/>
      <c r="K116" s="319"/>
      <c r="L116" s="319"/>
      <c r="M116" s="319"/>
      <c r="O116" s="319"/>
      <c r="P116" s="319"/>
      <c r="Q116" s="319"/>
      <c r="R116" s="319"/>
      <c r="S116" s="319"/>
      <c r="U116" s="319"/>
      <c r="V116" s="319"/>
      <c r="W116" s="319"/>
      <c r="X116" s="319"/>
      <c r="Y116" s="319"/>
      <c r="AA116" s="319"/>
      <c r="AB116" s="319"/>
      <c r="AC116" s="319"/>
      <c r="AD116" s="319"/>
      <c r="AE116" s="319"/>
      <c r="AG116" s="319"/>
      <c r="AH116" s="319"/>
      <c r="AI116" s="319"/>
      <c r="AJ116" s="319"/>
      <c r="AK116" s="319"/>
      <c r="AM116" s="319"/>
      <c r="AN116" s="319"/>
      <c r="AO116" s="319"/>
      <c r="AP116" s="319"/>
      <c r="AQ116" s="319"/>
      <c r="AS116" s="319"/>
      <c r="AT116" s="319"/>
      <c r="AU116" s="319"/>
      <c r="AV116" s="319"/>
      <c r="AW116" s="319"/>
      <c r="AY116" s="319"/>
      <c r="AZ116" s="319"/>
      <c r="BA116" s="319"/>
      <c r="BB116" s="319"/>
      <c r="BC116" s="319"/>
      <c r="BE116" s="319"/>
      <c r="BF116" s="319"/>
      <c r="BG116" s="319"/>
      <c r="BH116" s="319"/>
      <c r="BI116" s="319"/>
    </row>
    <row r="117" spans="1:61">
      <c r="A117" s="319"/>
      <c r="B117" s="319"/>
      <c r="C117" s="319"/>
      <c r="D117" s="319"/>
      <c r="E117" s="319"/>
      <c r="F117" s="319"/>
      <c r="G117" s="319"/>
      <c r="I117" s="319"/>
      <c r="J117" s="319"/>
      <c r="K117" s="319"/>
      <c r="L117" s="319"/>
      <c r="M117" s="319"/>
      <c r="O117" s="319"/>
      <c r="P117" s="319"/>
      <c r="Q117" s="319"/>
      <c r="R117" s="319"/>
      <c r="S117" s="319"/>
      <c r="U117" s="319"/>
      <c r="V117" s="319"/>
      <c r="W117" s="319"/>
      <c r="X117" s="319"/>
      <c r="Y117" s="319"/>
      <c r="AA117" s="319"/>
      <c r="AB117" s="319"/>
      <c r="AC117" s="319"/>
      <c r="AD117" s="319"/>
      <c r="AE117" s="319"/>
      <c r="AG117" s="319"/>
      <c r="AH117" s="319"/>
      <c r="AI117" s="319"/>
      <c r="AJ117" s="319"/>
      <c r="AK117" s="319"/>
      <c r="AM117" s="319"/>
      <c r="AN117" s="319"/>
      <c r="AO117" s="319"/>
      <c r="AP117" s="319"/>
      <c r="AQ117" s="319"/>
      <c r="AS117" s="319"/>
      <c r="AT117" s="319"/>
      <c r="AU117" s="319"/>
      <c r="AV117" s="319"/>
      <c r="AW117" s="319"/>
      <c r="AY117" s="319"/>
      <c r="AZ117" s="319"/>
      <c r="BA117" s="319"/>
      <c r="BB117" s="319"/>
      <c r="BC117" s="319"/>
      <c r="BE117" s="319"/>
      <c r="BF117" s="319"/>
      <c r="BG117" s="319"/>
      <c r="BH117" s="319"/>
      <c r="BI117" s="319"/>
    </row>
    <row r="118" spans="1:61">
      <c r="A118" s="319"/>
      <c r="B118" s="319"/>
      <c r="C118" s="319"/>
      <c r="D118" s="319"/>
      <c r="E118" s="319"/>
      <c r="F118" s="319"/>
      <c r="G118" s="319"/>
      <c r="I118" s="319"/>
      <c r="J118" s="319"/>
      <c r="K118" s="319"/>
      <c r="L118" s="319"/>
      <c r="M118" s="319"/>
      <c r="O118" s="319"/>
      <c r="P118" s="319"/>
      <c r="Q118" s="319"/>
      <c r="R118" s="319"/>
      <c r="S118" s="319"/>
      <c r="U118" s="319"/>
      <c r="V118" s="319"/>
      <c r="W118" s="319"/>
      <c r="X118" s="319"/>
      <c r="Y118" s="319"/>
      <c r="AA118" s="319"/>
      <c r="AB118" s="319"/>
      <c r="AC118" s="319"/>
      <c r="AD118" s="319"/>
      <c r="AE118" s="319"/>
      <c r="AG118" s="319"/>
      <c r="AH118" s="319"/>
      <c r="AI118" s="319"/>
      <c r="AJ118" s="319"/>
      <c r="AK118" s="319"/>
      <c r="AM118" s="319"/>
      <c r="AN118" s="319"/>
      <c r="AO118" s="319"/>
      <c r="AP118" s="319"/>
      <c r="AQ118" s="319"/>
      <c r="AS118" s="319"/>
      <c r="AT118" s="319"/>
      <c r="AU118" s="319"/>
      <c r="AV118" s="319"/>
      <c r="AW118" s="319"/>
      <c r="AY118" s="319"/>
      <c r="AZ118" s="319"/>
      <c r="BA118" s="319"/>
      <c r="BB118" s="319"/>
      <c r="BC118" s="319"/>
      <c r="BE118" s="319"/>
      <c r="BF118" s="319"/>
      <c r="BG118" s="319"/>
      <c r="BH118" s="319"/>
      <c r="BI118" s="319"/>
    </row>
    <row r="119" spans="1:61">
      <c r="A119" s="319"/>
      <c r="B119" s="319"/>
      <c r="C119" s="319"/>
      <c r="D119" s="319"/>
      <c r="E119" s="319"/>
      <c r="F119" s="319"/>
      <c r="G119" s="319"/>
      <c r="I119" s="319"/>
      <c r="J119" s="319"/>
      <c r="K119" s="319"/>
      <c r="L119" s="319"/>
      <c r="M119" s="319"/>
      <c r="O119" s="319"/>
      <c r="P119" s="319"/>
      <c r="Q119" s="319"/>
      <c r="R119" s="319"/>
      <c r="S119" s="319"/>
      <c r="U119" s="319"/>
      <c r="V119" s="319"/>
      <c r="W119" s="319"/>
      <c r="X119" s="319"/>
      <c r="Y119" s="319"/>
      <c r="AA119" s="319"/>
      <c r="AB119" s="319"/>
      <c r="AC119" s="319"/>
      <c r="AD119" s="319"/>
      <c r="AE119" s="319"/>
      <c r="AG119" s="319"/>
      <c r="AH119" s="319"/>
      <c r="AI119" s="319"/>
      <c r="AJ119" s="319"/>
      <c r="AK119" s="319"/>
      <c r="AM119" s="319"/>
      <c r="AN119" s="319"/>
      <c r="AO119" s="319"/>
      <c r="AP119" s="319"/>
      <c r="AQ119" s="319"/>
      <c r="AS119" s="319"/>
      <c r="AT119" s="319"/>
      <c r="AU119" s="319"/>
      <c r="AV119" s="319"/>
      <c r="AW119" s="319"/>
      <c r="AY119" s="319"/>
      <c r="AZ119" s="319"/>
      <c r="BA119" s="319"/>
      <c r="BB119" s="319"/>
      <c r="BC119" s="319"/>
      <c r="BE119" s="319"/>
      <c r="BF119" s="319"/>
      <c r="BG119" s="319"/>
      <c r="BH119" s="319"/>
      <c r="BI119" s="319"/>
    </row>
    <row r="120" spans="1:61">
      <c r="A120" s="319"/>
      <c r="B120" s="319"/>
      <c r="C120" s="319"/>
      <c r="D120" s="319"/>
      <c r="E120" s="319"/>
      <c r="F120" s="319"/>
      <c r="G120" s="319"/>
      <c r="I120" s="319"/>
      <c r="J120" s="319"/>
      <c r="K120" s="319"/>
      <c r="L120" s="319"/>
      <c r="M120" s="319"/>
      <c r="O120" s="319"/>
      <c r="P120" s="319"/>
      <c r="Q120" s="319"/>
      <c r="R120" s="319"/>
      <c r="S120" s="319"/>
      <c r="U120" s="319"/>
      <c r="V120" s="319"/>
      <c r="W120" s="319"/>
      <c r="X120" s="319"/>
      <c r="Y120" s="319"/>
      <c r="AA120" s="319"/>
      <c r="AB120" s="319"/>
      <c r="AC120" s="319"/>
      <c r="AD120" s="319"/>
      <c r="AE120" s="319"/>
      <c r="AG120" s="319"/>
      <c r="AH120" s="319"/>
      <c r="AI120" s="319"/>
      <c r="AJ120" s="319"/>
      <c r="AK120" s="319"/>
      <c r="AM120" s="319"/>
      <c r="AN120" s="319"/>
      <c r="AO120" s="319"/>
      <c r="AP120" s="319"/>
      <c r="AQ120" s="319"/>
      <c r="AS120" s="319"/>
      <c r="AT120" s="319"/>
      <c r="AU120" s="319"/>
      <c r="AV120" s="319"/>
      <c r="AW120" s="319"/>
      <c r="AY120" s="319"/>
      <c r="AZ120" s="319"/>
      <c r="BA120" s="319"/>
      <c r="BB120" s="319"/>
      <c r="BC120" s="319"/>
      <c r="BE120" s="319"/>
      <c r="BF120" s="319"/>
      <c r="BG120" s="319"/>
      <c r="BH120" s="319"/>
      <c r="BI120" s="319"/>
    </row>
    <row r="121" spans="1:61">
      <c r="A121" s="319"/>
      <c r="B121" s="319"/>
      <c r="C121" s="319"/>
      <c r="D121" s="319"/>
      <c r="E121" s="319"/>
      <c r="F121" s="319"/>
      <c r="G121" s="319"/>
      <c r="I121" s="319"/>
      <c r="J121" s="319"/>
      <c r="K121" s="319"/>
      <c r="L121" s="319"/>
      <c r="M121" s="319"/>
      <c r="O121" s="319"/>
      <c r="P121" s="319"/>
      <c r="Q121" s="319"/>
      <c r="R121" s="319"/>
      <c r="S121" s="319"/>
      <c r="U121" s="319"/>
      <c r="V121" s="319"/>
      <c r="W121" s="319"/>
      <c r="X121" s="319"/>
      <c r="Y121" s="319"/>
      <c r="AA121" s="319"/>
      <c r="AB121" s="319"/>
      <c r="AC121" s="319"/>
      <c r="AD121" s="319"/>
      <c r="AE121" s="319"/>
      <c r="AG121" s="319"/>
      <c r="AH121" s="319"/>
      <c r="AI121" s="319"/>
      <c r="AJ121" s="319"/>
      <c r="AK121" s="319"/>
      <c r="AM121" s="319"/>
      <c r="AN121" s="319"/>
      <c r="AO121" s="319"/>
      <c r="AP121" s="319"/>
      <c r="AQ121" s="319"/>
      <c r="AS121" s="319"/>
      <c r="AT121" s="319"/>
      <c r="AU121" s="319"/>
      <c r="AV121" s="319"/>
      <c r="AW121" s="319"/>
      <c r="AY121" s="319"/>
      <c r="AZ121" s="319"/>
      <c r="BA121" s="319"/>
      <c r="BB121" s="319"/>
      <c r="BC121" s="319"/>
      <c r="BE121" s="319"/>
      <c r="BF121" s="319"/>
      <c r="BG121" s="319"/>
      <c r="BH121" s="319"/>
      <c r="BI121" s="319"/>
    </row>
    <row r="122" spans="1:61">
      <c r="A122" s="319"/>
      <c r="B122" s="319"/>
      <c r="C122" s="319"/>
      <c r="D122" s="319"/>
      <c r="E122" s="319"/>
      <c r="F122" s="319"/>
      <c r="G122" s="319"/>
      <c r="I122" s="319"/>
      <c r="J122" s="319"/>
      <c r="K122" s="319"/>
      <c r="L122" s="319"/>
      <c r="M122" s="319"/>
      <c r="O122" s="319"/>
      <c r="P122" s="319"/>
      <c r="Q122" s="319"/>
      <c r="R122" s="319"/>
      <c r="S122" s="319"/>
      <c r="U122" s="319"/>
      <c r="V122" s="319"/>
      <c r="W122" s="319"/>
      <c r="X122" s="319"/>
      <c r="Y122" s="319"/>
      <c r="AA122" s="319"/>
      <c r="AB122" s="319"/>
      <c r="AC122" s="319"/>
      <c r="AD122" s="319"/>
      <c r="AE122" s="319"/>
      <c r="AG122" s="319"/>
      <c r="AH122" s="319"/>
      <c r="AI122" s="319"/>
      <c r="AJ122" s="319"/>
      <c r="AK122" s="319"/>
      <c r="AM122" s="319"/>
      <c r="AN122" s="319"/>
      <c r="AO122" s="319"/>
      <c r="AP122" s="319"/>
      <c r="AQ122" s="319"/>
      <c r="AS122" s="319"/>
      <c r="AT122" s="319"/>
      <c r="AU122" s="319"/>
      <c r="AV122" s="319"/>
      <c r="AW122" s="319"/>
      <c r="AY122" s="319"/>
      <c r="AZ122" s="319"/>
      <c r="BA122" s="319"/>
      <c r="BB122" s="319"/>
      <c r="BC122" s="319"/>
      <c r="BE122" s="319"/>
      <c r="BF122" s="319"/>
      <c r="BG122" s="319"/>
      <c r="BH122" s="319"/>
      <c r="BI122" s="319"/>
    </row>
    <row r="123" spans="1:61">
      <c r="A123" s="319"/>
      <c r="B123" s="319"/>
      <c r="C123" s="319"/>
      <c r="D123" s="319"/>
      <c r="E123" s="319"/>
      <c r="F123" s="319"/>
      <c r="G123" s="319"/>
      <c r="I123" s="319"/>
      <c r="J123" s="319"/>
      <c r="K123" s="319"/>
      <c r="L123" s="319"/>
      <c r="M123" s="319"/>
      <c r="O123" s="319"/>
      <c r="P123" s="319"/>
      <c r="Q123" s="319"/>
      <c r="R123" s="319"/>
      <c r="S123" s="319"/>
      <c r="U123" s="319"/>
      <c r="V123" s="319"/>
      <c r="W123" s="319"/>
      <c r="X123" s="319"/>
      <c r="Y123" s="319"/>
      <c r="AA123" s="319"/>
      <c r="AB123" s="319"/>
      <c r="AC123" s="319"/>
      <c r="AD123" s="319"/>
      <c r="AE123" s="319"/>
      <c r="AG123" s="319"/>
      <c r="AH123" s="319"/>
      <c r="AI123" s="319"/>
      <c r="AJ123" s="319"/>
      <c r="AK123" s="319"/>
      <c r="AM123" s="319"/>
      <c r="AN123" s="319"/>
      <c r="AO123" s="319"/>
      <c r="AP123" s="319"/>
      <c r="AQ123" s="319"/>
      <c r="AS123" s="319"/>
      <c r="AT123" s="319"/>
      <c r="AU123" s="319"/>
      <c r="AV123" s="319"/>
      <c r="AW123" s="319"/>
      <c r="AY123" s="319"/>
      <c r="AZ123" s="319"/>
      <c r="BA123" s="319"/>
      <c r="BB123" s="319"/>
      <c r="BC123" s="319"/>
      <c r="BE123" s="319"/>
      <c r="BF123" s="319"/>
      <c r="BG123" s="319"/>
      <c r="BH123" s="319"/>
      <c r="BI123" s="319"/>
    </row>
    <row r="124" spans="1:61">
      <c r="A124" s="319"/>
      <c r="B124" s="319"/>
      <c r="C124" s="319"/>
      <c r="D124" s="319"/>
      <c r="E124" s="319"/>
      <c r="F124" s="319"/>
      <c r="G124" s="319"/>
      <c r="I124" s="319"/>
      <c r="J124" s="319"/>
      <c r="K124" s="319"/>
      <c r="L124" s="319"/>
      <c r="M124" s="319"/>
      <c r="O124" s="319"/>
      <c r="P124" s="319"/>
      <c r="Q124" s="319"/>
      <c r="R124" s="319"/>
      <c r="S124" s="319"/>
      <c r="U124" s="319"/>
      <c r="V124" s="319"/>
      <c r="W124" s="319"/>
      <c r="X124" s="319"/>
      <c r="Y124" s="319"/>
      <c r="AA124" s="319"/>
      <c r="AB124" s="319"/>
      <c r="AC124" s="319"/>
      <c r="AD124" s="319"/>
      <c r="AE124" s="319"/>
      <c r="AG124" s="319"/>
      <c r="AH124" s="319"/>
      <c r="AI124" s="319"/>
      <c r="AJ124" s="319"/>
      <c r="AK124" s="319"/>
      <c r="AM124" s="319"/>
      <c r="AN124" s="319"/>
      <c r="AO124" s="319"/>
      <c r="AP124" s="319"/>
      <c r="AQ124" s="319"/>
      <c r="AS124" s="319"/>
      <c r="AT124" s="319"/>
      <c r="AU124" s="319"/>
      <c r="AV124" s="319"/>
      <c r="AW124" s="319"/>
      <c r="AY124" s="319"/>
      <c r="AZ124" s="319"/>
      <c r="BA124" s="319"/>
      <c r="BB124" s="319"/>
      <c r="BC124" s="319"/>
      <c r="BE124" s="319"/>
      <c r="BF124" s="319"/>
      <c r="BG124" s="319"/>
      <c r="BH124" s="319"/>
      <c r="BI124" s="319"/>
    </row>
    <row r="125" spans="1:61">
      <c r="A125" s="319"/>
      <c r="B125" s="319"/>
      <c r="C125" s="319"/>
      <c r="D125" s="319"/>
      <c r="E125" s="319"/>
      <c r="F125" s="319"/>
      <c r="G125" s="319"/>
      <c r="I125" s="319"/>
      <c r="J125" s="319"/>
      <c r="K125" s="319"/>
      <c r="L125" s="319"/>
      <c r="M125" s="319"/>
      <c r="O125" s="319"/>
      <c r="P125" s="319"/>
      <c r="Q125" s="319"/>
      <c r="R125" s="319"/>
      <c r="S125" s="319"/>
      <c r="U125" s="319"/>
      <c r="V125" s="319"/>
      <c r="W125" s="319"/>
      <c r="X125" s="319"/>
      <c r="Y125" s="319"/>
      <c r="AA125" s="319"/>
      <c r="AB125" s="319"/>
      <c r="AC125" s="319"/>
      <c r="AD125" s="319"/>
      <c r="AE125" s="319"/>
      <c r="AG125" s="319"/>
      <c r="AH125" s="319"/>
      <c r="AI125" s="319"/>
      <c r="AJ125" s="319"/>
      <c r="AK125" s="319"/>
      <c r="AM125" s="319"/>
      <c r="AN125" s="319"/>
      <c r="AO125" s="319"/>
      <c r="AP125" s="319"/>
      <c r="AQ125" s="319"/>
      <c r="AS125" s="319"/>
      <c r="AT125" s="319"/>
      <c r="AU125" s="319"/>
      <c r="AV125" s="319"/>
      <c r="AW125" s="319"/>
      <c r="AY125" s="319"/>
      <c r="AZ125" s="319"/>
      <c r="BA125" s="319"/>
      <c r="BB125" s="319"/>
      <c r="BC125" s="319"/>
      <c r="BE125" s="319"/>
      <c r="BF125" s="319"/>
      <c r="BG125" s="319"/>
      <c r="BH125" s="319"/>
      <c r="BI125" s="319"/>
    </row>
    <row r="126" spans="1:61">
      <c r="A126" s="319"/>
      <c r="B126" s="319"/>
      <c r="C126" s="319"/>
      <c r="D126" s="319"/>
      <c r="E126" s="319"/>
      <c r="F126" s="319"/>
      <c r="G126" s="319"/>
      <c r="I126" s="319"/>
      <c r="J126" s="319"/>
      <c r="K126" s="319"/>
      <c r="L126" s="319"/>
      <c r="M126" s="319"/>
      <c r="O126" s="319"/>
      <c r="P126" s="319"/>
      <c r="Q126" s="319"/>
      <c r="R126" s="319"/>
      <c r="S126" s="319"/>
      <c r="U126" s="319"/>
      <c r="V126" s="319"/>
      <c r="W126" s="319"/>
      <c r="X126" s="319"/>
      <c r="Y126" s="319"/>
      <c r="AA126" s="319"/>
      <c r="AB126" s="319"/>
      <c r="AC126" s="319"/>
      <c r="AD126" s="319"/>
      <c r="AE126" s="319"/>
      <c r="AG126" s="319"/>
      <c r="AH126" s="319"/>
      <c r="AI126" s="319"/>
      <c r="AJ126" s="319"/>
      <c r="AK126" s="319"/>
      <c r="AM126" s="319"/>
      <c r="AN126" s="319"/>
      <c r="AO126" s="319"/>
      <c r="AP126" s="319"/>
      <c r="AQ126" s="319"/>
      <c r="AS126" s="319"/>
      <c r="AT126" s="319"/>
      <c r="AU126" s="319"/>
      <c r="AV126" s="319"/>
      <c r="AW126" s="319"/>
      <c r="AY126" s="319"/>
      <c r="AZ126" s="319"/>
      <c r="BA126" s="319"/>
      <c r="BB126" s="319"/>
      <c r="BC126" s="319"/>
      <c r="BE126" s="319"/>
      <c r="BF126" s="319"/>
      <c r="BG126" s="319"/>
      <c r="BH126" s="319"/>
      <c r="BI126" s="319"/>
    </row>
    <row r="127" spans="1:61">
      <c r="A127" s="319"/>
      <c r="B127" s="319"/>
      <c r="C127" s="319"/>
      <c r="D127" s="319"/>
      <c r="E127" s="319"/>
      <c r="F127" s="319"/>
      <c r="G127" s="319"/>
      <c r="I127" s="319"/>
      <c r="J127" s="319"/>
      <c r="K127" s="319"/>
      <c r="L127" s="319"/>
      <c r="M127" s="319"/>
      <c r="O127" s="319"/>
      <c r="P127" s="319"/>
      <c r="Q127" s="319"/>
      <c r="R127" s="319"/>
      <c r="S127" s="319"/>
      <c r="U127" s="319"/>
      <c r="V127" s="319"/>
      <c r="W127" s="319"/>
      <c r="X127" s="319"/>
      <c r="Y127" s="319"/>
      <c r="AA127" s="319"/>
      <c r="AB127" s="319"/>
      <c r="AC127" s="319"/>
      <c r="AD127" s="319"/>
      <c r="AE127" s="319"/>
      <c r="AG127" s="319"/>
      <c r="AH127" s="319"/>
      <c r="AI127" s="319"/>
      <c r="AJ127" s="319"/>
      <c r="AK127" s="319"/>
      <c r="AM127" s="319"/>
      <c r="AN127" s="319"/>
      <c r="AO127" s="319"/>
      <c r="AP127" s="319"/>
      <c r="AQ127" s="319"/>
      <c r="AS127" s="319"/>
      <c r="AT127" s="319"/>
      <c r="AU127" s="319"/>
      <c r="AV127" s="319"/>
      <c r="AW127" s="319"/>
      <c r="AY127" s="319"/>
      <c r="AZ127" s="319"/>
      <c r="BA127" s="319"/>
      <c r="BB127" s="319"/>
      <c r="BC127" s="319"/>
      <c r="BE127" s="319"/>
      <c r="BF127" s="319"/>
      <c r="BG127" s="319"/>
      <c r="BH127" s="319"/>
      <c r="BI127" s="319"/>
    </row>
    <row r="128" spans="1:61">
      <c r="A128" s="319"/>
      <c r="B128" s="319"/>
      <c r="C128" s="319"/>
      <c r="D128" s="319"/>
      <c r="E128" s="319"/>
      <c r="F128" s="319"/>
      <c r="G128" s="319"/>
      <c r="I128" s="319"/>
      <c r="J128" s="319"/>
      <c r="K128" s="319"/>
      <c r="L128" s="319"/>
      <c r="M128" s="319"/>
      <c r="O128" s="319"/>
      <c r="P128" s="319"/>
      <c r="Q128" s="319"/>
      <c r="R128" s="319"/>
      <c r="S128" s="319"/>
      <c r="U128" s="319"/>
      <c r="V128" s="319"/>
      <c r="W128" s="319"/>
      <c r="X128" s="319"/>
      <c r="Y128" s="319"/>
      <c r="AA128" s="319"/>
      <c r="AB128" s="319"/>
      <c r="AC128" s="319"/>
      <c r="AD128" s="319"/>
      <c r="AE128" s="319"/>
      <c r="AG128" s="319"/>
      <c r="AH128" s="319"/>
      <c r="AI128" s="319"/>
      <c r="AJ128" s="319"/>
      <c r="AK128" s="319"/>
      <c r="AM128" s="319"/>
      <c r="AN128" s="319"/>
      <c r="AO128" s="319"/>
      <c r="AP128" s="319"/>
      <c r="AQ128" s="319"/>
      <c r="AS128" s="319"/>
      <c r="AT128" s="319"/>
      <c r="AU128" s="319"/>
      <c r="AV128" s="319"/>
      <c r="AW128" s="319"/>
      <c r="AY128" s="319"/>
      <c r="AZ128" s="319"/>
      <c r="BA128" s="319"/>
      <c r="BB128" s="319"/>
      <c r="BC128" s="319"/>
      <c r="BE128" s="319"/>
      <c r="BF128" s="319"/>
      <c r="BG128" s="319"/>
      <c r="BH128" s="319"/>
      <c r="BI128" s="319"/>
    </row>
    <row r="129" spans="1:61">
      <c r="A129" s="319"/>
      <c r="B129" s="319"/>
      <c r="C129" s="319"/>
      <c r="D129" s="319"/>
      <c r="E129" s="319"/>
      <c r="F129" s="319"/>
      <c r="G129" s="319"/>
      <c r="I129" s="319"/>
      <c r="J129" s="319"/>
      <c r="K129" s="319"/>
      <c r="L129" s="319"/>
      <c r="M129" s="319"/>
      <c r="O129" s="319"/>
      <c r="P129" s="319"/>
      <c r="Q129" s="319"/>
      <c r="R129" s="319"/>
      <c r="S129" s="319"/>
      <c r="U129" s="319"/>
      <c r="V129" s="319"/>
      <c r="W129" s="319"/>
      <c r="X129" s="319"/>
      <c r="Y129" s="319"/>
      <c r="AA129" s="319"/>
      <c r="AB129" s="319"/>
      <c r="AC129" s="319"/>
      <c r="AD129" s="319"/>
      <c r="AE129" s="319"/>
      <c r="AG129" s="319"/>
      <c r="AH129" s="319"/>
      <c r="AI129" s="319"/>
      <c r="AJ129" s="319"/>
      <c r="AK129" s="319"/>
      <c r="AM129" s="319"/>
      <c r="AN129" s="319"/>
      <c r="AO129" s="319"/>
      <c r="AP129" s="319"/>
      <c r="AQ129" s="319"/>
      <c r="AS129" s="319"/>
      <c r="AT129" s="319"/>
      <c r="AU129" s="319"/>
      <c r="AV129" s="319"/>
      <c r="AW129" s="319"/>
      <c r="AY129" s="319"/>
      <c r="AZ129" s="319"/>
      <c r="BA129" s="319"/>
      <c r="BB129" s="319"/>
      <c r="BC129" s="319"/>
      <c r="BE129" s="319"/>
      <c r="BF129" s="319"/>
      <c r="BG129" s="319"/>
      <c r="BH129" s="319"/>
      <c r="BI129" s="319"/>
    </row>
    <row r="130" spans="1:61">
      <c r="A130" s="319"/>
      <c r="B130" s="319"/>
      <c r="C130" s="319"/>
      <c r="D130" s="319"/>
      <c r="E130" s="319"/>
      <c r="F130" s="319"/>
      <c r="G130" s="319"/>
      <c r="I130" s="319"/>
      <c r="J130" s="319"/>
      <c r="K130" s="319"/>
      <c r="L130" s="319"/>
      <c r="M130" s="319"/>
      <c r="O130" s="319"/>
      <c r="P130" s="319"/>
      <c r="Q130" s="319"/>
      <c r="R130" s="319"/>
      <c r="S130" s="319"/>
      <c r="U130" s="319"/>
      <c r="V130" s="319"/>
      <c r="W130" s="319"/>
      <c r="X130" s="319"/>
      <c r="Y130" s="319"/>
      <c r="AA130" s="319"/>
      <c r="AB130" s="319"/>
      <c r="AC130" s="319"/>
      <c r="AD130" s="319"/>
      <c r="AE130" s="319"/>
      <c r="AG130" s="319"/>
      <c r="AH130" s="319"/>
      <c r="AI130" s="319"/>
      <c r="AJ130" s="319"/>
      <c r="AK130" s="319"/>
      <c r="AM130" s="319"/>
      <c r="AN130" s="319"/>
      <c r="AO130" s="319"/>
      <c r="AP130" s="319"/>
      <c r="AQ130" s="319"/>
      <c r="AS130" s="319"/>
      <c r="AT130" s="319"/>
      <c r="AU130" s="319"/>
      <c r="AV130" s="319"/>
      <c r="AW130" s="319"/>
      <c r="AY130" s="319"/>
      <c r="AZ130" s="319"/>
      <c r="BA130" s="319"/>
      <c r="BB130" s="319"/>
      <c r="BC130" s="319"/>
      <c r="BE130" s="319"/>
      <c r="BF130" s="319"/>
      <c r="BG130" s="319"/>
      <c r="BH130" s="319"/>
      <c r="BI130" s="319"/>
    </row>
    <row r="131" spans="1:61">
      <c r="A131" s="319"/>
      <c r="B131" s="319"/>
      <c r="C131" s="319"/>
      <c r="D131" s="319"/>
      <c r="E131" s="319"/>
      <c r="F131" s="319"/>
      <c r="G131" s="319"/>
      <c r="I131" s="319"/>
      <c r="J131" s="319"/>
      <c r="K131" s="319"/>
      <c r="L131" s="319"/>
      <c r="M131" s="319"/>
      <c r="O131" s="319"/>
      <c r="P131" s="319"/>
      <c r="Q131" s="319"/>
      <c r="R131" s="319"/>
      <c r="S131" s="319"/>
      <c r="U131" s="319"/>
      <c r="V131" s="319"/>
      <c r="W131" s="319"/>
      <c r="X131" s="319"/>
      <c r="Y131" s="319"/>
      <c r="AA131" s="319"/>
      <c r="AB131" s="319"/>
      <c r="AC131" s="319"/>
      <c r="AD131" s="319"/>
      <c r="AE131" s="319"/>
      <c r="AG131" s="319"/>
      <c r="AH131" s="319"/>
      <c r="AI131" s="319"/>
      <c r="AJ131" s="319"/>
      <c r="AK131" s="319"/>
      <c r="AM131" s="319"/>
      <c r="AN131" s="319"/>
      <c r="AO131" s="319"/>
      <c r="AP131" s="319"/>
      <c r="AQ131" s="319"/>
      <c r="AS131" s="319"/>
      <c r="AT131" s="319"/>
      <c r="AU131" s="319"/>
      <c r="AV131" s="319"/>
      <c r="AW131" s="319"/>
      <c r="AY131" s="319"/>
      <c r="AZ131" s="319"/>
      <c r="BA131" s="319"/>
      <c r="BB131" s="319"/>
      <c r="BC131" s="319"/>
      <c r="BE131" s="319"/>
      <c r="BF131" s="319"/>
      <c r="BG131" s="319"/>
      <c r="BH131" s="319"/>
      <c r="BI131" s="319"/>
    </row>
    <row r="132" spans="1:61">
      <c r="A132" s="319"/>
      <c r="B132" s="319"/>
      <c r="C132" s="319"/>
      <c r="D132" s="319"/>
      <c r="E132" s="319"/>
      <c r="F132" s="319"/>
      <c r="G132" s="319"/>
      <c r="I132" s="319"/>
      <c r="J132" s="319"/>
      <c r="K132" s="319"/>
      <c r="L132" s="319"/>
      <c r="M132" s="319"/>
      <c r="O132" s="319"/>
      <c r="P132" s="319"/>
      <c r="Q132" s="319"/>
      <c r="R132" s="319"/>
      <c r="S132" s="319"/>
      <c r="U132" s="319"/>
      <c r="V132" s="319"/>
      <c r="W132" s="319"/>
      <c r="X132" s="319"/>
      <c r="Y132" s="319"/>
      <c r="AA132" s="319"/>
      <c r="AB132" s="319"/>
      <c r="AC132" s="319"/>
      <c r="AD132" s="319"/>
      <c r="AE132" s="319"/>
      <c r="AG132" s="319"/>
      <c r="AH132" s="319"/>
      <c r="AI132" s="319"/>
      <c r="AJ132" s="319"/>
      <c r="AK132" s="319"/>
      <c r="AM132" s="319"/>
      <c r="AN132" s="319"/>
      <c r="AO132" s="319"/>
      <c r="AP132" s="319"/>
      <c r="AQ132" s="319"/>
      <c r="AS132" s="319"/>
      <c r="AT132" s="319"/>
      <c r="AU132" s="319"/>
      <c r="AV132" s="319"/>
      <c r="AW132" s="319"/>
      <c r="AY132" s="319"/>
      <c r="AZ132" s="319"/>
      <c r="BA132" s="319"/>
      <c r="BB132" s="319"/>
      <c r="BC132" s="319"/>
      <c r="BE132" s="319"/>
      <c r="BF132" s="319"/>
      <c r="BG132" s="319"/>
      <c r="BH132" s="319"/>
      <c r="BI132" s="319"/>
    </row>
    <row r="133" spans="1:61">
      <c r="A133" s="319"/>
      <c r="B133" s="319"/>
      <c r="C133" s="319"/>
      <c r="D133" s="319"/>
      <c r="E133" s="319"/>
      <c r="F133" s="319"/>
      <c r="G133" s="319"/>
      <c r="I133" s="319"/>
      <c r="J133" s="319"/>
      <c r="K133" s="319"/>
      <c r="L133" s="319"/>
      <c r="M133" s="319"/>
      <c r="O133" s="319"/>
      <c r="P133" s="319"/>
      <c r="Q133" s="319"/>
      <c r="R133" s="319"/>
      <c r="S133" s="319"/>
      <c r="U133" s="319"/>
      <c r="V133" s="319"/>
      <c r="W133" s="319"/>
      <c r="X133" s="319"/>
      <c r="Y133" s="319"/>
      <c r="AA133" s="319"/>
      <c r="AB133" s="319"/>
      <c r="AC133" s="319"/>
      <c r="AD133" s="319"/>
      <c r="AE133" s="319"/>
      <c r="AG133" s="319"/>
      <c r="AH133" s="319"/>
      <c r="AI133" s="319"/>
      <c r="AJ133" s="319"/>
      <c r="AK133" s="319"/>
      <c r="AM133" s="319"/>
      <c r="AN133" s="319"/>
      <c r="AO133" s="319"/>
      <c r="AP133" s="319"/>
      <c r="AQ133" s="319"/>
      <c r="AS133" s="319"/>
      <c r="AT133" s="319"/>
      <c r="AU133" s="319"/>
      <c r="AV133" s="319"/>
      <c r="AW133" s="319"/>
      <c r="AY133" s="319"/>
      <c r="AZ133" s="319"/>
      <c r="BA133" s="319"/>
      <c r="BB133" s="319"/>
      <c r="BC133" s="319"/>
      <c r="BE133" s="319"/>
      <c r="BF133" s="319"/>
      <c r="BG133" s="319"/>
      <c r="BH133" s="319"/>
      <c r="BI133" s="319"/>
    </row>
    <row r="134" spans="1:61">
      <c r="A134" s="319"/>
      <c r="B134" s="319"/>
      <c r="C134" s="319"/>
      <c r="D134" s="319"/>
      <c r="E134" s="319"/>
      <c r="F134" s="319"/>
      <c r="G134" s="319"/>
      <c r="I134" s="319"/>
      <c r="J134" s="319"/>
      <c r="K134" s="319"/>
      <c r="L134" s="319"/>
      <c r="M134" s="319"/>
      <c r="O134" s="319"/>
      <c r="P134" s="319"/>
      <c r="Q134" s="319"/>
      <c r="R134" s="319"/>
      <c r="S134" s="319"/>
      <c r="U134" s="319"/>
      <c r="V134" s="319"/>
      <c r="W134" s="319"/>
      <c r="X134" s="319"/>
      <c r="Y134" s="319"/>
      <c r="AA134" s="319"/>
      <c r="AB134" s="319"/>
      <c r="AC134" s="319"/>
      <c r="AD134" s="319"/>
      <c r="AE134" s="319"/>
      <c r="AG134" s="319"/>
      <c r="AH134" s="319"/>
      <c r="AI134" s="319"/>
      <c r="AJ134" s="319"/>
      <c r="AK134" s="319"/>
      <c r="AM134" s="319"/>
      <c r="AN134" s="319"/>
      <c r="AO134" s="319"/>
      <c r="AP134" s="319"/>
      <c r="AQ134" s="319"/>
      <c r="AS134" s="319"/>
      <c r="AT134" s="319"/>
      <c r="AU134" s="319"/>
      <c r="AV134" s="319"/>
      <c r="AW134" s="319"/>
      <c r="AY134" s="319"/>
      <c r="AZ134" s="319"/>
      <c r="BA134" s="319"/>
      <c r="BB134" s="319"/>
      <c r="BC134" s="319"/>
      <c r="BE134" s="319"/>
      <c r="BF134" s="319"/>
      <c r="BG134" s="319"/>
      <c r="BH134" s="319"/>
      <c r="BI134" s="319"/>
    </row>
    <row r="135" spans="1:61">
      <c r="A135" s="319"/>
      <c r="B135" s="319"/>
      <c r="C135" s="319"/>
      <c r="D135" s="319"/>
      <c r="E135" s="319"/>
      <c r="F135" s="319"/>
      <c r="G135" s="319"/>
      <c r="I135" s="319"/>
      <c r="J135" s="319"/>
      <c r="K135" s="319"/>
      <c r="L135" s="319"/>
      <c r="M135" s="319"/>
      <c r="O135" s="319"/>
      <c r="P135" s="319"/>
      <c r="Q135" s="319"/>
      <c r="R135" s="319"/>
      <c r="S135" s="319"/>
      <c r="U135" s="319"/>
      <c r="V135" s="319"/>
      <c r="W135" s="319"/>
      <c r="X135" s="319"/>
      <c r="Y135" s="319"/>
      <c r="AA135" s="319"/>
      <c r="AB135" s="319"/>
      <c r="AC135" s="319"/>
      <c r="AD135" s="319"/>
      <c r="AE135" s="319"/>
      <c r="AG135" s="319"/>
      <c r="AH135" s="319"/>
      <c r="AI135" s="319"/>
      <c r="AJ135" s="319"/>
      <c r="AK135" s="319"/>
      <c r="AM135" s="319"/>
      <c r="AN135" s="319"/>
      <c r="AO135" s="319"/>
      <c r="AP135" s="319"/>
      <c r="AQ135" s="319"/>
      <c r="AS135" s="319"/>
      <c r="AT135" s="319"/>
      <c r="AU135" s="319"/>
      <c r="AV135" s="319"/>
      <c r="AW135" s="319"/>
      <c r="AY135" s="319"/>
      <c r="AZ135" s="319"/>
      <c r="BA135" s="319"/>
      <c r="BB135" s="319"/>
      <c r="BC135" s="319"/>
      <c r="BE135" s="319"/>
      <c r="BF135" s="319"/>
      <c r="BG135" s="319"/>
      <c r="BH135" s="319"/>
      <c r="BI135" s="319"/>
    </row>
    <row r="136" spans="1:61">
      <c r="A136" s="319"/>
      <c r="B136" s="319"/>
      <c r="C136" s="319"/>
      <c r="D136" s="319"/>
      <c r="E136" s="319"/>
      <c r="F136" s="319"/>
      <c r="G136" s="319"/>
      <c r="I136" s="319"/>
      <c r="J136" s="319"/>
      <c r="K136" s="319"/>
      <c r="L136" s="319"/>
      <c r="M136" s="319"/>
      <c r="O136" s="319"/>
      <c r="P136" s="319"/>
      <c r="Q136" s="319"/>
      <c r="R136" s="319"/>
      <c r="S136" s="319"/>
      <c r="U136" s="319"/>
      <c r="V136" s="319"/>
      <c r="W136" s="319"/>
      <c r="X136" s="319"/>
      <c r="Y136" s="319"/>
      <c r="AA136" s="319"/>
      <c r="AB136" s="319"/>
      <c r="AC136" s="319"/>
      <c r="AD136" s="319"/>
      <c r="AE136" s="319"/>
      <c r="AG136" s="319"/>
      <c r="AH136" s="319"/>
      <c r="AI136" s="319"/>
      <c r="AJ136" s="319"/>
      <c r="AK136" s="319"/>
      <c r="AM136" s="319"/>
      <c r="AN136" s="319"/>
      <c r="AO136" s="319"/>
      <c r="AP136" s="319"/>
      <c r="AQ136" s="319"/>
      <c r="AS136" s="319"/>
      <c r="AT136" s="319"/>
      <c r="AU136" s="319"/>
      <c r="AV136" s="319"/>
      <c r="AW136" s="319"/>
      <c r="AY136" s="319"/>
      <c r="AZ136" s="319"/>
      <c r="BA136" s="319"/>
      <c r="BB136" s="319"/>
      <c r="BC136" s="319"/>
      <c r="BE136" s="319"/>
      <c r="BF136" s="319"/>
      <c r="BG136" s="319"/>
      <c r="BH136" s="319"/>
      <c r="BI136" s="319"/>
    </row>
    <row r="137" spans="1:61">
      <c r="A137" s="319"/>
      <c r="B137" s="319"/>
      <c r="C137" s="319"/>
      <c r="D137" s="319"/>
      <c r="E137" s="319"/>
      <c r="F137" s="319"/>
      <c r="G137" s="319"/>
      <c r="I137" s="319"/>
      <c r="J137" s="319"/>
      <c r="K137" s="319"/>
      <c r="L137" s="319"/>
      <c r="M137" s="319"/>
      <c r="O137" s="319"/>
      <c r="P137" s="319"/>
      <c r="Q137" s="319"/>
      <c r="R137" s="319"/>
      <c r="S137" s="319"/>
      <c r="U137" s="319"/>
      <c r="V137" s="319"/>
      <c r="W137" s="319"/>
      <c r="X137" s="319"/>
      <c r="Y137" s="319"/>
      <c r="AA137" s="319"/>
      <c r="AB137" s="319"/>
      <c r="AC137" s="319"/>
      <c r="AD137" s="319"/>
      <c r="AE137" s="319"/>
      <c r="AG137" s="319"/>
      <c r="AH137" s="319"/>
      <c r="AI137" s="319"/>
      <c r="AJ137" s="319"/>
      <c r="AK137" s="319"/>
      <c r="AM137" s="319"/>
      <c r="AN137" s="319"/>
      <c r="AO137" s="319"/>
      <c r="AP137" s="319"/>
      <c r="AQ137" s="319"/>
      <c r="AS137" s="319"/>
      <c r="AT137" s="319"/>
      <c r="AU137" s="319"/>
      <c r="AV137" s="319"/>
      <c r="AW137" s="319"/>
      <c r="AY137" s="319"/>
      <c r="AZ137" s="319"/>
      <c r="BA137" s="319"/>
      <c r="BB137" s="319"/>
      <c r="BC137" s="319"/>
      <c r="BE137" s="319"/>
      <c r="BF137" s="319"/>
      <c r="BG137" s="319"/>
      <c r="BH137" s="319"/>
      <c r="BI137" s="319"/>
    </row>
    <row r="138" spans="1:61">
      <c r="A138" s="319"/>
      <c r="B138" s="319"/>
      <c r="C138" s="319"/>
      <c r="D138" s="319"/>
      <c r="E138" s="319"/>
      <c r="F138" s="319"/>
      <c r="G138" s="319"/>
      <c r="I138" s="319"/>
      <c r="J138" s="319"/>
      <c r="K138" s="319"/>
      <c r="L138" s="319"/>
      <c r="M138" s="319"/>
      <c r="O138" s="319"/>
      <c r="P138" s="319"/>
      <c r="Q138" s="319"/>
      <c r="R138" s="319"/>
      <c r="S138" s="319"/>
      <c r="U138" s="319"/>
      <c r="V138" s="319"/>
      <c r="W138" s="319"/>
      <c r="X138" s="319"/>
      <c r="Y138" s="319"/>
      <c r="AA138" s="319"/>
      <c r="AB138" s="319"/>
      <c r="AC138" s="319"/>
      <c r="AD138" s="319"/>
      <c r="AE138" s="319"/>
      <c r="AG138" s="319"/>
      <c r="AH138" s="319"/>
      <c r="AI138" s="319"/>
      <c r="AJ138" s="319"/>
      <c r="AK138" s="319"/>
      <c r="AM138" s="319"/>
      <c r="AN138" s="319"/>
      <c r="AO138" s="319"/>
      <c r="AP138" s="319"/>
      <c r="AQ138" s="319"/>
      <c r="AS138" s="319"/>
      <c r="AT138" s="319"/>
      <c r="AU138" s="319"/>
      <c r="AV138" s="319"/>
      <c r="AW138" s="319"/>
      <c r="AY138" s="319"/>
      <c r="AZ138" s="319"/>
      <c r="BA138" s="319"/>
      <c r="BB138" s="319"/>
      <c r="BC138" s="319"/>
      <c r="BE138" s="319"/>
      <c r="BF138" s="319"/>
      <c r="BG138" s="319"/>
      <c r="BH138" s="319"/>
      <c r="BI138" s="319"/>
    </row>
    <row r="139" spans="1:61">
      <c r="A139" s="319"/>
      <c r="B139" s="319"/>
      <c r="C139" s="319"/>
      <c r="D139" s="319"/>
      <c r="E139" s="319"/>
      <c r="F139" s="319"/>
      <c r="G139" s="319"/>
      <c r="I139" s="319"/>
      <c r="J139" s="319"/>
      <c r="K139" s="319"/>
      <c r="L139" s="319"/>
      <c r="M139" s="319"/>
      <c r="O139" s="319"/>
      <c r="P139" s="319"/>
      <c r="Q139" s="319"/>
      <c r="R139" s="319"/>
      <c r="S139" s="319"/>
      <c r="U139" s="319"/>
      <c r="V139" s="319"/>
      <c r="W139" s="319"/>
      <c r="X139" s="319"/>
      <c r="Y139" s="319"/>
      <c r="AA139" s="319"/>
      <c r="AB139" s="319"/>
      <c r="AC139" s="319"/>
      <c r="AD139" s="319"/>
      <c r="AE139" s="319"/>
      <c r="AG139" s="319"/>
      <c r="AH139" s="319"/>
      <c r="AI139" s="319"/>
      <c r="AJ139" s="319"/>
      <c r="AK139" s="319"/>
      <c r="AM139" s="319"/>
      <c r="AN139" s="319"/>
      <c r="AO139" s="319"/>
      <c r="AP139" s="319"/>
      <c r="AQ139" s="319"/>
      <c r="AS139" s="319"/>
      <c r="AT139" s="319"/>
      <c r="AU139" s="319"/>
      <c r="AV139" s="319"/>
      <c r="AW139" s="319"/>
      <c r="AY139" s="319"/>
      <c r="AZ139" s="319"/>
      <c r="BA139" s="319"/>
      <c r="BB139" s="319"/>
      <c r="BC139" s="319"/>
      <c r="BE139" s="319"/>
      <c r="BF139" s="319"/>
      <c r="BG139" s="319"/>
      <c r="BH139" s="319"/>
      <c r="BI139" s="319"/>
    </row>
    <row r="140" spans="1:61">
      <c r="A140" s="319"/>
      <c r="B140" s="319"/>
      <c r="C140" s="319"/>
      <c r="D140" s="319"/>
      <c r="E140" s="319"/>
      <c r="F140" s="319"/>
      <c r="G140" s="319"/>
      <c r="I140" s="319"/>
      <c r="J140" s="319"/>
      <c r="K140" s="319"/>
      <c r="L140" s="319"/>
      <c r="M140" s="319"/>
      <c r="O140" s="319"/>
      <c r="P140" s="319"/>
      <c r="Q140" s="319"/>
      <c r="R140" s="319"/>
      <c r="S140" s="319"/>
      <c r="U140" s="319"/>
      <c r="V140" s="319"/>
      <c r="W140" s="319"/>
      <c r="X140" s="319"/>
      <c r="Y140" s="319"/>
      <c r="AA140" s="319"/>
      <c r="AB140" s="319"/>
      <c r="AC140" s="319"/>
      <c r="AD140" s="319"/>
      <c r="AE140" s="319"/>
      <c r="AG140" s="319"/>
      <c r="AH140" s="319"/>
      <c r="AI140" s="319"/>
      <c r="AJ140" s="319"/>
      <c r="AK140" s="319"/>
      <c r="AM140" s="319"/>
      <c r="AN140" s="319"/>
      <c r="AO140" s="319"/>
      <c r="AP140" s="319"/>
      <c r="AQ140" s="319"/>
      <c r="AS140" s="319"/>
      <c r="AT140" s="319"/>
      <c r="AU140" s="319"/>
      <c r="AV140" s="319"/>
      <c r="AW140" s="319"/>
      <c r="AY140" s="319"/>
      <c r="AZ140" s="319"/>
      <c r="BA140" s="319"/>
      <c r="BB140" s="319"/>
      <c r="BC140" s="319"/>
      <c r="BE140" s="319"/>
      <c r="BF140" s="319"/>
      <c r="BG140" s="319"/>
      <c r="BH140" s="319"/>
      <c r="BI140" s="319"/>
    </row>
    <row r="141" spans="1:61">
      <c r="A141" s="319"/>
      <c r="B141" s="319"/>
      <c r="C141" s="319"/>
      <c r="D141" s="319"/>
      <c r="E141" s="319"/>
      <c r="F141" s="319"/>
      <c r="G141" s="319"/>
      <c r="I141" s="319"/>
      <c r="J141" s="319"/>
      <c r="K141" s="319"/>
      <c r="L141" s="319"/>
      <c r="M141" s="319"/>
      <c r="O141" s="319"/>
      <c r="P141" s="319"/>
      <c r="Q141" s="319"/>
      <c r="R141" s="319"/>
      <c r="S141" s="319"/>
      <c r="U141" s="319"/>
      <c r="V141" s="319"/>
      <c r="W141" s="319"/>
      <c r="X141" s="319"/>
      <c r="Y141" s="319"/>
      <c r="AA141" s="319"/>
      <c r="AB141" s="319"/>
      <c r="AC141" s="319"/>
      <c r="AD141" s="319"/>
      <c r="AE141" s="319"/>
      <c r="AG141" s="319"/>
      <c r="AH141" s="319"/>
      <c r="AI141" s="319"/>
      <c r="AJ141" s="319"/>
      <c r="AK141" s="319"/>
      <c r="AM141" s="319"/>
      <c r="AN141" s="319"/>
      <c r="AO141" s="319"/>
      <c r="AP141" s="319"/>
      <c r="AQ141" s="319"/>
      <c r="AS141" s="319"/>
      <c r="AT141" s="319"/>
      <c r="AU141" s="319"/>
      <c r="AV141" s="319"/>
      <c r="AW141" s="319"/>
      <c r="AY141" s="319"/>
      <c r="AZ141" s="319"/>
      <c r="BA141" s="319"/>
      <c r="BB141" s="319"/>
      <c r="BC141" s="319"/>
      <c r="BE141" s="319"/>
      <c r="BF141" s="319"/>
      <c r="BG141" s="319"/>
      <c r="BH141" s="319"/>
      <c r="BI141" s="319"/>
    </row>
    <row r="142" spans="1:61">
      <c r="A142" s="319"/>
      <c r="B142" s="319"/>
      <c r="C142" s="319"/>
      <c r="D142" s="319"/>
      <c r="E142" s="319"/>
      <c r="F142" s="319"/>
      <c r="G142" s="319"/>
      <c r="I142" s="319"/>
      <c r="J142" s="319"/>
      <c r="K142" s="319"/>
      <c r="L142" s="319"/>
      <c r="M142" s="319"/>
      <c r="O142" s="319"/>
      <c r="P142" s="319"/>
      <c r="Q142" s="319"/>
      <c r="R142" s="319"/>
      <c r="S142" s="319"/>
      <c r="U142" s="319"/>
      <c r="V142" s="319"/>
      <c r="W142" s="319"/>
      <c r="X142" s="319"/>
      <c r="Y142" s="319"/>
      <c r="AA142" s="319"/>
      <c r="AB142" s="319"/>
      <c r="AC142" s="319"/>
      <c r="AD142" s="319"/>
      <c r="AE142" s="319"/>
      <c r="AG142" s="319"/>
      <c r="AH142" s="319"/>
      <c r="AI142" s="319"/>
      <c r="AJ142" s="319"/>
      <c r="AK142" s="319"/>
      <c r="AM142" s="319"/>
      <c r="AN142" s="319"/>
      <c r="AO142" s="319"/>
      <c r="AP142" s="319"/>
      <c r="AQ142" s="319"/>
      <c r="AS142" s="319"/>
      <c r="AT142" s="319"/>
      <c r="AU142" s="319"/>
      <c r="AV142" s="319"/>
      <c r="AW142" s="319"/>
      <c r="AY142" s="319"/>
      <c r="AZ142" s="319"/>
      <c r="BA142" s="319"/>
      <c r="BB142" s="319"/>
      <c r="BC142" s="319"/>
      <c r="BE142" s="319"/>
      <c r="BF142" s="319"/>
      <c r="BG142" s="319"/>
      <c r="BH142" s="319"/>
      <c r="BI142" s="319"/>
    </row>
    <row r="143" spans="1:61">
      <c r="A143" s="319"/>
      <c r="B143" s="319"/>
      <c r="C143" s="319"/>
      <c r="D143" s="319"/>
      <c r="E143" s="319"/>
      <c r="F143" s="319"/>
      <c r="G143" s="319"/>
      <c r="I143" s="319"/>
      <c r="J143" s="319"/>
      <c r="K143" s="319"/>
      <c r="L143" s="319"/>
      <c r="M143" s="319"/>
      <c r="O143" s="319"/>
      <c r="P143" s="319"/>
      <c r="Q143" s="319"/>
      <c r="R143" s="319"/>
      <c r="S143" s="319"/>
      <c r="U143" s="319"/>
      <c r="V143" s="319"/>
      <c r="W143" s="319"/>
      <c r="X143" s="319"/>
      <c r="Y143" s="319"/>
      <c r="AA143" s="319"/>
      <c r="AB143" s="319"/>
      <c r="AC143" s="319"/>
      <c r="AD143" s="319"/>
      <c r="AE143" s="319"/>
      <c r="AG143" s="319"/>
      <c r="AH143" s="319"/>
      <c r="AI143" s="319"/>
      <c r="AJ143" s="319"/>
      <c r="AK143" s="319"/>
      <c r="AM143" s="319"/>
      <c r="AN143" s="319"/>
      <c r="AO143" s="319"/>
      <c r="AP143" s="319"/>
      <c r="AQ143" s="319"/>
      <c r="AS143" s="319"/>
      <c r="AT143" s="319"/>
      <c r="AU143" s="319"/>
      <c r="AV143" s="319"/>
      <c r="AW143" s="319"/>
      <c r="AY143" s="319"/>
      <c r="AZ143" s="319"/>
      <c r="BA143" s="319"/>
      <c r="BB143" s="319"/>
      <c r="BC143" s="319"/>
      <c r="BE143" s="319"/>
      <c r="BF143" s="319"/>
      <c r="BG143" s="319"/>
      <c r="BH143" s="319"/>
      <c r="BI143" s="319"/>
    </row>
    <row r="144" spans="1:61">
      <c r="A144" s="319"/>
      <c r="B144" s="319"/>
      <c r="C144" s="319"/>
      <c r="D144" s="319"/>
      <c r="E144" s="319"/>
      <c r="F144" s="319"/>
      <c r="G144" s="319"/>
      <c r="I144" s="319"/>
      <c r="J144" s="319"/>
      <c r="K144" s="319"/>
      <c r="L144" s="319"/>
      <c r="M144" s="319"/>
      <c r="O144" s="319"/>
      <c r="P144" s="319"/>
      <c r="Q144" s="319"/>
      <c r="R144" s="319"/>
      <c r="S144" s="319"/>
      <c r="U144" s="319"/>
      <c r="V144" s="319"/>
      <c r="W144" s="319"/>
      <c r="X144" s="319"/>
      <c r="Y144" s="319"/>
      <c r="AA144" s="319"/>
      <c r="AB144" s="319"/>
      <c r="AC144" s="319"/>
      <c r="AD144" s="319"/>
      <c r="AE144" s="319"/>
      <c r="AG144" s="319"/>
      <c r="AH144" s="319"/>
      <c r="AI144" s="319"/>
      <c r="AJ144" s="319"/>
      <c r="AK144" s="319"/>
      <c r="AM144" s="319"/>
      <c r="AN144" s="319"/>
      <c r="AO144" s="319"/>
      <c r="AP144" s="319"/>
      <c r="AQ144" s="319"/>
      <c r="AS144" s="319"/>
      <c r="AT144" s="319"/>
      <c r="AU144" s="319"/>
      <c r="AV144" s="319"/>
      <c r="AW144" s="319"/>
      <c r="AY144" s="319"/>
      <c r="AZ144" s="319"/>
      <c r="BA144" s="319"/>
      <c r="BB144" s="319"/>
      <c r="BC144" s="319"/>
      <c r="BE144" s="319"/>
      <c r="BF144" s="319"/>
      <c r="BG144" s="319"/>
      <c r="BH144" s="319"/>
      <c r="BI144" s="319"/>
    </row>
    <row r="145" spans="1:61">
      <c r="A145" s="319"/>
      <c r="B145" s="319"/>
      <c r="C145" s="319"/>
      <c r="D145" s="319"/>
      <c r="E145" s="319"/>
      <c r="F145" s="319"/>
      <c r="G145" s="319"/>
      <c r="I145" s="319"/>
      <c r="J145" s="319"/>
      <c r="K145" s="319"/>
      <c r="L145" s="319"/>
      <c r="M145" s="319"/>
      <c r="O145" s="319"/>
      <c r="P145" s="319"/>
      <c r="Q145" s="319"/>
      <c r="R145" s="319"/>
      <c r="S145" s="319"/>
      <c r="U145" s="319"/>
      <c r="V145" s="319"/>
      <c r="W145" s="319"/>
      <c r="X145" s="319"/>
      <c r="Y145" s="319"/>
      <c r="AA145" s="319"/>
      <c r="AB145" s="319"/>
      <c r="AC145" s="319"/>
      <c r="AD145" s="319"/>
      <c r="AE145" s="319"/>
      <c r="AG145" s="319"/>
      <c r="AH145" s="319"/>
      <c r="AI145" s="319"/>
      <c r="AJ145" s="319"/>
      <c r="AK145" s="319"/>
      <c r="AM145" s="319"/>
      <c r="AN145" s="319"/>
      <c r="AO145" s="319"/>
      <c r="AP145" s="319"/>
      <c r="AQ145" s="319"/>
      <c r="AS145" s="319"/>
      <c r="AT145" s="319"/>
      <c r="AU145" s="319"/>
      <c r="AV145" s="319"/>
      <c r="AW145" s="319"/>
      <c r="AY145" s="319"/>
      <c r="AZ145" s="319"/>
      <c r="BA145" s="319"/>
      <c r="BB145" s="319"/>
      <c r="BC145" s="319"/>
      <c r="BE145" s="319"/>
      <c r="BF145" s="319"/>
      <c r="BG145" s="319"/>
      <c r="BH145" s="319"/>
      <c r="BI145" s="319"/>
    </row>
    <row r="146" spans="1:61">
      <c r="A146" s="319"/>
      <c r="B146" s="319"/>
      <c r="C146" s="319"/>
      <c r="D146" s="319"/>
      <c r="E146" s="319"/>
      <c r="F146" s="319"/>
      <c r="G146" s="319"/>
      <c r="I146" s="319"/>
      <c r="J146" s="319"/>
      <c r="K146" s="319"/>
      <c r="L146" s="319"/>
      <c r="M146" s="319"/>
      <c r="O146" s="319"/>
      <c r="P146" s="319"/>
      <c r="Q146" s="319"/>
      <c r="R146" s="319"/>
      <c r="S146" s="319"/>
      <c r="U146" s="319"/>
      <c r="V146" s="319"/>
      <c r="W146" s="319"/>
      <c r="X146" s="319"/>
      <c r="Y146" s="319"/>
      <c r="AA146" s="319"/>
      <c r="AB146" s="319"/>
      <c r="AC146" s="319"/>
      <c r="AD146" s="319"/>
      <c r="AE146" s="319"/>
      <c r="AG146" s="319"/>
      <c r="AH146" s="319"/>
      <c r="AI146" s="319"/>
      <c r="AJ146" s="319"/>
      <c r="AK146" s="319"/>
      <c r="AM146" s="319"/>
      <c r="AN146" s="319"/>
      <c r="AO146" s="319"/>
      <c r="AP146" s="319"/>
      <c r="AQ146" s="319"/>
      <c r="AS146" s="319"/>
      <c r="AT146" s="319"/>
      <c r="AU146" s="319"/>
      <c r="AV146" s="319"/>
      <c r="AW146" s="319"/>
      <c r="AY146" s="319"/>
      <c r="AZ146" s="319"/>
      <c r="BA146" s="319"/>
      <c r="BB146" s="319"/>
      <c r="BC146" s="319"/>
      <c r="BE146" s="319"/>
      <c r="BF146" s="319"/>
      <c r="BG146" s="319"/>
      <c r="BH146" s="319"/>
      <c r="BI146" s="319"/>
    </row>
    <row r="147" spans="1:61">
      <c r="A147" s="319"/>
      <c r="B147" s="319"/>
      <c r="C147" s="319"/>
      <c r="D147" s="319"/>
      <c r="E147" s="319"/>
      <c r="F147" s="319"/>
      <c r="G147" s="319"/>
      <c r="I147" s="319"/>
      <c r="J147" s="319"/>
      <c r="K147" s="319"/>
      <c r="L147" s="319"/>
      <c r="M147" s="319"/>
      <c r="O147" s="319"/>
      <c r="P147" s="319"/>
      <c r="Q147" s="319"/>
      <c r="R147" s="319"/>
      <c r="S147" s="319"/>
      <c r="U147" s="319"/>
      <c r="V147" s="319"/>
      <c r="W147" s="319"/>
      <c r="X147" s="319"/>
      <c r="Y147" s="319"/>
      <c r="AA147" s="319"/>
      <c r="AB147" s="319"/>
      <c r="AC147" s="319"/>
      <c r="AD147" s="319"/>
      <c r="AE147" s="319"/>
      <c r="AG147" s="319"/>
      <c r="AH147" s="319"/>
      <c r="AI147" s="319"/>
      <c r="AJ147" s="319"/>
      <c r="AK147" s="319"/>
      <c r="AM147" s="319"/>
      <c r="AN147" s="319"/>
      <c r="AO147" s="319"/>
      <c r="AP147" s="319"/>
      <c r="AQ147" s="319"/>
      <c r="AS147" s="319"/>
      <c r="AT147" s="319"/>
      <c r="AU147" s="319"/>
      <c r="AV147" s="319"/>
      <c r="AW147" s="319"/>
      <c r="AY147" s="319"/>
      <c r="AZ147" s="319"/>
      <c r="BA147" s="319"/>
      <c r="BB147" s="319"/>
      <c r="BC147" s="319"/>
      <c r="BE147" s="319"/>
      <c r="BF147" s="319"/>
      <c r="BG147" s="319"/>
      <c r="BH147" s="319"/>
      <c r="BI147" s="319"/>
    </row>
    <row r="148" spans="1:61">
      <c r="A148" s="319"/>
      <c r="B148" s="319"/>
      <c r="C148" s="319"/>
      <c r="D148" s="319"/>
      <c r="E148" s="319"/>
      <c r="F148" s="319"/>
      <c r="G148" s="319"/>
      <c r="I148" s="319"/>
      <c r="J148" s="319"/>
      <c r="K148" s="319"/>
      <c r="L148" s="319"/>
      <c r="M148" s="319"/>
      <c r="O148" s="319"/>
      <c r="P148" s="319"/>
      <c r="Q148" s="319"/>
      <c r="R148" s="319"/>
      <c r="S148" s="319"/>
      <c r="U148" s="319"/>
      <c r="V148" s="319"/>
      <c r="W148" s="319"/>
      <c r="X148" s="319"/>
      <c r="Y148" s="319"/>
      <c r="AA148" s="319"/>
      <c r="AB148" s="319"/>
      <c r="AC148" s="319"/>
      <c r="AD148" s="319"/>
      <c r="AE148" s="319"/>
      <c r="AG148" s="319"/>
      <c r="AH148" s="319"/>
      <c r="AI148" s="319"/>
      <c r="AJ148" s="319"/>
      <c r="AK148" s="319"/>
      <c r="AM148" s="319"/>
      <c r="AN148" s="319"/>
      <c r="AO148" s="319"/>
      <c r="AP148" s="319"/>
      <c r="AQ148" s="319"/>
      <c r="AS148" s="319"/>
      <c r="AT148" s="319"/>
      <c r="AU148" s="319"/>
      <c r="AV148" s="319"/>
      <c r="AW148" s="319"/>
      <c r="AY148" s="319"/>
      <c r="AZ148" s="319"/>
      <c r="BA148" s="319"/>
      <c r="BB148" s="319"/>
      <c r="BC148" s="319"/>
      <c r="BE148" s="319"/>
      <c r="BF148" s="319"/>
      <c r="BG148" s="319"/>
      <c r="BH148" s="319"/>
      <c r="BI148" s="319"/>
    </row>
    <row r="149" spans="1:61">
      <c r="A149" s="319"/>
      <c r="B149" s="319"/>
      <c r="C149" s="319"/>
      <c r="D149" s="319"/>
      <c r="E149" s="319"/>
      <c r="F149" s="319"/>
      <c r="G149" s="319"/>
      <c r="I149" s="319"/>
      <c r="J149" s="319"/>
      <c r="K149" s="319"/>
      <c r="L149" s="319"/>
      <c r="M149" s="319"/>
      <c r="O149" s="319"/>
      <c r="P149" s="319"/>
      <c r="Q149" s="319"/>
      <c r="R149" s="319"/>
      <c r="S149" s="319"/>
      <c r="U149" s="319"/>
      <c r="V149" s="319"/>
      <c r="W149" s="319"/>
      <c r="X149" s="319"/>
      <c r="Y149" s="319"/>
      <c r="AA149" s="319"/>
      <c r="AB149" s="319"/>
      <c r="AC149" s="319"/>
      <c r="AD149" s="319"/>
      <c r="AE149" s="319"/>
      <c r="AG149" s="319"/>
      <c r="AH149" s="319"/>
      <c r="AI149" s="319"/>
      <c r="AJ149" s="319"/>
      <c r="AK149" s="319"/>
      <c r="AM149" s="319"/>
      <c r="AN149" s="319"/>
      <c r="AO149" s="319"/>
      <c r="AP149" s="319"/>
      <c r="AQ149" s="319"/>
      <c r="AS149" s="319"/>
      <c r="AT149" s="319"/>
      <c r="AU149" s="319"/>
      <c r="AV149" s="319"/>
      <c r="AW149" s="319"/>
      <c r="AY149" s="319"/>
      <c r="AZ149" s="319"/>
      <c r="BA149" s="319"/>
      <c r="BB149" s="319"/>
      <c r="BC149" s="319"/>
      <c r="BE149" s="319"/>
      <c r="BF149" s="319"/>
      <c r="BG149" s="319"/>
      <c r="BH149" s="319"/>
      <c r="BI149" s="319"/>
    </row>
    <row r="150" spans="1:61">
      <c r="A150" s="319"/>
      <c r="B150" s="319"/>
      <c r="C150" s="319"/>
      <c r="D150" s="319"/>
      <c r="E150" s="319"/>
      <c r="F150" s="319"/>
      <c r="G150" s="319"/>
      <c r="I150" s="319"/>
      <c r="J150" s="319"/>
      <c r="K150" s="319"/>
      <c r="L150" s="319"/>
      <c r="M150" s="319"/>
      <c r="O150" s="319"/>
      <c r="P150" s="319"/>
      <c r="Q150" s="319"/>
      <c r="R150" s="319"/>
      <c r="S150" s="319"/>
      <c r="U150" s="319"/>
      <c r="V150" s="319"/>
      <c r="W150" s="319"/>
      <c r="X150" s="319"/>
      <c r="Y150" s="319"/>
      <c r="AA150" s="319"/>
      <c r="AB150" s="319"/>
      <c r="AC150" s="319"/>
      <c r="AD150" s="319"/>
      <c r="AE150" s="319"/>
      <c r="AG150" s="319"/>
      <c r="AH150" s="319"/>
      <c r="AI150" s="319"/>
      <c r="AJ150" s="319"/>
      <c r="AK150" s="319"/>
      <c r="AM150" s="319"/>
      <c r="AN150" s="319"/>
      <c r="AO150" s="319"/>
      <c r="AP150" s="319"/>
      <c r="AQ150" s="319"/>
      <c r="AS150" s="319"/>
      <c r="AT150" s="319"/>
      <c r="AU150" s="319"/>
      <c r="AV150" s="319"/>
      <c r="AW150" s="319"/>
      <c r="AY150" s="319"/>
      <c r="AZ150" s="319"/>
      <c r="BA150" s="319"/>
      <c r="BB150" s="319"/>
      <c r="BC150" s="319"/>
      <c r="BE150" s="319"/>
      <c r="BF150" s="319"/>
      <c r="BG150" s="319"/>
      <c r="BH150" s="319"/>
      <c r="BI150" s="319"/>
    </row>
    <row r="151" spans="1:61">
      <c r="A151" s="319"/>
      <c r="B151" s="319"/>
      <c r="C151" s="319"/>
      <c r="D151" s="319"/>
      <c r="E151" s="319"/>
      <c r="F151" s="319"/>
      <c r="G151" s="319"/>
      <c r="I151" s="319"/>
      <c r="J151" s="319"/>
      <c r="K151" s="319"/>
      <c r="L151" s="319"/>
      <c r="M151" s="319"/>
      <c r="O151" s="319"/>
      <c r="P151" s="319"/>
      <c r="Q151" s="319"/>
      <c r="R151" s="319"/>
      <c r="S151" s="319"/>
      <c r="U151" s="319"/>
      <c r="V151" s="319"/>
      <c r="W151" s="319"/>
      <c r="X151" s="319"/>
      <c r="Y151" s="319"/>
      <c r="AA151" s="319"/>
      <c r="AB151" s="319"/>
      <c r="AC151" s="319"/>
      <c r="AD151" s="319"/>
      <c r="AE151" s="319"/>
      <c r="AG151" s="319"/>
      <c r="AH151" s="319"/>
      <c r="AI151" s="319"/>
      <c r="AJ151" s="319"/>
      <c r="AK151" s="319"/>
      <c r="AM151" s="319"/>
      <c r="AN151" s="319"/>
      <c r="AO151" s="319"/>
      <c r="AP151" s="319"/>
      <c r="AQ151" s="319"/>
      <c r="AS151" s="319"/>
      <c r="AT151" s="319"/>
      <c r="AU151" s="319"/>
      <c r="AV151" s="319"/>
      <c r="AW151" s="319"/>
      <c r="AY151" s="319"/>
      <c r="AZ151" s="319"/>
      <c r="BA151" s="319"/>
      <c r="BB151" s="319"/>
      <c r="BC151" s="319"/>
      <c r="BE151" s="319"/>
      <c r="BF151" s="319"/>
      <c r="BG151" s="319"/>
      <c r="BH151" s="319"/>
      <c r="BI151" s="319"/>
    </row>
    <row r="152" spans="1:61">
      <c r="A152" s="319"/>
      <c r="B152" s="319"/>
      <c r="C152" s="319"/>
      <c r="D152" s="319"/>
      <c r="E152" s="319"/>
      <c r="F152" s="319"/>
      <c r="G152" s="319"/>
      <c r="I152" s="319"/>
      <c r="J152" s="319"/>
      <c r="K152" s="319"/>
      <c r="L152" s="319"/>
      <c r="M152" s="319"/>
      <c r="O152" s="319"/>
      <c r="P152" s="319"/>
      <c r="Q152" s="319"/>
      <c r="R152" s="319"/>
      <c r="S152" s="319"/>
      <c r="U152" s="319"/>
      <c r="V152" s="319"/>
      <c r="W152" s="319"/>
      <c r="X152" s="319"/>
      <c r="Y152" s="319"/>
      <c r="AA152" s="319"/>
      <c r="AB152" s="319"/>
      <c r="AC152" s="319"/>
      <c r="AD152" s="319"/>
      <c r="AE152" s="319"/>
      <c r="AG152" s="319"/>
      <c r="AH152" s="319"/>
      <c r="AI152" s="319"/>
      <c r="AJ152" s="319"/>
      <c r="AK152" s="319"/>
      <c r="AM152" s="319"/>
      <c r="AN152" s="319"/>
      <c r="AO152" s="319"/>
      <c r="AP152" s="319"/>
      <c r="AQ152" s="319"/>
      <c r="AS152" s="319"/>
      <c r="AT152" s="319"/>
      <c r="AU152" s="319"/>
      <c r="AV152" s="319"/>
      <c r="AW152" s="319"/>
      <c r="AY152" s="319"/>
      <c r="AZ152" s="319"/>
      <c r="BA152" s="319"/>
      <c r="BB152" s="319"/>
      <c r="BC152" s="319"/>
      <c r="BE152" s="319"/>
      <c r="BF152" s="319"/>
      <c r="BG152" s="319"/>
      <c r="BH152" s="319"/>
      <c r="BI152" s="319"/>
    </row>
    <row r="153" spans="1:61">
      <c r="A153" s="319"/>
      <c r="B153" s="319"/>
      <c r="C153" s="319"/>
      <c r="D153" s="319"/>
      <c r="E153" s="319"/>
      <c r="F153" s="319"/>
      <c r="G153" s="319"/>
      <c r="I153" s="319"/>
      <c r="J153" s="319"/>
      <c r="K153" s="319"/>
      <c r="L153" s="319"/>
      <c r="M153" s="319"/>
      <c r="O153" s="319"/>
      <c r="P153" s="319"/>
      <c r="Q153" s="319"/>
      <c r="R153" s="319"/>
      <c r="S153" s="319"/>
      <c r="U153" s="319"/>
      <c r="V153" s="319"/>
      <c r="W153" s="319"/>
      <c r="X153" s="319"/>
      <c r="Y153" s="319"/>
      <c r="AA153" s="319"/>
      <c r="AB153" s="319"/>
      <c r="AC153" s="319"/>
      <c r="AD153" s="319"/>
      <c r="AE153" s="319"/>
      <c r="AG153" s="319"/>
      <c r="AH153" s="319"/>
      <c r="AI153" s="319"/>
      <c r="AJ153" s="319"/>
      <c r="AK153" s="319"/>
      <c r="AM153" s="319"/>
      <c r="AN153" s="319"/>
      <c r="AO153" s="319"/>
      <c r="AP153" s="319"/>
      <c r="AQ153" s="319"/>
      <c r="AS153" s="319"/>
      <c r="AT153" s="319"/>
      <c r="AU153" s="319"/>
      <c r="AV153" s="319"/>
      <c r="AW153" s="319"/>
      <c r="AY153" s="319"/>
      <c r="AZ153" s="319"/>
      <c r="BA153" s="319"/>
      <c r="BB153" s="319"/>
      <c r="BC153" s="319"/>
      <c r="BE153" s="319"/>
      <c r="BF153" s="319"/>
      <c r="BG153" s="319"/>
      <c r="BH153" s="319"/>
      <c r="BI153" s="319"/>
    </row>
    <row r="154" spans="1:61">
      <c r="A154" s="319"/>
      <c r="B154" s="319"/>
      <c r="C154" s="319"/>
      <c r="D154" s="319"/>
      <c r="E154" s="319"/>
      <c r="F154" s="319"/>
      <c r="G154" s="319"/>
      <c r="I154" s="319"/>
      <c r="J154" s="319"/>
      <c r="K154" s="319"/>
      <c r="L154" s="319"/>
      <c r="M154" s="319"/>
      <c r="O154" s="319"/>
      <c r="P154" s="319"/>
      <c r="Q154" s="319"/>
      <c r="R154" s="319"/>
      <c r="S154" s="319"/>
      <c r="U154" s="319"/>
      <c r="V154" s="319"/>
      <c r="W154" s="319"/>
      <c r="X154" s="319"/>
      <c r="Y154" s="319"/>
      <c r="AA154" s="319"/>
      <c r="AB154" s="319"/>
      <c r="AC154" s="319"/>
      <c r="AD154" s="319"/>
      <c r="AE154" s="319"/>
      <c r="AG154" s="319"/>
      <c r="AH154" s="319"/>
      <c r="AI154" s="319"/>
      <c r="AJ154" s="319"/>
      <c r="AK154" s="319"/>
      <c r="AM154" s="319"/>
      <c r="AN154" s="319"/>
      <c r="AO154" s="319"/>
      <c r="AP154" s="319"/>
      <c r="AQ154" s="319"/>
      <c r="AS154" s="319"/>
      <c r="AT154" s="319"/>
      <c r="AU154" s="319"/>
      <c r="AV154" s="319"/>
      <c r="AW154" s="319"/>
      <c r="AY154" s="319"/>
      <c r="AZ154" s="319"/>
      <c r="BA154" s="319"/>
      <c r="BB154" s="319"/>
      <c r="BC154" s="319"/>
      <c r="BE154" s="319"/>
      <c r="BF154" s="319"/>
      <c r="BG154" s="319"/>
      <c r="BH154" s="319"/>
      <c r="BI154" s="319"/>
    </row>
    <row r="155" spans="1:61">
      <c r="A155" s="319"/>
      <c r="B155" s="319"/>
      <c r="C155" s="319"/>
      <c r="D155" s="319"/>
      <c r="E155" s="319"/>
      <c r="F155" s="319"/>
      <c r="G155" s="319"/>
      <c r="I155" s="319"/>
      <c r="J155" s="319"/>
      <c r="K155" s="319"/>
      <c r="L155" s="319"/>
      <c r="M155" s="319"/>
      <c r="O155" s="319"/>
      <c r="P155" s="319"/>
      <c r="Q155" s="319"/>
      <c r="R155" s="319"/>
      <c r="S155" s="319"/>
      <c r="U155" s="319"/>
      <c r="V155" s="319"/>
      <c r="W155" s="319"/>
      <c r="X155" s="319"/>
      <c r="Y155" s="319"/>
      <c r="AA155" s="319"/>
      <c r="AB155" s="319"/>
      <c r="AC155" s="319"/>
      <c r="AD155" s="319"/>
      <c r="AE155" s="319"/>
      <c r="AG155" s="319"/>
      <c r="AH155" s="319"/>
      <c r="AI155" s="319"/>
      <c r="AJ155" s="319"/>
      <c r="AK155" s="319"/>
      <c r="AM155" s="319"/>
      <c r="AN155" s="319"/>
      <c r="AO155" s="319"/>
      <c r="AP155" s="319"/>
      <c r="AQ155" s="319"/>
      <c r="AS155" s="319"/>
      <c r="AT155" s="319"/>
      <c r="AU155" s="319"/>
      <c r="AV155" s="319"/>
      <c r="AW155" s="319"/>
      <c r="AY155" s="319"/>
      <c r="AZ155" s="319"/>
      <c r="BA155" s="319"/>
      <c r="BB155" s="319"/>
      <c r="BC155" s="319"/>
      <c r="BE155" s="319"/>
      <c r="BF155" s="319"/>
      <c r="BG155" s="319"/>
      <c r="BH155" s="319"/>
      <c r="BI155" s="319"/>
    </row>
    <row r="156" spans="1:61">
      <c r="A156" s="319"/>
      <c r="B156" s="319"/>
      <c r="C156" s="319"/>
      <c r="D156" s="319"/>
      <c r="E156" s="319"/>
      <c r="F156" s="319"/>
      <c r="G156" s="319"/>
      <c r="I156" s="319"/>
      <c r="J156" s="319"/>
      <c r="K156" s="319"/>
      <c r="L156" s="319"/>
      <c r="M156" s="319"/>
      <c r="O156" s="319"/>
      <c r="P156" s="319"/>
      <c r="Q156" s="319"/>
      <c r="R156" s="319"/>
      <c r="S156" s="319"/>
      <c r="U156" s="319"/>
      <c r="V156" s="319"/>
      <c r="W156" s="319"/>
      <c r="X156" s="319"/>
      <c r="Y156" s="319"/>
      <c r="AA156" s="319"/>
      <c r="AB156" s="319"/>
      <c r="AC156" s="319"/>
      <c r="AD156" s="319"/>
      <c r="AE156" s="319"/>
      <c r="AG156" s="319"/>
      <c r="AH156" s="319"/>
      <c r="AI156" s="319"/>
      <c r="AJ156" s="319"/>
      <c r="AK156" s="319"/>
      <c r="AM156" s="319"/>
      <c r="AN156" s="319"/>
      <c r="AO156" s="319"/>
      <c r="AP156" s="319"/>
      <c r="AQ156" s="319"/>
      <c r="AS156" s="319"/>
      <c r="AT156" s="319"/>
      <c r="AU156" s="319"/>
      <c r="AV156" s="319"/>
      <c r="AW156" s="319"/>
      <c r="AY156" s="319"/>
      <c r="AZ156" s="319"/>
      <c r="BA156" s="319"/>
      <c r="BB156" s="319"/>
      <c r="BC156" s="319"/>
      <c r="BE156" s="319"/>
      <c r="BF156" s="319"/>
      <c r="BG156" s="319"/>
      <c r="BH156" s="319"/>
      <c r="BI156" s="319"/>
    </row>
    <row r="157" spans="1:61">
      <c r="A157" s="319"/>
      <c r="B157" s="319"/>
      <c r="C157" s="319"/>
      <c r="D157" s="319"/>
      <c r="E157" s="319"/>
      <c r="F157" s="319"/>
      <c r="G157" s="319"/>
      <c r="I157" s="319"/>
      <c r="J157" s="319"/>
      <c r="K157" s="319"/>
      <c r="L157" s="319"/>
      <c r="M157" s="319"/>
      <c r="O157" s="319"/>
      <c r="P157" s="319"/>
      <c r="Q157" s="319"/>
      <c r="R157" s="319"/>
      <c r="S157" s="319"/>
      <c r="U157" s="319"/>
      <c r="V157" s="319"/>
      <c r="W157" s="319"/>
      <c r="X157" s="319"/>
      <c r="Y157" s="319"/>
      <c r="AA157" s="319"/>
      <c r="AB157" s="319"/>
      <c r="AC157" s="319"/>
      <c r="AD157" s="319"/>
      <c r="AE157" s="319"/>
      <c r="AG157" s="319"/>
      <c r="AH157" s="319"/>
      <c r="AI157" s="319"/>
      <c r="AJ157" s="319"/>
      <c r="AK157" s="319"/>
      <c r="AM157" s="319"/>
      <c r="AN157" s="319"/>
      <c r="AO157" s="319"/>
      <c r="AP157" s="319"/>
      <c r="AQ157" s="319"/>
      <c r="AS157" s="319"/>
      <c r="AT157" s="319"/>
      <c r="AU157" s="319"/>
      <c r="AV157" s="319"/>
      <c r="AW157" s="319"/>
      <c r="AY157" s="319"/>
      <c r="AZ157" s="319"/>
      <c r="BA157" s="319"/>
      <c r="BB157" s="319"/>
      <c r="BC157" s="319"/>
      <c r="BE157" s="319"/>
      <c r="BF157" s="319"/>
      <c r="BG157" s="319"/>
      <c r="BH157" s="319"/>
      <c r="BI157" s="319"/>
    </row>
    <row r="158" spans="1:61">
      <c r="A158" s="319"/>
      <c r="B158" s="319"/>
      <c r="C158" s="319"/>
      <c r="D158" s="319"/>
      <c r="E158" s="319"/>
      <c r="F158" s="319"/>
      <c r="G158" s="319"/>
      <c r="I158" s="319"/>
      <c r="J158" s="319"/>
      <c r="K158" s="319"/>
      <c r="L158" s="319"/>
      <c r="M158" s="319"/>
      <c r="O158" s="319"/>
      <c r="P158" s="319"/>
      <c r="Q158" s="319"/>
      <c r="R158" s="319"/>
      <c r="S158" s="319"/>
      <c r="U158" s="319"/>
      <c r="V158" s="319"/>
      <c r="W158" s="319"/>
      <c r="X158" s="319"/>
      <c r="Y158" s="319"/>
      <c r="AA158" s="319"/>
      <c r="AB158" s="319"/>
      <c r="AC158" s="319"/>
      <c r="AD158" s="319"/>
      <c r="AE158" s="319"/>
      <c r="AG158" s="319"/>
      <c r="AH158" s="319"/>
      <c r="AI158" s="319"/>
      <c r="AJ158" s="319"/>
      <c r="AK158" s="319"/>
      <c r="AM158" s="319"/>
      <c r="AN158" s="319"/>
      <c r="AO158" s="319"/>
      <c r="AP158" s="319"/>
      <c r="AQ158" s="319"/>
      <c r="AS158" s="319"/>
      <c r="AT158" s="319"/>
      <c r="AU158" s="319"/>
      <c r="AV158" s="319"/>
      <c r="AW158" s="319"/>
      <c r="AY158" s="319"/>
      <c r="AZ158" s="319"/>
      <c r="BA158" s="319"/>
      <c r="BB158" s="319"/>
      <c r="BC158" s="319"/>
      <c r="BE158" s="319"/>
      <c r="BF158" s="319"/>
      <c r="BG158" s="319"/>
      <c r="BH158" s="319"/>
      <c r="BI158" s="319"/>
    </row>
    <row r="159" spans="1:61">
      <c r="A159" s="319"/>
      <c r="B159" s="319"/>
      <c r="C159" s="319"/>
      <c r="D159" s="319"/>
      <c r="E159" s="319"/>
      <c r="F159" s="319"/>
      <c r="G159" s="319"/>
      <c r="I159" s="319"/>
      <c r="J159" s="319"/>
      <c r="K159" s="319"/>
      <c r="L159" s="319"/>
      <c r="M159" s="319"/>
      <c r="O159" s="319"/>
      <c r="P159" s="319"/>
      <c r="Q159" s="319"/>
      <c r="R159" s="319"/>
      <c r="S159" s="319"/>
      <c r="U159" s="319"/>
      <c r="V159" s="319"/>
      <c r="W159" s="319"/>
      <c r="X159" s="319"/>
      <c r="Y159" s="319"/>
      <c r="AA159" s="319"/>
      <c r="AB159" s="319"/>
      <c r="AC159" s="319"/>
      <c r="AD159" s="319"/>
      <c r="AE159" s="319"/>
      <c r="AG159" s="319"/>
      <c r="AH159" s="319"/>
      <c r="AI159" s="319"/>
      <c r="AJ159" s="319"/>
      <c r="AK159" s="319"/>
      <c r="AM159" s="319"/>
      <c r="AN159" s="319"/>
      <c r="AO159" s="319"/>
      <c r="AP159" s="319"/>
      <c r="AQ159" s="319"/>
      <c r="AS159" s="319"/>
      <c r="AT159" s="319"/>
      <c r="AU159" s="319"/>
      <c r="AV159" s="319"/>
      <c r="AW159" s="319"/>
      <c r="AY159" s="319"/>
      <c r="AZ159" s="319"/>
      <c r="BA159" s="319"/>
      <c r="BB159" s="319"/>
      <c r="BC159" s="319"/>
      <c r="BE159" s="319"/>
      <c r="BF159" s="319"/>
      <c r="BG159" s="319"/>
      <c r="BH159" s="319"/>
      <c r="BI159" s="319"/>
    </row>
    <row r="160" spans="1:61">
      <c r="A160" s="319"/>
      <c r="B160" s="319"/>
      <c r="C160" s="319"/>
      <c r="D160" s="319"/>
      <c r="E160" s="319"/>
      <c r="F160" s="319"/>
      <c r="G160" s="319"/>
      <c r="I160" s="319"/>
      <c r="J160" s="319"/>
      <c r="K160" s="319"/>
      <c r="L160" s="319"/>
      <c r="M160" s="319"/>
      <c r="O160" s="319"/>
      <c r="P160" s="319"/>
      <c r="Q160" s="319"/>
      <c r="R160" s="319"/>
      <c r="S160" s="319"/>
      <c r="U160" s="319"/>
      <c r="V160" s="319"/>
      <c r="W160" s="319"/>
      <c r="X160" s="319"/>
      <c r="Y160" s="319"/>
      <c r="AA160" s="319"/>
      <c r="AB160" s="319"/>
      <c r="AC160" s="319"/>
      <c r="AD160" s="319"/>
      <c r="AE160" s="319"/>
      <c r="AG160" s="319"/>
      <c r="AH160" s="319"/>
      <c r="AI160" s="319"/>
      <c r="AJ160" s="319"/>
      <c r="AK160" s="319"/>
      <c r="AM160" s="319"/>
      <c r="AN160" s="319"/>
      <c r="AO160" s="319"/>
      <c r="AP160" s="319"/>
      <c r="AQ160" s="319"/>
      <c r="AS160" s="319"/>
      <c r="AT160" s="319"/>
      <c r="AU160" s="319"/>
      <c r="AV160" s="319"/>
      <c r="AW160" s="319"/>
      <c r="AY160" s="319"/>
      <c r="AZ160" s="319"/>
      <c r="BA160" s="319"/>
      <c r="BB160" s="319"/>
      <c r="BC160" s="319"/>
      <c r="BE160" s="319"/>
      <c r="BF160" s="319"/>
      <c r="BG160" s="319"/>
      <c r="BH160" s="319"/>
      <c r="BI160" s="319"/>
    </row>
    <row r="161" spans="1:61">
      <c r="A161" s="319"/>
      <c r="B161" s="319"/>
      <c r="C161" s="319"/>
      <c r="D161" s="319"/>
      <c r="E161" s="319"/>
      <c r="F161" s="319"/>
      <c r="G161" s="319"/>
      <c r="I161" s="319"/>
      <c r="J161" s="319"/>
      <c r="K161" s="319"/>
      <c r="L161" s="319"/>
      <c r="M161" s="319"/>
      <c r="O161" s="319"/>
      <c r="P161" s="319"/>
      <c r="Q161" s="319"/>
      <c r="R161" s="319"/>
      <c r="S161" s="319"/>
      <c r="U161" s="319"/>
      <c r="V161" s="319"/>
      <c r="W161" s="319"/>
      <c r="X161" s="319"/>
      <c r="Y161" s="319"/>
      <c r="AA161" s="319"/>
      <c r="AB161" s="319"/>
      <c r="AC161" s="319"/>
      <c r="AD161" s="319"/>
      <c r="AE161" s="319"/>
      <c r="AG161" s="319"/>
      <c r="AH161" s="319"/>
      <c r="AI161" s="319"/>
      <c r="AJ161" s="319"/>
      <c r="AK161" s="319"/>
      <c r="AM161" s="319"/>
      <c r="AN161" s="319"/>
      <c r="AO161" s="319"/>
      <c r="AP161" s="319"/>
      <c r="AQ161" s="319"/>
      <c r="AS161" s="319"/>
      <c r="AT161" s="319"/>
      <c r="AU161" s="319"/>
      <c r="AV161" s="319"/>
      <c r="AW161" s="319"/>
      <c r="AY161" s="319"/>
      <c r="AZ161" s="319"/>
      <c r="BA161" s="319"/>
      <c r="BB161" s="319"/>
      <c r="BC161" s="319"/>
      <c r="BE161" s="319"/>
      <c r="BF161" s="319"/>
      <c r="BG161" s="319"/>
      <c r="BH161" s="319"/>
      <c r="BI161" s="319"/>
    </row>
    <row r="162" spans="1:61">
      <c r="A162" s="319"/>
      <c r="B162" s="319"/>
      <c r="C162" s="319"/>
      <c r="D162" s="319"/>
      <c r="E162" s="319"/>
      <c r="F162" s="319"/>
      <c r="G162" s="319"/>
      <c r="I162" s="319"/>
      <c r="J162" s="319"/>
      <c r="K162" s="319"/>
      <c r="L162" s="319"/>
      <c r="M162" s="319"/>
      <c r="O162" s="319"/>
      <c r="P162" s="319"/>
      <c r="Q162" s="319"/>
      <c r="R162" s="319"/>
      <c r="S162" s="319"/>
      <c r="U162" s="319"/>
      <c r="V162" s="319"/>
      <c r="W162" s="319"/>
      <c r="X162" s="319"/>
      <c r="Y162" s="319"/>
      <c r="AA162" s="319"/>
      <c r="AB162" s="319"/>
      <c r="AC162" s="319"/>
      <c r="AD162" s="319"/>
      <c r="AE162" s="319"/>
      <c r="AG162" s="319"/>
      <c r="AH162" s="319"/>
      <c r="AI162" s="319"/>
      <c r="AJ162" s="319"/>
      <c r="AK162" s="319"/>
      <c r="AM162" s="319"/>
      <c r="AN162" s="319"/>
      <c r="AO162" s="319"/>
      <c r="AP162" s="319"/>
      <c r="AQ162" s="319"/>
      <c r="AS162" s="319"/>
      <c r="AT162" s="319"/>
      <c r="AU162" s="319"/>
      <c r="AV162" s="319"/>
      <c r="AW162" s="319"/>
      <c r="AY162" s="319"/>
      <c r="AZ162" s="319"/>
      <c r="BA162" s="319"/>
      <c r="BB162" s="319"/>
      <c r="BC162" s="319"/>
      <c r="BE162" s="319"/>
      <c r="BF162" s="319"/>
      <c r="BG162" s="319"/>
      <c r="BH162" s="319"/>
      <c r="BI162" s="319"/>
    </row>
    <row r="163" spans="1:61">
      <c r="A163" s="319"/>
      <c r="B163" s="319"/>
      <c r="C163" s="319"/>
      <c r="D163" s="319"/>
      <c r="E163" s="319"/>
      <c r="F163" s="319"/>
      <c r="G163" s="319"/>
      <c r="I163" s="319"/>
      <c r="J163" s="319"/>
      <c r="K163" s="319"/>
      <c r="L163" s="319"/>
      <c r="M163" s="319"/>
      <c r="O163" s="319"/>
      <c r="P163" s="319"/>
      <c r="Q163" s="319"/>
      <c r="R163" s="319"/>
      <c r="S163" s="319"/>
      <c r="U163" s="319"/>
      <c r="V163" s="319"/>
      <c r="W163" s="319"/>
      <c r="X163" s="319"/>
      <c r="Y163" s="319"/>
      <c r="AA163" s="319"/>
      <c r="AB163" s="319"/>
      <c r="AC163" s="319"/>
      <c r="AD163" s="319"/>
      <c r="AE163" s="319"/>
      <c r="AG163" s="319"/>
      <c r="AH163" s="319"/>
      <c r="AI163" s="319"/>
      <c r="AJ163" s="319"/>
      <c r="AK163" s="319"/>
      <c r="AM163" s="319"/>
      <c r="AN163" s="319"/>
      <c r="AO163" s="319"/>
      <c r="AP163" s="319"/>
      <c r="AQ163" s="319"/>
      <c r="AS163" s="319"/>
      <c r="AT163" s="319"/>
      <c r="AU163" s="319"/>
      <c r="AV163" s="319"/>
      <c r="AW163" s="319"/>
      <c r="AY163" s="319"/>
      <c r="AZ163" s="319"/>
      <c r="BA163" s="319"/>
      <c r="BB163" s="319"/>
      <c r="BC163" s="319"/>
      <c r="BE163" s="319"/>
      <c r="BF163" s="319"/>
      <c r="BG163" s="319"/>
      <c r="BH163" s="319"/>
      <c r="BI163" s="319"/>
    </row>
    <row r="164" spans="1:61">
      <c r="A164" s="319"/>
      <c r="B164" s="319"/>
      <c r="C164" s="319"/>
      <c r="D164" s="319"/>
      <c r="E164" s="319"/>
      <c r="F164" s="319"/>
      <c r="G164" s="319"/>
      <c r="I164" s="319"/>
      <c r="J164" s="319"/>
      <c r="K164" s="319"/>
      <c r="L164" s="319"/>
      <c r="M164" s="319"/>
      <c r="O164" s="319"/>
      <c r="P164" s="319"/>
      <c r="Q164" s="319"/>
      <c r="R164" s="319"/>
      <c r="S164" s="319"/>
      <c r="U164" s="319"/>
      <c r="V164" s="319"/>
      <c r="W164" s="319"/>
      <c r="X164" s="319"/>
      <c r="Y164" s="319"/>
      <c r="AA164" s="319"/>
      <c r="AB164" s="319"/>
      <c r="AC164" s="319"/>
      <c r="AD164" s="319"/>
      <c r="AE164" s="319"/>
      <c r="AG164" s="319"/>
      <c r="AH164" s="319"/>
      <c r="AI164" s="319"/>
      <c r="AJ164" s="319"/>
      <c r="AK164" s="319"/>
      <c r="AM164" s="319"/>
      <c r="AN164" s="319"/>
      <c r="AO164" s="319"/>
      <c r="AP164" s="319"/>
      <c r="AQ164" s="319"/>
      <c r="AS164" s="319"/>
      <c r="AT164" s="319"/>
      <c r="AU164" s="319"/>
      <c r="AV164" s="319"/>
      <c r="AW164" s="319"/>
      <c r="AY164" s="319"/>
      <c r="AZ164" s="319"/>
      <c r="BA164" s="319"/>
      <c r="BB164" s="319"/>
      <c r="BC164" s="319"/>
      <c r="BE164" s="319"/>
      <c r="BF164" s="319"/>
      <c r="BG164" s="319"/>
      <c r="BH164" s="319"/>
      <c r="BI164" s="319"/>
    </row>
    <row r="165" spans="1:61">
      <c r="A165" s="319"/>
      <c r="B165" s="319"/>
      <c r="C165" s="319"/>
      <c r="D165" s="319"/>
      <c r="E165" s="319"/>
      <c r="F165" s="319"/>
      <c r="G165" s="319"/>
      <c r="I165" s="319"/>
      <c r="J165" s="319"/>
      <c r="K165" s="319"/>
      <c r="L165" s="319"/>
      <c r="M165" s="319"/>
      <c r="O165" s="319"/>
      <c r="P165" s="319"/>
      <c r="Q165" s="319"/>
      <c r="R165" s="319"/>
      <c r="S165" s="319"/>
      <c r="U165" s="319"/>
      <c r="V165" s="319"/>
      <c r="W165" s="319"/>
      <c r="X165" s="319"/>
      <c r="Y165" s="319"/>
      <c r="AA165" s="319"/>
      <c r="AB165" s="319"/>
      <c r="AC165" s="319"/>
      <c r="AD165" s="319"/>
      <c r="AE165" s="319"/>
      <c r="AG165" s="319"/>
      <c r="AH165" s="319"/>
      <c r="AI165" s="319"/>
      <c r="AJ165" s="319"/>
      <c r="AK165" s="319"/>
      <c r="AM165" s="319"/>
      <c r="AN165" s="319"/>
      <c r="AO165" s="319"/>
      <c r="AP165" s="319"/>
      <c r="AQ165" s="319"/>
      <c r="AS165" s="319"/>
      <c r="AT165" s="319"/>
      <c r="AU165" s="319"/>
      <c r="AV165" s="319"/>
      <c r="AW165" s="319"/>
      <c r="AY165" s="319"/>
      <c r="AZ165" s="319"/>
      <c r="BA165" s="319"/>
      <c r="BB165" s="319"/>
      <c r="BC165" s="319"/>
      <c r="BE165" s="319"/>
      <c r="BF165" s="319"/>
      <c r="BG165" s="319"/>
      <c r="BH165" s="319"/>
      <c r="BI165" s="319"/>
    </row>
    <row r="166" spans="1:61">
      <c r="A166" s="319"/>
      <c r="B166" s="319"/>
      <c r="C166" s="319"/>
      <c r="D166" s="319"/>
      <c r="E166" s="319"/>
      <c r="F166" s="319"/>
      <c r="G166" s="319"/>
      <c r="I166" s="319"/>
      <c r="J166" s="319"/>
      <c r="K166" s="319"/>
      <c r="L166" s="319"/>
      <c r="M166" s="319"/>
      <c r="O166" s="319"/>
      <c r="P166" s="319"/>
      <c r="Q166" s="319"/>
      <c r="R166" s="319"/>
      <c r="S166" s="319"/>
      <c r="U166" s="319"/>
      <c r="V166" s="319"/>
      <c r="W166" s="319"/>
      <c r="X166" s="319"/>
      <c r="Y166" s="319"/>
      <c r="AA166" s="319"/>
      <c r="AB166" s="319"/>
      <c r="AC166" s="319"/>
      <c r="AD166" s="319"/>
      <c r="AE166" s="319"/>
      <c r="AG166" s="319"/>
      <c r="AH166" s="319"/>
      <c r="AI166" s="319"/>
      <c r="AJ166" s="319"/>
      <c r="AK166" s="319"/>
      <c r="AM166" s="319"/>
      <c r="AN166" s="319"/>
      <c r="AO166" s="319"/>
      <c r="AP166" s="319"/>
      <c r="AQ166" s="319"/>
      <c r="AS166" s="319"/>
      <c r="AT166" s="319"/>
      <c r="AU166" s="319"/>
      <c r="AV166" s="319"/>
      <c r="AW166" s="319"/>
      <c r="AY166" s="319"/>
      <c r="AZ166" s="319"/>
      <c r="BA166" s="319"/>
      <c r="BB166" s="319"/>
      <c r="BC166" s="319"/>
      <c r="BE166" s="319"/>
      <c r="BF166" s="319"/>
      <c r="BG166" s="319"/>
      <c r="BH166" s="319"/>
      <c r="BI166" s="319"/>
    </row>
    <row r="167" spans="1:61">
      <c r="A167" s="319"/>
      <c r="B167" s="319"/>
      <c r="C167" s="319"/>
      <c r="D167" s="319"/>
      <c r="E167" s="319"/>
      <c r="F167" s="319"/>
      <c r="G167" s="319"/>
      <c r="I167" s="319"/>
      <c r="J167" s="319"/>
      <c r="K167" s="319"/>
      <c r="L167" s="319"/>
      <c r="M167" s="319"/>
      <c r="O167" s="319"/>
      <c r="P167" s="319"/>
      <c r="Q167" s="319"/>
      <c r="R167" s="319"/>
      <c r="S167" s="319"/>
      <c r="U167" s="319"/>
      <c r="V167" s="319"/>
      <c r="W167" s="319"/>
      <c r="X167" s="319"/>
      <c r="Y167" s="319"/>
      <c r="AA167" s="319"/>
      <c r="AB167" s="319"/>
      <c r="AC167" s="319"/>
      <c r="AD167" s="319"/>
      <c r="AE167" s="319"/>
      <c r="AG167" s="319"/>
      <c r="AH167" s="319"/>
      <c r="AI167" s="319"/>
      <c r="AJ167" s="319"/>
      <c r="AK167" s="319"/>
      <c r="AM167" s="319"/>
      <c r="AN167" s="319"/>
      <c r="AO167" s="319"/>
      <c r="AP167" s="319"/>
      <c r="AQ167" s="319"/>
      <c r="AS167" s="319"/>
      <c r="AT167" s="319"/>
      <c r="AU167" s="319"/>
      <c r="AV167" s="319"/>
      <c r="AW167" s="319"/>
      <c r="AY167" s="319"/>
      <c r="AZ167" s="319"/>
      <c r="BA167" s="319"/>
      <c r="BB167" s="319"/>
      <c r="BC167" s="319"/>
      <c r="BE167" s="319"/>
      <c r="BF167" s="319"/>
      <c r="BG167" s="319"/>
      <c r="BH167" s="319"/>
      <c r="BI167" s="319"/>
    </row>
    <row r="168" spans="1:61">
      <c r="A168" s="319"/>
      <c r="B168" s="319"/>
      <c r="C168" s="319"/>
      <c r="D168" s="319"/>
      <c r="E168" s="319"/>
      <c r="F168" s="319"/>
      <c r="G168" s="319"/>
      <c r="I168" s="319"/>
      <c r="J168" s="319"/>
      <c r="K168" s="319"/>
      <c r="L168" s="319"/>
      <c r="M168" s="319"/>
      <c r="O168" s="319"/>
      <c r="P168" s="319"/>
      <c r="Q168" s="319"/>
      <c r="R168" s="319"/>
      <c r="S168" s="319"/>
      <c r="U168" s="319"/>
      <c r="V168" s="319"/>
      <c r="W168" s="319"/>
      <c r="X168" s="319"/>
      <c r="Y168" s="319"/>
      <c r="AA168" s="319"/>
      <c r="AB168" s="319"/>
      <c r="AC168" s="319"/>
      <c r="AD168" s="319"/>
      <c r="AE168" s="319"/>
      <c r="AG168" s="319"/>
      <c r="AH168" s="319"/>
      <c r="AI168" s="319"/>
      <c r="AJ168" s="319"/>
      <c r="AK168" s="319"/>
      <c r="AM168" s="319"/>
      <c r="AN168" s="319"/>
      <c r="AO168" s="319"/>
      <c r="AP168" s="319"/>
      <c r="AQ168" s="319"/>
      <c r="AS168" s="319"/>
      <c r="AT168" s="319"/>
      <c r="AU168" s="319"/>
      <c r="AV168" s="319"/>
      <c r="AW168" s="319"/>
      <c r="AY168" s="319"/>
      <c r="AZ168" s="319"/>
      <c r="BA168" s="319"/>
      <c r="BB168" s="319"/>
      <c r="BC168" s="319"/>
      <c r="BE168" s="319"/>
      <c r="BF168" s="319"/>
      <c r="BG168" s="319"/>
      <c r="BH168" s="319"/>
      <c r="BI168" s="319"/>
    </row>
    <row r="169" spans="1:61">
      <c r="A169" s="319"/>
      <c r="B169" s="319"/>
      <c r="C169" s="319"/>
      <c r="D169" s="319"/>
      <c r="E169" s="319"/>
      <c r="F169" s="319"/>
      <c r="G169" s="319"/>
      <c r="I169" s="319"/>
      <c r="J169" s="319"/>
      <c r="K169" s="319"/>
      <c r="L169" s="319"/>
      <c r="M169" s="319"/>
      <c r="O169" s="319"/>
      <c r="P169" s="319"/>
      <c r="Q169" s="319"/>
      <c r="R169" s="319"/>
      <c r="S169" s="319"/>
      <c r="U169" s="319"/>
      <c r="V169" s="319"/>
      <c r="W169" s="319"/>
      <c r="X169" s="319"/>
      <c r="Y169" s="319"/>
      <c r="AA169" s="319"/>
      <c r="AB169" s="319"/>
      <c r="AC169" s="319"/>
      <c r="AD169" s="319"/>
      <c r="AE169" s="319"/>
      <c r="AG169" s="319"/>
      <c r="AH169" s="319"/>
      <c r="AI169" s="319"/>
      <c r="AJ169" s="319"/>
      <c r="AK169" s="319"/>
      <c r="AM169" s="319"/>
      <c r="AN169" s="319"/>
      <c r="AO169" s="319"/>
      <c r="AP169" s="319"/>
      <c r="AQ169" s="319"/>
      <c r="AS169" s="319"/>
      <c r="AT169" s="319"/>
      <c r="AU169" s="319"/>
      <c r="AV169" s="319"/>
      <c r="AW169" s="319"/>
      <c r="AY169" s="319"/>
      <c r="AZ169" s="319"/>
      <c r="BA169" s="319"/>
      <c r="BB169" s="319"/>
      <c r="BC169" s="319"/>
      <c r="BE169" s="319"/>
      <c r="BF169" s="319"/>
      <c r="BG169" s="319"/>
      <c r="BH169" s="319"/>
      <c r="BI169" s="319"/>
    </row>
    <row r="170" spans="1:61">
      <c r="A170" s="319"/>
      <c r="B170" s="319"/>
      <c r="C170" s="319"/>
      <c r="D170" s="319"/>
      <c r="E170" s="319"/>
      <c r="F170" s="319"/>
      <c r="G170" s="319"/>
      <c r="I170" s="319"/>
      <c r="J170" s="319"/>
      <c r="K170" s="319"/>
      <c r="L170" s="319"/>
      <c r="M170" s="319"/>
      <c r="O170" s="319"/>
      <c r="P170" s="319"/>
      <c r="Q170" s="319"/>
      <c r="R170" s="319"/>
      <c r="S170" s="319"/>
      <c r="U170" s="319"/>
      <c r="V170" s="319"/>
      <c r="W170" s="319"/>
      <c r="X170" s="319"/>
      <c r="Y170" s="319"/>
      <c r="AA170" s="319"/>
      <c r="AB170" s="319"/>
      <c r="AC170" s="319"/>
      <c r="AD170" s="319"/>
      <c r="AE170" s="319"/>
      <c r="AG170" s="319"/>
      <c r="AH170" s="319"/>
      <c r="AI170" s="319"/>
      <c r="AJ170" s="319"/>
      <c r="AK170" s="319"/>
      <c r="AM170" s="319"/>
      <c r="AN170" s="319"/>
      <c r="AO170" s="319"/>
      <c r="AP170" s="319"/>
      <c r="AQ170" s="319"/>
      <c r="AS170" s="319"/>
      <c r="AT170" s="319"/>
      <c r="AU170" s="319"/>
      <c r="AV170" s="319"/>
      <c r="AW170" s="319"/>
      <c r="AY170" s="319"/>
      <c r="AZ170" s="319"/>
      <c r="BA170" s="319"/>
      <c r="BB170" s="319"/>
      <c r="BC170" s="319"/>
      <c r="BE170" s="319"/>
      <c r="BF170" s="319"/>
      <c r="BG170" s="319"/>
      <c r="BH170" s="319"/>
      <c r="BI170" s="319"/>
    </row>
    <row r="171" spans="1:61">
      <c r="A171" s="319"/>
      <c r="B171" s="319"/>
      <c r="C171" s="319"/>
      <c r="D171" s="319"/>
      <c r="E171" s="319"/>
      <c r="F171" s="319"/>
      <c r="G171" s="319"/>
      <c r="I171" s="319"/>
      <c r="J171" s="319"/>
      <c r="K171" s="319"/>
      <c r="L171" s="319"/>
      <c r="M171" s="319"/>
      <c r="O171" s="319"/>
      <c r="P171" s="319"/>
      <c r="Q171" s="319"/>
      <c r="R171" s="319"/>
      <c r="S171" s="319"/>
      <c r="U171" s="319"/>
      <c r="V171" s="319"/>
      <c r="W171" s="319"/>
      <c r="X171" s="319"/>
      <c r="Y171" s="319"/>
      <c r="AA171" s="319"/>
      <c r="AB171" s="319"/>
      <c r="AC171" s="319"/>
      <c r="AD171" s="319"/>
      <c r="AE171" s="319"/>
      <c r="AG171" s="319"/>
      <c r="AH171" s="319"/>
      <c r="AI171" s="319"/>
      <c r="AJ171" s="319"/>
      <c r="AK171" s="319"/>
      <c r="AM171" s="319"/>
      <c r="AN171" s="319"/>
      <c r="AO171" s="319"/>
      <c r="AP171" s="319"/>
      <c r="AQ171" s="319"/>
      <c r="AS171" s="319"/>
      <c r="AT171" s="319"/>
      <c r="AU171" s="319"/>
      <c r="AV171" s="319"/>
      <c r="AW171" s="319"/>
      <c r="AY171" s="319"/>
      <c r="AZ171" s="319"/>
      <c r="BA171" s="319"/>
      <c r="BB171" s="319"/>
      <c r="BC171" s="319"/>
      <c r="BE171" s="319"/>
      <c r="BF171" s="319"/>
      <c r="BG171" s="319"/>
      <c r="BH171" s="319"/>
      <c r="BI171" s="319"/>
    </row>
    <row r="172" spans="1:61">
      <c r="A172" s="319"/>
      <c r="B172" s="319"/>
      <c r="C172" s="319"/>
      <c r="D172" s="319"/>
      <c r="E172" s="319"/>
      <c r="F172" s="319"/>
      <c r="G172" s="319"/>
      <c r="I172" s="319"/>
      <c r="J172" s="319"/>
      <c r="K172" s="319"/>
      <c r="L172" s="319"/>
      <c r="M172" s="319"/>
      <c r="O172" s="319"/>
      <c r="P172" s="319"/>
      <c r="Q172" s="319"/>
      <c r="R172" s="319"/>
      <c r="S172" s="319"/>
      <c r="U172" s="319"/>
      <c r="V172" s="319"/>
      <c r="W172" s="319"/>
      <c r="X172" s="319"/>
      <c r="Y172" s="319"/>
      <c r="AA172" s="319"/>
      <c r="AB172" s="319"/>
      <c r="AC172" s="319"/>
      <c r="AD172" s="319"/>
      <c r="AE172" s="319"/>
      <c r="AG172" s="319"/>
      <c r="AH172" s="319"/>
      <c r="AI172" s="319"/>
      <c r="AJ172" s="319"/>
      <c r="AK172" s="319"/>
      <c r="AM172" s="319"/>
      <c r="AN172" s="319"/>
      <c r="AO172" s="319"/>
      <c r="AP172" s="319"/>
      <c r="AQ172" s="319"/>
      <c r="AS172" s="319"/>
      <c r="AT172" s="319"/>
      <c r="AU172" s="319"/>
      <c r="AV172" s="319"/>
      <c r="AW172" s="319"/>
      <c r="AY172" s="319"/>
      <c r="AZ172" s="319"/>
      <c r="BA172" s="319"/>
      <c r="BB172" s="319"/>
      <c r="BC172" s="319"/>
      <c r="BE172" s="319"/>
      <c r="BF172" s="319"/>
      <c r="BG172" s="319"/>
      <c r="BH172" s="319"/>
      <c r="BI172" s="319"/>
    </row>
    <row r="173" spans="1:61">
      <c r="A173" s="319"/>
      <c r="B173" s="319"/>
      <c r="C173" s="319"/>
      <c r="D173" s="319"/>
      <c r="E173" s="319"/>
      <c r="F173" s="319"/>
      <c r="G173" s="319"/>
      <c r="I173" s="319"/>
      <c r="J173" s="319"/>
      <c r="K173" s="319"/>
      <c r="L173" s="319"/>
      <c r="M173" s="319"/>
      <c r="O173" s="319"/>
      <c r="P173" s="319"/>
      <c r="Q173" s="319"/>
      <c r="R173" s="319"/>
      <c r="S173" s="319"/>
      <c r="U173" s="319"/>
      <c r="V173" s="319"/>
      <c r="W173" s="319"/>
      <c r="X173" s="319"/>
      <c r="Y173" s="319"/>
      <c r="AA173" s="319"/>
      <c r="AB173" s="319"/>
      <c r="AC173" s="319"/>
      <c r="AD173" s="319"/>
      <c r="AE173" s="319"/>
      <c r="AG173" s="319"/>
      <c r="AH173" s="319"/>
      <c r="AI173" s="319"/>
      <c r="AJ173" s="319"/>
      <c r="AK173" s="319"/>
      <c r="AM173" s="319"/>
      <c r="AN173" s="319"/>
      <c r="AO173" s="319"/>
      <c r="AP173" s="319"/>
      <c r="AQ173" s="319"/>
      <c r="AS173" s="319"/>
      <c r="AT173" s="319"/>
      <c r="AU173" s="319"/>
      <c r="AV173" s="319"/>
      <c r="AW173" s="319"/>
      <c r="AY173" s="319"/>
      <c r="AZ173" s="319"/>
      <c r="BA173" s="319"/>
      <c r="BB173" s="319"/>
      <c r="BC173" s="319"/>
      <c r="BE173" s="319"/>
      <c r="BF173" s="319"/>
      <c r="BG173" s="319"/>
      <c r="BH173" s="319"/>
      <c r="BI173" s="319"/>
    </row>
    <row r="174" spans="1:61">
      <c r="A174" s="319"/>
      <c r="B174" s="319"/>
      <c r="C174" s="319"/>
      <c r="D174" s="319"/>
      <c r="E174" s="319"/>
      <c r="F174" s="319"/>
      <c r="G174" s="319"/>
      <c r="I174" s="319"/>
      <c r="J174" s="319"/>
      <c r="K174" s="319"/>
      <c r="L174" s="319"/>
      <c r="M174" s="319"/>
      <c r="O174" s="319"/>
      <c r="P174" s="319"/>
      <c r="Q174" s="319"/>
      <c r="R174" s="319"/>
      <c r="S174" s="319"/>
      <c r="U174" s="319"/>
      <c r="V174" s="319"/>
      <c r="W174" s="319"/>
      <c r="X174" s="319"/>
      <c r="Y174" s="319"/>
      <c r="AA174" s="319"/>
      <c r="AB174" s="319"/>
      <c r="AC174" s="319"/>
      <c r="AD174" s="319"/>
      <c r="AE174" s="319"/>
      <c r="AG174" s="319"/>
      <c r="AH174" s="319"/>
      <c r="AI174" s="319"/>
      <c r="AJ174" s="319"/>
      <c r="AK174" s="319"/>
      <c r="AM174" s="319"/>
      <c r="AN174" s="319"/>
      <c r="AO174" s="319"/>
      <c r="AP174" s="319"/>
      <c r="AQ174" s="319"/>
      <c r="AS174" s="319"/>
      <c r="AT174" s="319"/>
      <c r="AU174" s="319"/>
      <c r="AV174" s="319"/>
      <c r="AW174" s="319"/>
      <c r="AY174" s="319"/>
      <c r="AZ174" s="319"/>
      <c r="BA174" s="319"/>
      <c r="BB174" s="319"/>
      <c r="BC174" s="319"/>
      <c r="BE174" s="319"/>
      <c r="BF174" s="319"/>
      <c r="BG174" s="319"/>
      <c r="BH174" s="319"/>
      <c r="BI174" s="319"/>
    </row>
    <row r="175" spans="1:61">
      <c r="A175" s="319"/>
      <c r="B175" s="319"/>
      <c r="C175" s="319"/>
      <c r="D175" s="319"/>
      <c r="E175" s="319"/>
      <c r="F175" s="319"/>
      <c r="G175" s="319"/>
      <c r="I175" s="319"/>
      <c r="J175" s="319"/>
      <c r="K175" s="319"/>
      <c r="L175" s="319"/>
      <c r="M175" s="319"/>
      <c r="O175" s="319"/>
      <c r="P175" s="319"/>
      <c r="Q175" s="319"/>
      <c r="R175" s="319"/>
      <c r="S175" s="319"/>
      <c r="U175" s="319"/>
      <c r="V175" s="319"/>
      <c r="W175" s="319"/>
      <c r="X175" s="319"/>
      <c r="Y175" s="319"/>
      <c r="AA175" s="319"/>
      <c r="AB175" s="319"/>
      <c r="AC175" s="319"/>
      <c r="AD175" s="319"/>
      <c r="AE175" s="319"/>
      <c r="AG175" s="319"/>
      <c r="AH175" s="319"/>
      <c r="AI175" s="319"/>
      <c r="AJ175" s="319"/>
      <c r="AK175" s="319"/>
      <c r="AM175" s="319"/>
      <c r="AN175" s="319"/>
      <c r="AO175" s="319"/>
      <c r="AP175" s="319"/>
      <c r="AQ175" s="319"/>
      <c r="AS175" s="319"/>
      <c r="AT175" s="319"/>
      <c r="AU175" s="319"/>
      <c r="AV175" s="319"/>
      <c r="AW175" s="319"/>
      <c r="AY175" s="319"/>
      <c r="AZ175" s="319"/>
      <c r="BA175" s="319"/>
      <c r="BB175" s="319"/>
      <c r="BC175" s="319"/>
      <c r="BE175" s="319"/>
      <c r="BF175" s="319"/>
      <c r="BG175" s="319"/>
      <c r="BH175" s="319"/>
      <c r="BI175" s="319"/>
    </row>
    <row r="176" spans="1:61">
      <c r="A176" s="319"/>
      <c r="B176" s="319"/>
      <c r="C176" s="319"/>
      <c r="D176" s="319"/>
      <c r="E176" s="319"/>
      <c r="F176" s="319"/>
      <c r="G176" s="319"/>
      <c r="I176" s="319"/>
      <c r="J176" s="319"/>
      <c r="K176" s="319"/>
      <c r="L176" s="319"/>
      <c r="M176" s="319"/>
      <c r="O176" s="319"/>
      <c r="P176" s="319"/>
      <c r="Q176" s="319"/>
      <c r="R176" s="319"/>
      <c r="S176" s="319"/>
      <c r="U176" s="319"/>
      <c r="V176" s="319"/>
      <c r="W176" s="319"/>
      <c r="X176" s="319"/>
      <c r="Y176" s="319"/>
      <c r="AA176" s="319"/>
      <c r="AB176" s="319"/>
      <c r="AC176" s="319"/>
      <c r="AD176" s="319"/>
      <c r="AE176" s="319"/>
      <c r="AG176" s="319"/>
      <c r="AH176" s="319"/>
      <c r="AI176" s="319"/>
      <c r="AJ176" s="319"/>
      <c r="AK176" s="319"/>
      <c r="AM176" s="319"/>
      <c r="AN176" s="319"/>
      <c r="AO176" s="319"/>
      <c r="AP176" s="319"/>
      <c r="AQ176" s="319"/>
      <c r="AS176" s="319"/>
      <c r="AT176" s="319"/>
      <c r="AU176" s="319"/>
      <c r="AV176" s="319"/>
      <c r="AW176" s="319"/>
      <c r="AY176" s="319"/>
      <c r="AZ176" s="319"/>
      <c r="BA176" s="319"/>
      <c r="BB176" s="319"/>
      <c r="BC176" s="319"/>
      <c r="BE176" s="319"/>
      <c r="BF176" s="319"/>
      <c r="BG176" s="319"/>
      <c r="BH176" s="319"/>
      <c r="BI176" s="319"/>
    </row>
    <row r="177" spans="1:61">
      <c r="A177" s="319"/>
      <c r="B177" s="319"/>
      <c r="C177" s="319"/>
      <c r="D177" s="319"/>
      <c r="E177" s="319"/>
      <c r="F177" s="319"/>
      <c r="G177" s="319"/>
      <c r="I177" s="319"/>
      <c r="J177" s="319"/>
      <c r="K177" s="319"/>
      <c r="L177" s="319"/>
      <c r="M177" s="319"/>
      <c r="O177" s="319"/>
      <c r="P177" s="319"/>
      <c r="Q177" s="319"/>
      <c r="R177" s="319"/>
      <c r="S177" s="319"/>
      <c r="U177" s="319"/>
      <c r="V177" s="319"/>
      <c r="W177" s="319"/>
      <c r="X177" s="319"/>
      <c r="Y177" s="319"/>
      <c r="AA177" s="319"/>
      <c r="AB177" s="319"/>
      <c r="AC177" s="319"/>
      <c r="AD177" s="319"/>
      <c r="AE177" s="319"/>
      <c r="AG177" s="319"/>
      <c r="AH177" s="319"/>
      <c r="AI177" s="319"/>
      <c r="AJ177" s="319"/>
      <c r="AK177" s="319"/>
      <c r="AM177" s="319"/>
      <c r="AN177" s="319"/>
      <c r="AO177" s="319"/>
      <c r="AP177" s="319"/>
      <c r="AQ177" s="319"/>
      <c r="AS177" s="319"/>
      <c r="AT177" s="319"/>
      <c r="AU177" s="319"/>
      <c r="AV177" s="319"/>
      <c r="AW177" s="319"/>
      <c r="AY177" s="319"/>
      <c r="AZ177" s="319"/>
      <c r="BA177" s="319"/>
      <c r="BB177" s="319"/>
      <c r="BC177" s="319"/>
      <c r="BE177" s="319"/>
      <c r="BF177" s="319"/>
      <c r="BG177" s="319"/>
      <c r="BH177" s="319"/>
      <c r="BI177" s="319"/>
    </row>
    <row r="178" spans="1:61">
      <c r="A178" s="319"/>
      <c r="B178" s="319"/>
      <c r="C178" s="319"/>
      <c r="D178" s="319"/>
      <c r="E178" s="319"/>
      <c r="F178" s="319"/>
      <c r="G178" s="319"/>
      <c r="I178" s="319"/>
      <c r="J178" s="319"/>
      <c r="K178" s="319"/>
      <c r="L178" s="319"/>
      <c r="M178" s="319"/>
      <c r="O178" s="319"/>
      <c r="P178" s="319"/>
      <c r="Q178" s="319"/>
      <c r="R178" s="319"/>
      <c r="S178" s="319"/>
      <c r="U178" s="319"/>
      <c r="V178" s="319"/>
      <c r="W178" s="319"/>
      <c r="X178" s="319"/>
      <c r="Y178" s="319"/>
      <c r="AA178" s="319"/>
      <c r="AB178" s="319"/>
      <c r="AC178" s="319"/>
      <c r="AD178" s="319"/>
      <c r="AE178" s="319"/>
      <c r="AG178" s="319"/>
      <c r="AH178" s="319"/>
      <c r="AI178" s="319"/>
      <c r="AJ178" s="319"/>
      <c r="AK178" s="319"/>
      <c r="AM178" s="319"/>
      <c r="AN178" s="319"/>
      <c r="AO178" s="319"/>
      <c r="AP178" s="319"/>
      <c r="AQ178" s="319"/>
      <c r="AS178" s="319"/>
      <c r="AT178" s="319"/>
      <c r="AU178" s="319"/>
      <c r="AV178" s="319"/>
      <c r="AW178" s="319"/>
      <c r="AY178" s="319"/>
      <c r="AZ178" s="319"/>
      <c r="BA178" s="319"/>
      <c r="BB178" s="319"/>
      <c r="BC178" s="319"/>
      <c r="BE178" s="319"/>
      <c r="BF178" s="319"/>
      <c r="BG178" s="319"/>
      <c r="BH178" s="319"/>
      <c r="BI178" s="319"/>
    </row>
    <row r="179" spans="1:61">
      <c r="A179" s="319"/>
      <c r="B179" s="319"/>
      <c r="C179" s="319"/>
      <c r="D179" s="319"/>
      <c r="E179" s="319"/>
      <c r="F179" s="319"/>
      <c r="G179" s="319"/>
      <c r="I179" s="319"/>
      <c r="J179" s="319"/>
      <c r="K179" s="319"/>
      <c r="L179" s="319"/>
      <c r="M179" s="319"/>
      <c r="O179" s="319"/>
      <c r="P179" s="319"/>
      <c r="Q179" s="319"/>
      <c r="R179" s="319"/>
      <c r="S179" s="319"/>
      <c r="U179" s="319"/>
      <c r="V179" s="319"/>
      <c r="W179" s="319"/>
      <c r="X179" s="319"/>
      <c r="Y179" s="319"/>
      <c r="AA179" s="319"/>
      <c r="AB179" s="319"/>
      <c r="AC179" s="319"/>
      <c r="AD179" s="319"/>
      <c r="AE179" s="319"/>
      <c r="AG179" s="319"/>
      <c r="AH179" s="319"/>
      <c r="AI179" s="319"/>
      <c r="AJ179" s="319"/>
      <c r="AK179" s="319"/>
      <c r="AM179" s="319"/>
      <c r="AN179" s="319"/>
      <c r="AO179" s="319"/>
      <c r="AP179" s="319"/>
      <c r="AQ179" s="319"/>
      <c r="AS179" s="319"/>
      <c r="AT179" s="319"/>
      <c r="AU179" s="319"/>
      <c r="AV179" s="319"/>
      <c r="AW179" s="319"/>
      <c r="AY179" s="319"/>
      <c r="AZ179" s="319"/>
      <c r="BA179" s="319"/>
      <c r="BB179" s="319"/>
      <c r="BC179" s="319"/>
      <c r="BE179" s="319"/>
      <c r="BF179" s="319"/>
      <c r="BG179" s="319"/>
      <c r="BH179" s="319"/>
      <c r="BI179" s="319"/>
    </row>
    <row r="180" spans="1:61">
      <c r="A180" s="319"/>
      <c r="B180" s="319"/>
      <c r="C180" s="319"/>
      <c r="D180" s="319"/>
      <c r="E180" s="319"/>
      <c r="F180" s="319"/>
      <c r="G180" s="319"/>
      <c r="I180" s="319"/>
      <c r="J180" s="319"/>
      <c r="K180" s="319"/>
      <c r="L180" s="319"/>
      <c r="M180" s="319"/>
      <c r="O180" s="319"/>
      <c r="P180" s="319"/>
      <c r="Q180" s="319"/>
      <c r="R180" s="319"/>
      <c r="S180" s="319"/>
      <c r="U180" s="319"/>
      <c r="V180" s="319"/>
      <c r="W180" s="319"/>
      <c r="X180" s="319"/>
      <c r="Y180" s="319"/>
      <c r="AA180" s="319"/>
      <c r="AB180" s="319"/>
      <c r="AC180" s="319"/>
      <c r="AD180" s="319"/>
      <c r="AE180" s="319"/>
      <c r="AG180" s="319"/>
      <c r="AH180" s="319"/>
      <c r="AI180" s="319"/>
      <c r="AJ180" s="319"/>
      <c r="AK180" s="319"/>
      <c r="AM180" s="319"/>
      <c r="AN180" s="319"/>
      <c r="AO180" s="319"/>
      <c r="AP180" s="319"/>
      <c r="AQ180" s="319"/>
      <c r="AS180" s="319"/>
      <c r="AT180" s="319"/>
      <c r="AU180" s="319"/>
      <c r="AV180" s="319"/>
      <c r="AW180" s="319"/>
      <c r="AY180" s="319"/>
      <c r="AZ180" s="319"/>
      <c r="BA180" s="319"/>
      <c r="BB180" s="319"/>
      <c r="BC180" s="319"/>
      <c r="BE180" s="319"/>
      <c r="BF180" s="319"/>
      <c r="BG180" s="319"/>
      <c r="BH180" s="319"/>
      <c r="BI180" s="319"/>
    </row>
    <row r="181" spans="1:61">
      <c r="A181" s="319"/>
      <c r="B181" s="319"/>
      <c r="C181" s="319"/>
      <c r="D181" s="319"/>
      <c r="E181" s="319"/>
      <c r="F181" s="319"/>
      <c r="G181" s="319"/>
      <c r="I181" s="319"/>
      <c r="J181" s="319"/>
      <c r="K181" s="319"/>
      <c r="L181" s="319"/>
      <c r="M181" s="319"/>
      <c r="O181" s="319"/>
      <c r="P181" s="319"/>
      <c r="Q181" s="319"/>
      <c r="R181" s="319"/>
      <c r="S181" s="319"/>
      <c r="U181" s="319"/>
      <c r="V181" s="319"/>
      <c r="W181" s="319"/>
      <c r="X181" s="319"/>
      <c r="Y181" s="319"/>
      <c r="AA181" s="319"/>
      <c r="AB181" s="319"/>
      <c r="AC181" s="319"/>
      <c r="AD181" s="319"/>
      <c r="AE181" s="319"/>
      <c r="AG181" s="319"/>
      <c r="AH181" s="319"/>
      <c r="AI181" s="319"/>
      <c r="AJ181" s="319"/>
      <c r="AK181" s="319"/>
      <c r="AM181" s="319"/>
      <c r="AN181" s="319"/>
      <c r="AO181" s="319"/>
      <c r="AP181" s="319"/>
      <c r="AQ181" s="319"/>
      <c r="AS181" s="319"/>
      <c r="AT181" s="319"/>
      <c r="AU181" s="319"/>
      <c r="AV181" s="319"/>
      <c r="AW181" s="319"/>
      <c r="AY181" s="319"/>
      <c r="AZ181" s="319"/>
      <c r="BA181" s="319"/>
      <c r="BB181" s="319"/>
      <c r="BC181" s="319"/>
      <c r="BE181" s="319"/>
      <c r="BF181" s="319"/>
      <c r="BG181" s="319"/>
      <c r="BH181" s="319"/>
      <c r="BI181" s="319"/>
    </row>
    <row r="182" spans="1:61">
      <c r="A182" s="319"/>
      <c r="B182" s="319"/>
      <c r="C182" s="319"/>
      <c r="D182" s="319"/>
      <c r="E182" s="319"/>
      <c r="F182" s="319"/>
      <c r="G182" s="319"/>
      <c r="I182" s="319"/>
      <c r="J182" s="319"/>
      <c r="K182" s="319"/>
      <c r="L182" s="319"/>
      <c r="M182" s="319"/>
      <c r="O182" s="319"/>
      <c r="P182" s="319"/>
      <c r="Q182" s="319"/>
      <c r="R182" s="319"/>
      <c r="S182" s="319"/>
      <c r="U182" s="319"/>
      <c r="V182" s="319"/>
      <c r="W182" s="319"/>
      <c r="X182" s="319"/>
      <c r="Y182" s="319"/>
      <c r="AA182" s="319"/>
      <c r="AB182" s="319"/>
      <c r="AC182" s="319"/>
      <c r="AD182" s="319"/>
      <c r="AE182" s="319"/>
      <c r="AG182" s="319"/>
      <c r="AH182" s="319"/>
      <c r="AI182" s="319"/>
      <c r="AJ182" s="319"/>
      <c r="AK182" s="319"/>
      <c r="AM182" s="319"/>
      <c r="AN182" s="319"/>
      <c r="AO182" s="319"/>
      <c r="AP182" s="319"/>
      <c r="AQ182" s="319"/>
      <c r="AS182" s="319"/>
      <c r="AT182" s="319"/>
      <c r="AU182" s="319"/>
      <c r="AV182" s="319"/>
      <c r="AW182" s="319"/>
      <c r="AY182" s="319"/>
      <c r="AZ182" s="319"/>
      <c r="BA182" s="319"/>
      <c r="BB182" s="319"/>
      <c r="BC182" s="319"/>
      <c r="BE182" s="319"/>
      <c r="BF182" s="319"/>
      <c r="BG182" s="319"/>
      <c r="BH182" s="319"/>
      <c r="BI182" s="319"/>
    </row>
    <row r="183" spans="1:61">
      <c r="A183" s="319"/>
      <c r="B183" s="319"/>
      <c r="C183" s="319"/>
      <c r="D183" s="319"/>
      <c r="E183" s="319"/>
      <c r="F183" s="319"/>
      <c r="G183" s="319"/>
      <c r="I183" s="319"/>
      <c r="J183" s="319"/>
      <c r="K183" s="319"/>
      <c r="L183" s="319"/>
      <c r="M183" s="319"/>
      <c r="O183" s="319"/>
      <c r="P183" s="319"/>
      <c r="Q183" s="319"/>
      <c r="R183" s="319"/>
      <c r="S183" s="319"/>
      <c r="U183" s="319"/>
      <c r="V183" s="319"/>
      <c r="W183" s="319"/>
      <c r="X183" s="319"/>
      <c r="Y183" s="319"/>
      <c r="AA183" s="319"/>
      <c r="AB183" s="319"/>
      <c r="AC183" s="319"/>
      <c r="AD183" s="319"/>
      <c r="AE183" s="319"/>
      <c r="AG183" s="319"/>
      <c r="AH183" s="319"/>
      <c r="AI183" s="319"/>
      <c r="AJ183" s="319"/>
      <c r="AK183" s="319"/>
      <c r="AM183" s="319"/>
      <c r="AN183" s="319"/>
      <c r="AO183" s="319"/>
      <c r="AP183" s="319"/>
      <c r="AQ183" s="319"/>
      <c r="AS183" s="319"/>
      <c r="AT183" s="319"/>
      <c r="AU183" s="319"/>
      <c r="AV183" s="319"/>
      <c r="AW183" s="319"/>
      <c r="AY183" s="319"/>
      <c r="AZ183" s="319"/>
      <c r="BA183" s="319"/>
      <c r="BB183" s="319"/>
      <c r="BC183" s="319"/>
      <c r="BE183" s="319"/>
      <c r="BF183" s="319"/>
      <c r="BG183" s="319"/>
      <c r="BH183" s="319"/>
      <c r="BI183" s="319"/>
    </row>
    <row r="184" spans="1:61">
      <c r="A184" s="319"/>
      <c r="B184" s="319"/>
      <c r="C184" s="319"/>
      <c r="D184" s="319"/>
      <c r="E184" s="319"/>
      <c r="F184" s="319"/>
      <c r="G184" s="319"/>
      <c r="I184" s="319"/>
      <c r="J184" s="319"/>
      <c r="K184" s="319"/>
      <c r="L184" s="319"/>
      <c r="M184" s="319"/>
      <c r="O184" s="319"/>
      <c r="P184" s="319"/>
      <c r="Q184" s="319"/>
      <c r="R184" s="319"/>
      <c r="S184" s="319"/>
      <c r="U184" s="319"/>
      <c r="V184" s="319"/>
      <c r="W184" s="319"/>
      <c r="X184" s="319"/>
      <c r="Y184" s="319"/>
      <c r="AA184" s="319"/>
      <c r="AB184" s="319"/>
      <c r="AC184" s="319"/>
      <c r="AD184" s="319"/>
      <c r="AE184" s="319"/>
      <c r="AG184" s="319"/>
      <c r="AH184" s="319"/>
      <c r="AI184" s="319"/>
      <c r="AJ184" s="319"/>
      <c r="AK184" s="319"/>
      <c r="AM184" s="319"/>
      <c r="AN184" s="319"/>
      <c r="AO184" s="319"/>
      <c r="AP184" s="319"/>
      <c r="AQ184" s="319"/>
      <c r="AS184" s="319"/>
      <c r="AT184" s="319"/>
      <c r="AU184" s="319"/>
      <c r="AV184" s="319"/>
      <c r="AW184" s="319"/>
      <c r="AY184" s="319"/>
      <c r="AZ184" s="319"/>
      <c r="BA184" s="319"/>
      <c r="BB184" s="319"/>
      <c r="BC184" s="319"/>
      <c r="BE184" s="319"/>
      <c r="BF184" s="319"/>
      <c r="BG184" s="319"/>
      <c r="BH184" s="319"/>
      <c r="BI184" s="319"/>
    </row>
    <row r="185" spans="1:61">
      <c r="A185" s="319"/>
      <c r="B185" s="319"/>
      <c r="C185" s="319"/>
      <c r="D185" s="319"/>
      <c r="E185" s="319"/>
      <c r="F185" s="319"/>
      <c r="G185" s="319"/>
      <c r="I185" s="319"/>
      <c r="J185" s="319"/>
      <c r="K185" s="319"/>
      <c r="L185" s="319"/>
      <c r="M185" s="319"/>
      <c r="O185" s="319"/>
      <c r="P185" s="319"/>
      <c r="Q185" s="319"/>
      <c r="R185" s="319"/>
      <c r="S185" s="319"/>
      <c r="U185" s="319"/>
      <c r="V185" s="319"/>
      <c r="W185" s="319"/>
      <c r="X185" s="319"/>
      <c r="Y185" s="319"/>
      <c r="AA185" s="319"/>
      <c r="AB185" s="319"/>
      <c r="AC185" s="319"/>
      <c r="AD185" s="319"/>
      <c r="AE185" s="319"/>
      <c r="AG185" s="319"/>
      <c r="AH185" s="319"/>
      <c r="AI185" s="319"/>
      <c r="AJ185" s="319"/>
      <c r="AK185" s="319"/>
      <c r="AM185" s="319"/>
      <c r="AN185" s="319"/>
      <c r="AO185" s="319"/>
      <c r="AP185" s="319"/>
      <c r="AQ185" s="319"/>
      <c r="AS185" s="319"/>
      <c r="AT185" s="319"/>
      <c r="AU185" s="319"/>
      <c r="AV185" s="319"/>
      <c r="AW185" s="319"/>
      <c r="AY185" s="319"/>
      <c r="AZ185" s="319"/>
      <c r="BA185" s="319"/>
      <c r="BB185" s="319"/>
      <c r="BC185" s="319"/>
      <c r="BE185" s="319"/>
      <c r="BF185" s="319"/>
      <c r="BG185" s="319"/>
      <c r="BH185" s="319"/>
      <c r="BI185" s="319"/>
    </row>
    <row r="186" spans="1:61">
      <c r="A186" s="319"/>
      <c r="B186" s="319"/>
      <c r="C186" s="319"/>
      <c r="D186" s="319"/>
      <c r="E186" s="319"/>
      <c r="F186" s="319"/>
      <c r="G186" s="319"/>
      <c r="I186" s="319"/>
      <c r="J186" s="319"/>
      <c r="K186" s="319"/>
      <c r="L186" s="319"/>
      <c r="M186" s="319"/>
      <c r="O186" s="319"/>
      <c r="P186" s="319"/>
      <c r="Q186" s="319"/>
      <c r="R186" s="319"/>
      <c r="S186" s="319"/>
      <c r="U186" s="319"/>
      <c r="V186" s="319"/>
      <c r="W186" s="319"/>
      <c r="X186" s="319"/>
      <c r="Y186" s="319"/>
      <c r="AA186" s="319"/>
      <c r="AB186" s="319"/>
      <c r="AC186" s="319"/>
      <c r="AD186" s="319"/>
      <c r="AE186" s="319"/>
      <c r="AG186" s="319"/>
      <c r="AH186" s="319"/>
      <c r="AI186" s="319"/>
      <c r="AJ186" s="319"/>
      <c r="AK186" s="319"/>
      <c r="AM186" s="319"/>
      <c r="AN186" s="319"/>
      <c r="AO186" s="319"/>
      <c r="AP186" s="319"/>
      <c r="AQ186" s="319"/>
      <c r="AS186" s="319"/>
      <c r="AT186" s="319"/>
      <c r="AU186" s="319"/>
      <c r="AV186" s="319"/>
      <c r="AW186" s="319"/>
      <c r="AY186" s="319"/>
      <c r="AZ186" s="319"/>
      <c r="BA186" s="319"/>
      <c r="BB186" s="319"/>
      <c r="BC186" s="319"/>
      <c r="BE186" s="319"/>
      <c r="BF186" s="319"/>
      <c r="BG186" s="319"/>
      <c r="BH186" s="319"/>
      <c r="BI186" s="319"/>
    </row>
    <row r="187" spans="1:61">
      <c r="A187" s="319"/>
      <c r="B187" s="319"/>
      <c r="C187" s="319"/>
      <c r="D187" s="319"/>
      <c r="E187" s="319"/>
      <c r="F187" s="319"/>
      <c r="G187" s="319"/>
      <c r="I187" s="319"/>
      <c r="J187" s="319"/>
      <c r="K187" s="319"/>
      <c r="L187" s="319"/>
      <c r="M187" s="319"/>
      <c r="O187" s="319"/>
      <c r="P187" s="319"/>
      <c r="Q187" s="319"/>
      <c r="R187" s="319"/>
      <c r="S187" s="319"/>
      <c r="U187" s="319"/>
      <c r="V187" s="319"/>
      <c r="W187" s="319"/>
      <c r="X187" s="319"/>
      <c r="Y187" s="319"/>
      <c r="AA187" s="319"/>
      <c r="AB187" s="319"/>
      <c r="AC187" s="319"/>
      <c r="AD187" s="319"/>
      <c r="AE187" s="319"/>
      <c r="AG187" s="319"/>
      <c r="AH187" s="319"/>
      <c r="AI187" s="319"/>
      <c r="AJ187" s="319"/>
      <c r="AK187" s="319"/>
      <c r="AM187" s="319"/>
      <c r="AN187" s="319"/>
      <c r="AO187" s="319"/>
      <c r="AP187" s="319"/>
      <c r="AQ187" s="319"/>
      <c r="AS187" s="319"/>
      <c r="AT187" s="319"/>
      <c r="AU187" s="319"/>
      <c r="AV187" s="319"/>
      <c r="AW187" s="319"/>
      <c r="AY187" s="319"/>
      <c r="AZ187" s="319"/>
      <c r="BA187" s="319"/>
      <c r="BB187" s="319"/>
      <c r="BC187" s="319"/>
      <c r="BE187" s="319"/>
      <c r="BF187" s="319"/>
      <c r="BG187" s="319"/>
      <c r="BH187" s="319"/>
      <c r="BI187" s="319"/>
    </row>
    <row r="188" spans="1:61">
      <c r="A188" s="319"/>
      <c r="B188" s="319"/>
      <c r="C188" s="319"/>
      <c r="D188" s="319"/>
      <c r="E188" s="319"/>
      <c r="F188" s="319"/>
      <c r="G188" s="319"/>
      <c r="I188" s="319"/>
      <c r="J188" s="319"/>
      <c r="K188" s="319"/>
      <c r="L188" s="319"/>
      <c r="M188" s="319"/>
      <c r="O188" s="319"/>
      <c r="P188" s="319"/>
      <c r="Q188" s="319"/>
      <c r="R188" s="319"/>
      <c r="S188" s="319"/>
      <c r="U188" s="319"/>
      <c r="V188" s="319"/>
      <c r="W188" s="319"/>
      <c r="X188" s="319"/>
      <c r="Y188" s="319"/>
      <c r="AA188" s="319"/>
      <c r="AB188" s="319"/>
      <c r="AC188" s="319"/>
      <c r="AD188" s="319"/>
      <c r="AE188" s="319"/>
      <c r="AG188" s="319"/>
      <c r="AH188" s="319"/>
      <c r="AI188" s="319"/>
      <c r="AJ188" s="319"/>
      <c r="AK188" s="319"/>
      <c r="AM188" s="319"/>
      <c r="AN188" s="319"/>
      <c r="AO188" s="319"/>
      <c r="AP188" s="319"/>
      <c r="AQ188" s="319"/>
      <c r="AS188" s="319"/>
      <c r="AT188" s="319"/>
      <c r="AU188" s="319"/>
      <c r="AV188" s="319"/>
      <c r="AW188" s="319"/>
      <c r="AY188" s="319"/>
      <c r="AZ188" s="319"/>
      <c r="BA188" s="319"/>
      <c r="BB188" s="319"/>
      <c r="BC188" s="319"/>
      <c r="BE188" s="319"/>
      <c r="BF188" s="319"/>
      <c r="BG188" s="319"/>
      <c r="BH188" s="319"/>
      <c r="BI188" s="319"/>
    </row>
    <row r="189" spans="1:61">
      <c r="A189" s="319"/>
      <c r="B189" s="319"/>
      <c r="C189" s="319"/>
      <c r="D189" s="319"/>
      <c r="E189" s="319"/>
      <c r="F189" s="319"/>
      <c r="G189" s="319"/>
      <c r="I189" s="319"/>
      <c r="J189" s="319"/>
      <c r="K189" s="319"/>
      <c r="L189" s="319"/>
      <c r="M189" s="319"/>
      <c r="O189" s="319"/>
      <c r="P189" s="319"/>
      <c r="Q189" s="319"/>
      <c r="R189" s="319"/>
      <c r="S189" s="319"/>
      <c r="U189" s="319"/>
      <c r="V189" s="319"/>
      <c r="W189" s="319"/>
      <c r="X189" s="319"/>
      <c r="Y189" s="319"/>
      <c r="AA189" s="319"/>
      <c r="AB189" s="319"/>
      <c r="AC189" s="319"/>
      <c r="AD189" s="319"/>
      <c r="AE189" s="319"/>
      <c r="AG189" s="319"/>
      <c r="AH189" s="319"/>
      <c r="AI189" s="319"/>
      <c r="AJ189" s="319"/>
      <c r="AK189" s="319"/>
      <c r="AM189" s="319"/>
      <c r="AN189" s="319"/>
      <c r="AO189" s="319"/>
      <c r="AP189" s="319"/>
      <c r="AQ189" s="319"/>
      <c r="AS189" s="319"/>
      <c r="AT189" s="319"/>
      <c r="AU189" s="319"/>
      <c r="AV189" s="319"/>
      <c r="AW189" s="319"/>
      <c r="AY189" s="319"/>
      <c r="AZ189" s="319"/>
      <c r="BA189" s="319"/>
      <c r="BB189" s="319"/>
      <c r="BC189" s="319"/>
      <c r="BE189" s="319"/>
      <c r="BF189" s="319"/>
      <c r="BG189" s="319"/>
      <c r="BH189" s="319"/>
      <c r="BI189" s="319"/>
    </row>
    <row r="190" spans="1:61">
      <c r="A190" s="319"/>
      <c r="B190" s="319"/>
      <c r="C190" s="319"/>
      <c r="D190" s="319"/>
      <c r="E190" s="319"/>
      <c r="F190" s="319"/>
      <c r="G190" s="319"/>
      <c r="I190" s="319"/>
      <c r="J190" s="319"/>
      <c r="K190" s="319"/>
      <c r="L190" s="319"/>
      <c r="M190" s="319"/>
      <c r="O190" s="319"/>
      <c r="P190" s="319"/>
      <c r="Q190" s="319"/>
      <c r="R190" s="319"/>
      <c r="S190" s="319"/>
      <c r="U190" s="319"/>
      <c r="V190" s="319"/>
      <c r="W190" s="319"/>
      <c r="X190" s="319"/>
      <c r="Y190" s="319"/>
      <c r="AA190" s="319"/>
      <c r="AB190" s="319"/>
      <c r="AC190" s="319"/>
      <c r="AD190" s="319"/>
      <c r="AE190" s="319"/>
      <c r="AG190" s="319"/>
      <c r="AH190" s="319"/>
      <c r="AI190" s="319"/>
      <c r="AJ190" s="319"/>
      <c r="AK190" s="319"/>
      <c r="AM190" s="319"/>
      <c r="AN190" s="319"/>
      <c r="AO190" s="319"/>
      <c r="AP190" s="319"/>
      <c r="AQ190" s="319"/>
      <c r="AS190" s="319"/>
      <c r="AT190" s="319"/>
      <c r="AU190" s="319"/>
      <c r="AV190" s="319"/>
      <c r="AW190" s="319"/>
      <c r="AY190" s="319"/>
      <c r="AZ190" s="319"/>
      <c r="BA190" s="319"/>
      <c r="BB190" s="319"/>
      <c r="BC190" s="319"/>
      <c r="BE190" s="319"/>
      <c r="BF190" s="319"/>
      <c r="BG190" s="319"/>
      <c r="BH190" s="319"/>
      <c r="BI190" s="319"/>
    </row>
    <row r="191" spans="1:61">
      <c r="A191" s="319"/>
      <c r="B191" s="319"/>
      <c r="C191" s="319"/>
      <c r="D191" s="319"/>
      <c r="E191" s="319"/>
      <c r="F191" s="319"/>
      <c r="G191" s="319"/>
      <c r="I191" s="319"/>
      <c r="J191" s="319"/>
      <c r="K191" s="319"/>
      <c r="L191" s="319"/>
      <c r="M191" s="319"/>
      <c r="O191" s="319"/>
      <c r="P191" s="319"/>
      <c r="Q191" s="319"/>
      <c r="R191" s="319"/>
      <c r="S191" s="319"/>
      <c r="U191" s="319"/>
      <c r="V191" s="319"/>
      <c r="W191" s="319"/>
      <c r="X191" s="319"/>
      <c r="Y191" s="319"/>
      <c r="AA191" s="319"/>
      <c r="AB191" s="319"/>
      <c r="AC191" s="319"/>
      <c r="AD191" s="319"/>
      <c r="AE191" s="319"/>
      <c r="AG191" s="319"/>
      <c r="AH191" s="319"/>
      <c r="AI191" s="319"/>
      <c r="AJ191" s="319"/>
      <c r="AK191" s="319"/>
      <c r="AM191" s="319"/>
      <c r="AN191" s="319"/>
      <c r="AO191" s="319"/>
      <c r="AP191" s="319"/>
      <c r="AQ191" s="319"/>
      <c r="AS191" s="319"/>
      <c r="AT191" s="319"/>
      <c r="AU191" s="319"/>
      <c r="AV191" s="319"/>
      <c r="AW191" s="319"/>
      <c r="AY191" s="319"/>
      <c r="AZ191" s="319"/>
      <c r="BA191" s="319"/>
      <c r="BB191" s="319"/>
      <c r="BC191" s="319"/>
      <c r="BE191" s="319"/>
      <c r="BF191" s="319"/>
      <c r="BG191" s="319"/>
      <c r="BH191" s="319"/>
      <c r="BI191" s="319"/>
    </row>
    <row r="192" spans="1:61">
      <c r="A192" s="319"/>
      <c r="B192" s="319"/>
      <c r="C192" s="319"/>
      <c r="D192" s="319"/>
      <c r="E192" s="319"/>
      <c r="F192" s="319"/>
      <c r="G192" s="319"/>
      <c r="I192" s="319"/>
      <c r="J192" s="319"/>
      <c r="K192" s="319"/>
      <c r="L192" s="319"/>
      <c r="M192" s="319"/>
      <c r="O192" s="319"/>
      <c r="P192" s="319"/>
      <c r="Q192" s="319"/>
      <c r="R192" s="319"/>
      <c r="S192" s="319"/>
      <c r="U192" s="319"/>
      <c r="V192" s="319"/>
      <c r="W192" s="319"/>
      <c r="X192" s="319"/>
      <c r="Y192" s="319"/>
      <c r="AA192" s="319"/>
      <c r="AB192" s="319"/>
      <c r="AC192" s="319"/>
      <c r="AD192" s="319"/>
      <c r="AE192" s="319"/>
      <c r="AG192" s="319"/>
      <c r="AH192" s="319"/>
      <c r="AI192" s="319"/>
      <c r="AJ192" s="319"/>
      <c r="AK192" s="319"/>
      <c r="AM192" s="319"/>
      <c r="AN192" s="319"/>
      <c r="AO192" s="319"/>
      <c r="AP192" s="319"/>
      <c r="AQ192" s="319"/>
      <c r="AS192" s="319"/>
      <c r="AT192" s="319"/>
      <c r="AU192" s="319"/>
      <c r="AV192" s="319"/>
      <c r="AW192" s="319"/>
      <c r="AY192" s="319"/>
      <c r="AZ192" s="319"/>
      <c r="BA192" s="319"/>
      <c r="BB192" s="319"/>
      <c r="BC192" s="319"/>
      <c r="BE192" s="319"/>
      <c r="BF192" s="319"/>
      <c r="BG192" s="319"/>
      <c r="BH192" s="319"/>
      <c r="BI192" s="319"/>
    </row>
    <row r="193" spans="1:61">
      <c r="A193" s="319"/>
      <c r="B193" s="319"/>
      <c r="C193" s="319"/>
      <c r="D193" s="319"/>
      <c r="E193" s="319"/>
      <c r="F193" s="319"/>
      <c r="G193" s="319"/>
      <c r="I193" s="319"/>
      <c r="J193" s="319"/>
      <c r="K193" s="319"/>
      <c r="L193" s="319"/>
      <c r="M193" s="319"/>
      <c r="O193" s="319"/>
      <c r="P193" s="319"/>
      <c r="Q193" s="319"/>
      <c r="R193" s="319"/>
      <c r="S193" s="319"/>
      <c r="U193" s="319"/>
      <c r="V193" s="319"/>
      <c r="W193" s="319"/>
      <c r="X193" s="319"/>
      <c r="Y193" s="319"/>
      <c r="AA193" s="319"/>
      <c r="AB193" s="319"/>
      <c r="AC193" s="319"/>
      <c r="AD193" s="319"/>
      <c r="AE193" s="319"/>
      <c r="AG193" s="319"/>
      <c r="AH193" s="319"/>
      <c r="AI193" s="319"/>
      <c r="AJ193" s="319"/>
      <c r="AK193" s="319"/>
      <c r="AM193" s="319"/>
      <c r="AN193" s="319"/>
      <c r="AO193" s="319"/>
      <c r="AP193" s="319"/>
      <c r="AQ193" s="319"/>
      <c r="AS193" s="319"/>
      <c r="AT193" s="319"/>
      <c r="AU193" s="319"/>
      <c r="AV193" s="319"/>
      <c r="AW193" s="319"/>
      <c r="AY193" s="319"/>
      <c r="AZ193" s="319"/>
      <c r="BA193" s="319"/>
      <c r="BB193" s="319"/>
      <c r="BC193" s="319"/>
      <c r="BE193" s="319"/>
      <c r="BF193" s="319"/>
      <c r="BG193" s="319"/>
      <c r="BH193" s="319"/>
      <c r="BI193" s="319"/>
    </row>
    <row r="194" spans="1:61">
      <c r="A194" s="319"/>
      <c r="B194" s="319"/>
      <c r="C194" s="319"/>
      <c r="D194" s="319"/>
      <c r="E194" s="319"/>
      <c r="F194" s="319"/>
      <c r="G194" s="319"/>
      <c r="I194" s="319"/>
      <c r="J194" s="319"/>
      <c r="K194" s="319"/>
      <c r="L194" s="319"/>
      <c r="M194" s="319"/>
      <c r="O194" s="319"/>
      <c r="P194" s="319"/>
      <c r="Q194" s="319"/>
      <c r="R194" s="319"/>
      <c r="S194" s="319"/>
      <c r="U194" s="319"/>
      <c r="V194" s="319"/>
      <c r="W194" s="319"/>
      <c r="X194" s="319"/>
      <c r="Y194" s="319"/>
      <c r="AA194" s="319"/>
      <c r="AB194" s="319"/>
      <c r="AC194" s="319"/>
      <c r="AD194" s="319"/>
      <c r="AE194" s="319"/>
      <c r="AG194" s="319"/>
      <c r="AH194" s="319"/>
      <c r="AI194" s="319"/>
      <c r="AJ194" s="319"/>
      <c r="AK194" s="319"/>
      <c r="AM194" s="319"/>
      <c r="AN194" s="319"/>
      <c r="AO194" s="319"/>
      <c r="AP194" s="319"/>
      <c r="AQ194" s="319"/>
      <c r="AS194" s="319"/>
      <c r="AT194" s="319"/>
      <c r="AU194" s="319"/>
      <c r="AV194" s="319"/>
      <c r="AW194" s="319"/>
      <c r="AY194" s="319"/>
      <c r="AZ194" s="319"/>
      <c r="BA194" s="319"/>
      <c r="BB194" s="319"/>
      <c r="BC194" s="319"/>
      <c r="BE194" s="319"/>
      <c r="BF194" s="319"/>
      <c r="BG194" s="319"/>
      <c r="BH194" s="319"/>
      <c r="BI194" s="319"/>
    </row>
    <row r="195" spans="1:61">
      <c r="A195" s="319"/>
      <c r="B195" s="319"/>
      <c r="C195" s="319"/>
      <c r="D195" s="319"/>
      <c r="E195" s="319"/>
      <c r="F195" s="319"/>
      <c r="G195" s="319"/>
      <c r="I195" s="319"/>
      <c r="J195" s="319"/>
      <c r="K195" s="319"/>
      <c r="L195" s="319"/>
      <c r="M195" s="319"/>
      <c r="O195" s="319"/>
      <c r="P195" s="319"/>
      <c r="Q195" s="319"/>
      <c r="R195" s="319"/>
      <c r="S195" s="319"/>
      <c r="U195" s="319"/>
      <c r="V195" s="319"/>
      <c r="W195" s="319"/>
      <c r="X195" s="319"/>
      <c r="Y195" s="319"/>
      <c r="AA195" s="319"/>
      <c r="AB195" s="319"/>
      <c r="AC195" s="319"/>
      <c r="AD195" s="319"/>
      <c r="AE195" s="319"/>
      <c r="AG195" s="319"/>
      <c r="AH195" s="319"/>
      <c r="AI195" s="319"/>
      <c r="AJ195" s="319"/>
      <c r="AK195" s="319"/>
      <c r="AM195" s="319"/>
      <c r="AN195" s="319"/>
      <c r="AO195" s="319"/>
      <c r="AP195" s="319"/>
      <c r="AQ195" s="319"/>
      <c r="AS195" s="319"/>
      <c r="AT195" s="319"/>
      <c r="AU195" s="319"/>
      <c r="AV195" s="319"/>
      <c r="AW195" s="319"/>
      <c r="AY195" s="319"/>
      <c r="AZ195" s="319"/>
      <c r="BA195" s="319"/>
      <c r="BB195" s="319"/>
      <c r="BC195" s="319"/>
      <c r="BE195" s="319"/>
      <c r="BF195" s="319"/>
      <c r="BG195" s="319"/>
      <c r="BH195" s="319"/>
      <c r="BI195" s="319"/>
    </row>
    <row r="196" spans="1:61">
      <c r="A196" s="319"/>
      <c r="B196" s="319"/>
      <c r="C196" s="319"/>
      <c r="D196" s="319"/>
      <c r="E196" s="319"/>
      <c r="F196" s="319"/>
      <c r="G196" s="319"/>
      <c r="I196" s="319"/>
      <c r="J196" s="319"/>
      <c r="K196" s="319"/>
      <c r="L196" s="319"/>
      <c r="M196" s="319"/>
      <c r="O196" s="319"/>
      <c r="P196" s="319"/>
      <c r="Q196" s="319"/>
      <c r="R196" s="319"/>
      <c r="S196" s="319"/>
      <c r="U196" s="319"/>
      <c r="V196" s="319"/>
      <c r="W196" s="319"/>
      <c r="X196" s="319"/>
      <c r="Y196" s="319"/>
      <c r="AA196" s="319"/>
      <c r="AB196" s="319"/>
      <c r="AC196" s="319"/>
      <c r="AD196" s="319"/>
      <c r="AE196" s="319"/>
      <c r="AG196" s="319"/>
      <c r="AH196" s="319"/>
      <c r="AI196" s="319"/>
      <c r="AJ196" s="319"/>
      <c r="AK196" s="319"/>
      <c r="AM196" s="319"/>
      <c r="AN196" s="319"/>
      <c r="AO196" s="319"/>
      <c r="AP196" s="319"/>
      <c r="AQ196" s="319"/>
      <c r="AS196" s="319"/>
      <c r="AT196" s="319"/>
      <c r="AU196" s="319"/>
      <c r="AV196" s="319"/>
      <c r="AW196" s="319"/>
      <c r="AY196" s="319"/>
      <c r="AZ196" s="319"/>
      <c r="BA196" s="319"/>
      <c r="BB196" s="319"/>
      <c r="BC196" s="319"/>
      <c r="BE196" s="319"/>
      <c r="BF196" s="319"/>
      <c r="BG196" s="319"/>
      <c r="BH196" s="319"/>
      <c r="BI196" s="319"/>
    </row>
    <row r="197" spans="1:61">
      <c r="A197" s="319"/>
      <c r="B197" s="319"/>
      <c r="C197" s="319"/>
      <c r="D197" s="319"/>
      <c r="E197" s="319"/>
      <c r="F197" s="319"/>
      <c r="G197" s="319"/>
      <c r="I197" s="319"/>
      <c r="J197" s="319"/>
      <c r="K197" s="319"/>
      <c r="L197" s="319"/>
      <c r="M197" s="319"/>
      <c r="O197" s="319"/>
      <c r="P197" s="319"/>
      <c r="Q197" s="319"/>
      <c r="R197" s="319"/>
      <c r="S197" s="319"/>
      <c r="U197" s="319"/>
      <c r="V197" s="319"/>
      <c r="W197" s="319"/>
      <c r="X197" s="319"/>
      <c r="Y197" s="319"/>
      <c r="AA197" s="319"/>
      <c r="AB197" s="319"/>
      <c r="AC197" s="319"/>
      <c r="AD197" s="319"/>
      <c r="AE197" s="319"/>
      <c r="AG197" s="319"/>
      <c r="AH197" s="319"/>
      <c r="AI197" s="319"/>
      <c r="AJ197" s="319"/>
      <c r="AK197" s="319"/>
      <c r="AM197" s="319"/>
      <c r="AN197" s="319"/>
      <c r="AO197" s="319"/>
      <c r="AP197" s="319"/>
      <c r="AQ197" s="319"/>
      <c r="AS197" s="319"/>
      <c r="AT197" s="319"/>
      <c r="AU197" s="319"/>
      <c r="AV197" s="319"/>
      <c r="AW197" s="319"/>
      <c r="AY197" s="319"/>
      <c r="AZ197" s="319"/>
      <c r="BA197" s="319"/>
      <c r="BB197" s="319"/>
      <c r="BC197" s="319"/>
      <c r="BE197" s="319"/>
      <c r="BF197" s="319"/>
      <c r="BG197" s="319"/>
      <c r="BH197" s="319"/>
      <c r="BI197" s="319"/>
    </row>
    <row r="198" spans="1:61">
      <c r="A198" s="319"/>
      <c r="B198" s="319"/>
      <c r="C198" s="319"/>
      <c r="D198" s="319"/>
      <c r="E198" s="319"/>
      <c r="F198" s="319"/>
      <c r="G198" s="319"/>
      <c r="I198" s="319"/>
      <c r="J198" s="319"/>
      <c r="K198" s="319"/>
      <c r="L198" s="319"/>
      <c r="M198" s="319"/>
      <c r="O198" s="319"/>
      <c r="P198" s="319"/>
      <c r="Q198" s="319"/>
      <c r="R198" s="319"/>
      <c r="S198" s="319"/>
      <c r="U198" s="319"/>
      <c r="V198" s="319"/>
      <c r="W198" s="319"/>
      <c r="X198" s="319"/>
      <c r="Y198" s="319"/>
      <c r="AA198" s="319"/>
      <c r="AB198" s="319"/>
      <c r="AC198" s="319"/>
      <c r="AD198" s="319"/>
      <c r="AE198" s="319"/>
      <c r="AG198" s="319"/>
      <c r="AH198" s="319"/>
      <c r="AI198" s="319"/>
      <c r="AJ198" s="319"/>
      <c r="AK198" s="319"/>
      <c r="AM198" s="319"/>
      <c r="AN198" s="319"/>
      <c r="AO198" s="319"/>
      <c r="AP198" s="319"/>
      <c r="AQ198" s="319"/>
      <c r="AS198" s="319"/>
      <c r="AT198" s="319"/>
      <c r="AU198" s="319"/>
      <c r="AV198" s="319"/>
      <c r="AW198" s="319"/>
      <c r="AY198" s="319"/>
      <c r="AZ198" s="319"/>
      <c r="BA198" s="319"/>
      <c r="BB198" s="319"/>
      <c r="BC198" s="319"/>
      <c r="BE198" s="319"/>
      <c r="BF198" s="319"/>
      <c r="BG198" s="319"/>
      <c r="BH198" s="319"/>
      <c r="BI198" s="319"/>
    </row>
    <row r="199" spans="1:61">
      <c r="A199" s="319"/>
      <c r="B199" s="319"/>
      <c r="C199" s="319"/>
      <c r="D199" s="319"/>
      <c r="E199" s="319"/>
      <c r="F199" s="319"/>
      <c r="G199" s="319"/>
      <c r="I199" s="319"/>
      <c r="J199" s="319"/>
      <c r="K199" s="319"/>
      <c r="L199" s="319"/>
      <c r="M199" s="319"/>
      <c r="O199" s="319"/>
      <c r="P199" s="319"/>
      <c r="Q199" s="319"/>
      <c r="R199" s="319"/>
      <c r="S199" s="319"/>
      <c r="U199" s="319"/>
      <c r="V199" s="319"/>
      <c r="W199" s="319"/>
      <c r="X199" s="319"/>
      <c r="Y199" s="319"/>
      <c r="AA199" s="319"/>
      <c r="AB199" s="319"/>
      <c r="AC199" s="319"/>
      <c r="AD199" s="319"/>
      <c r="AE199" s="319"/>
      <c r="AG199" s="319"/>
      <c r="AH199" s="319"/>
      <c r="AI199" s="319"/>
      <c r="AJ199" s="319"/>
      <c r="AK199" s="319"/>
      <c r="AM199" s="319"/>
      <c r="AN199" s="319"/>
      <c r="AO199" s="319"/>
      <c r="AP199" s="319"/>
      <c r="AQ199" s="319"/>
      <c r="AS199" s="319"/>
      <c r="AT199" s="319"/>
      <c r="AU199" s="319"/>
      <c r="AV199" s="319"/>
      <c r="AW199" s="319"/>
      <c r="AY199" s="319"/>
      <c r="AZ199" s="319"/>
      <c r="BA199" s="319"/>
      <c r="BB199" s="319"/>
      <c r="BC199" s="319"/>
      <c r="BE199" s="319"/>
      <c r="BF199" s="319"/>
      <c r="BG199" s="319"/>
      <c r="BH199" s="319"/>
      <c r="BI199" s="319"/>
    </row>
    <row r="200" spans="1:61">
      <c r="A200" s="319"/>
      <c r="B200" s="319"/>
      <c r="C200" s="319"/>
      <c r="D200" s="319"/>
      <c r="E200" s="319"/>
      <c r="F200" s="319"/>
      <c r="G200" s="319"/>
      <c r="I200" s="319"/>
      <c r="J200" s="319"/>
      <c r="K200" s="319"/>
      <c r="L200" s="319"/>
      <c r="M200" s="319"/>
      <c r="O200" s="319"/>
      <c r="P200" s="319"/>
      <c r="Q200" s="319"/>
      <c r="R200" s="319"/>
      <c r="S200" s="319"/>
      <c r="U200" s="319"/>
      <c r="V200" s="319"/>
      <c r="W200" s="319"/>
      <c r="X200" s="319"/>
      <c r="Y200" s="319"/>
      <c r="AA200" s="319"/>
      <c r="AB200" s="319"/>
      <c r="AC200" s="319"/>
      <c r="AD200" s="319"/>
      <c r="AE200" s="319"/>
      <c r="AG200" s="319"/>
      <c r="AH200" s="319"/>
      <c r="AI200" s="319"/>
      <c r="AJ200" s="319"/>
      <c r="AK200" s="319"/>
      <c r="AM200" s="319"/>
      <c r="AN200" s="319"/>
      <c r="AO200" s="319"/>
      <c r="AP200" s="319"/>
      <c r="AQ200" s="319"/>
      <c r="AS200" s="319"/>
      <c r="AT200" s="319"/>
      <c r="AU200" s="319"/>
      <c r="AV200" s="319"/>
      <c r="AW200" s="319"/>
      <c r="AY200" s="319"/>
      <c r="AZ200" s="319"/>
      <c r="BA200" s="319"/>
      <c r="BB200" s="319"/>
      <c r="BC200" s="319"/>
      <c r="BE200" s="319"/>
      <c r="BF200" s="319"/>
      <c r="BG200" s="319"/>
      <c r="BH200" s="319"/>
      <c r="BI200" s="319"/>
    </row>
    <row r="201" spans="1:61">
      <c r="A201" s="319"/>
      <c r="B201" s="319"/>
      <c r="C201" s="319"/>
      <c r="D201" s="319"/>
      <c r="E201" s="319"/>
      <c r="F201" s="319"/>
      <c r="G201" s="319"/>
      <c r="I201" s="319"/>
      <c r="J201" s="319"/>
      <c r="K201" s="319"/>
      <c r="L201" s="319"/>
      <c r="M201" s="319"/>
      <c r="O201" s="319"/>
      <c r="P201" s="319"/>
      <c r="Q201" s="319"/>
      <c r="R201" s="319"/>
      <c r="S201" s="319"/>
      <c r="U201" s="319"/>
      <c r="V201" s="319"/>
      <c r="W201" s="319"/>
      <c r="X201" s="319"/>
      <c r="Y201" s="319"/>
      <c r="AA201" s="319"/>
      <c r="AB201" s="319"/>
      <c r="AC201" s="319"/>
      <c r="AD201" s="319"/>
      <c r="AE201" s="319"/>
      <c r="AG201" s="319"/>
      <c r="AH201" s="319"/>
      <c r="AI201" s="319"/>
      <c r="AJ201" s="319"/>
      <c r="AK201" s="319"/>
      <c r="AM201" s="319"/>
      <c r="AN201" s="319"/>
      <c r="AO201" s="319"/>
      <c r="AP201" s="319"/>
      <c r="AQ201" s="319"/>
      <c r="AS201" s="319"/>
      <c r="AT201" s="319"/>
      <c r="AU201" s="319"/>
      <c r="AV201" s="319"/>
      <c r="AW201" s="319"/>
      <c r="AY201" s="319"/>
      <c r="AZ201" s="319"/>
      <c r="BA201" s="319"/>
      <c r="BB201" s="319"/>
      <c r="BC201" s="319"/>
      <c r="BE201" s="319"/>
      <c r="BF201" s="319"/>
      <c r="BG201" s="319"/>
      <c r="BH201" s="319"/>
      <c r="BI201" s="319"/>
    </row>
    <row r="202" spans="1:61">
      <c r="A202" s="319"/>
      <c r="B202" s="319"/>
      <c r="C202" s="319"/>
      <c r="D202" s="319"/>
      <c r="E202" s="319"/>
      <c r="F202" s="319"/>
      <c r="G202" s="319"/>
      <c r="I202" s="319"/>
      <c r="J202" s="319"/>
      <c r="K202" s="319"/>
      <c r="L202" s="319"/>
      <c r="M202" s="319"/>
      <c r="O202" s="319"/>
      <c r="P202" s="319"/>
      <c r="Q202" s="319"/>
      <c r="R202" s="319"/>
      <c r="S202" s="319"/>
      <c r="U202" s="319"/>
      <c r="V202" s="319"/>
      <c r="W202" s="319"/>
      <c r="X202" s="319"/>
      <c r="Y202" s="319"/>
      <c r="AA202" s="319"/>
      <c r="AB202" s="319"/>
      <c r="AC202" s="319"/>
      <c r="AD202" s="319"/>
      <c r="AE202" s="319"/>
      <c r="AG202" s="319"/>
      <c r="AH202" s="319"/>
      <c r="AI202" s="319"/>
      <c r="AJ202" s="319"/>
      <c r="AK202" s="319"/>
      <c r="AM202" s="319"/>
      <c r="AN202" s="319"/>
      <c r="AO202" s="319"/>
      <c r="AP202" s="319"/>
      <c r="AQ202" s="319"/>
      <c r="AS202" s="319"/>
      <c r="AT202" s="319"/>
      <c r="AU202" s="319"/>
      <c r="AV202" s="319"/>
      <c r="AW202" s="319"/>
      <c r="AY202" s="319"/>
      <c r="AZ202" s="319"/>
      <c r="BA202" s="319"/>
      <c r="BB202" s="319"/>
      <c r="BC202" s="319"/>
      <c r="BE202" s="319"/>
      <c r="BF202" s="319"/>
      <c r="BG202" s="319"/>
      <c r="BH202" s="319"/>
      <c r="BI202" s="319"/>
    </row>
    <row r="203" spans="1:61">
      <c r="A203" s="319"/>
      <c r="B203" s="319"/>
      <c r="C203" s="319"/>
      <c r="D203" s="319"/>
      <c r="E203" s="319"/>
      <c r="F203" s="319"/>
      <c r="G203" s="319"/>
      <c r="I203" s="319"/>
      <c r="J203" s="319"/>
      <c r="K203" s="319"/>
      <c r="L203" s="319"/>
      <c r="M203" s="319"/>
      <c r="O203" s="319"/>
      <c r="P203" s="319"/>
      <c r="Q203" s="319"/>
      <c r="R203" s="319"/>
      <c r="S203" s="319"/>
      <c r="U203" s="319"/>
      <c r="V203" s="319"/>
      <c r="W203" s="319"/>
      <c r="X203" s="319"/>
      <c r="Y203" s="319"/>
      <c r="AA203" s="319"/>
      <c r="AB203" s="319"/>
      <c r="AC203" s="319"/>
      <c r="AD203" s="319"/>
      <c r="AE203" s="319"/>
      <c r="AG203" s="319"/>
      <c r="AH203" s="319"/>
      <c r="AI203" s="319"/>
      <c r="AJ203" s="319"/>
      <c r="AK203" s="319"/>
      <c r="AM203" s="319"/>
      <c r="AN203" s="319"/>
      <c r="AO203" s="319"/>
      <c r="AP203" s="319"/>
      <c r="AQ203" s="319"/>
      <c r="AS203" s="319"/>
      <c r="AT203" s="319"/>
      <c r="AU203" s="319"/>
      <c r="AV203" s="319"/>
      <c r="AW203" s="319"/>
      <c r="AY203" s="319"/>
      <c r="AZ203" s="319"/>
      <c r="BA203" s="319"/>
      <c r="BB203" s="319"/>
      <c r="BC203" s="319"/>
      <c r="BE203" s="319"/>
      <c r="BF203" s="319"/>
      <c r="BG203" s="319"/>
      <c r="BH203" s="319"/>
      <c r="BI203" s="319"/>
    </row>
    <row r="204" spans="1:61">
      <c r="A204" s="319"/>
      <c r="B204" s="319"/>
      <c r="C204" s="319"/>
      <c r="D204" s="319"/>
      <c r="E204" s="319"/>
      <c r="F204" s="319"/>
      <c r="G204" s="319"/>
      <c r="I204" s="319"/>
      <c r="J204" s="319"/>
      <c r="K204" s="319"/>
      <c r="L204" s="319"/>
      <c r="M204" s="319"/>
      <c r="O204" s="319"/>
      <c r="P204" s="319"/>
      <c r="Q204" s="319"/>
      <c r="R204" s="319"/>
      <c r="S204" s="319"/>
      <c r="U204" s="319"/>
      <c r="V204" s="319"/>
      <c r="W204" s="319"/>
      <c r="X204" s="319"/>
      <c r="Y204" s="319"/>
      <c r="AA204" s="319"/>
      <c r="AB204" s="319"/>
      <c r="AC204" s="319"/>
      <c r="AD204" s="319"/>
      <c r="AE204" s="319"/>
      <c r="AG204" s="319"/>
      <c r="AH204" s="319"/>
      <c r="AI204" s="319"/>
      <c r="AJ204" s="319"/>
      <c r="AK204" s="319"/>
      <c r="AM204" s="319"/>
      <c r="AN204" s="319"/>
      <c r="AO204" s="319"/>
      <c r="AP204" s="319"/>
      <c r="AQ204" s="319"/>
      <c r="AS204" s="319"/>
      <c r="AT204" s="319"/>
      <c r="AU204" s="319"/>
      <c r="AV204" s="319"/>
      <c r="AW204" s="319"/>
      <c r="AY204" s="319"/>
      <c r="AZ204" s="319"/>
      <c r="BA204" s="319"/>
      <c r="BB204" s="319"/>
      <c r="BC204" s="319"/>
      <c r="BE204" s="319"/>
      <c r="BF204" s="319"/>
      <c r="BG204" s="319"/>
      <c r="BH204" s="319"/>
      <c r="BI204" s="319"/>
    </row>
    <row r="205" spans="1:61">
      <c r="A205" s="319"/>
      <c r="B205" s="319"/>
      <c r="C205" s="319"/>
      <c r="D205" s="319"/>
      <c r="E205" s="319"/>
      <c r="F205" s="319"/>
      <c r="G205" s="319"/>
      <c r="I205" s="319"/>
      <c r="J205" s="319"/>
      <c r="K205" s="319"/>
      <c r="L205" s="319"/>
      <c r="M205" s="319"/>
      <c r="O205" s="319"/>
      <c r="P205" s="319"/>
      <c r="Q205" s="319"/>
      <c r="R205" s="319"/>
      <c r="S205" s="319"/>
      <c r="U205" s="319"/>
      <c r="V205" s="319"/>
      <c r="W205" s="319"/>
      <c r="X205" s="319"/>
      <c r="Y205" s="319"/>
      <c r="AA205" s="319"/>
      <c r="AB205" s="319"/>
      <c r="AC205" s="319"/>
      <c r="AD205" s="319"/>
      <c r="AE205" s="319"/>
      <c r="AG205" s="319"/>
      <c r="AH205" s="319"/>
      <c r="AI205" s="319"/>
      <c r="AJ205" s="319"/>
      <c r="AK205" s="319"/>
      <c r="AM205" s="319"/>
      <c r="AN205" s="319"/>
      <c r="AO205" s="319"/>
      <c r="AP205" s="319"/>
      <c r="AQ205" s="319"/>
      <c r="AS205" s="319"/>
      <c r="AT205" s="319"/>
      <c r="AU205" s="319"/>
      <c r="AV205" s="319"/>
      <c r="AW205" s="319"/>
      <c r="AY205" s="319"/>
      <c r="AZ205" s="319"/>
      <c r="BA205" s="319"/>
      <c r="BB205" s="319"/>
      <c r="BC205" s="319"/>
      <c r="BE205" s="319"/>
      <c r="BF205" s="319"/>
      <c r="BG205" s="319"/>
      <c r="BH205" s="319"/>
      <c r="BI205" s="319"/>
    </row>
    <row r="206" spans="1:61">
      <c r="A206" s="319"/>
      <c r="B206" s="319"/>
      <c r="C206" s="319"/>
      <c r="D206" s="319"/>
      <c r="E206" s="319"/>
      <c r="F206" s="319"/>
      <c r="G206" s="319"/>
      <c r="I206" s="319"/>
      <c r="J206" s="319"/>
      <c r="K206" s="319"/>
      <c r="L206" s="319"/>
      <c r="M206" s="319"/>
      <c r="O206" s="319"/>
      <c r="P206" s="319"/>
      <c r="Q206" s="319"/>
      <c r="R206" s="319"/>
      <c r="S206" s="319"/>
      <c r="U206" s="319"/>
      <c r="V206" s="319"/>
      <c r="W206" s="319"/>
      <c r="X206" s="319"/>
      <c r="Y206" s="319"/>
      <c r="AA206" s="319"/>
      <c r="AB206" s="319"/>
      <c r="AC206" s="319"/>
      <c r="AD206" s="319"/>
      <c r="AE206" s="319"/>
      <c r="AG206" s="319"/>
      <c r="AH206" s="319"/>
      <c r="AI206" s="319"/>
      <c r="AJ206" s="319"/>
      <c r="AK206" s="319"/>
      <c r="AM206" s="319"/>
      <c r="AN206" s="319"/>
      <c r="AO206" s="319"/>
      <c r="AP206" s="319"/>
      <c r="AQ206" s="319"/>
      <c r="AS206" s="319"/>
      <c r="AT206" s="319"/>
      <c r="AU206" s="319"/>
      <c r="AV206" s="319"/>
      <c r="AW206" s="319"/>
      <c r="AY206" s="319"/>
      <c r="AZ206" s="319"/>
      <c r="BA206" s="319"/>
      <c r="BB206" s="319"/>
      <c r="BC206" s="319"/>
      <c r="BE206" s="319"/>
      <c r="BF206" s="319"/>
      <c r="BG206" s="319"/>
      <c r="BH206" s="319"/>
      <c r="BI206" s="319"/>
    </row>
    <row r="207" spans="1:61">
      <c r="A207" s="319"/>
      <c r="B207" s="319"/>
      <c r="C207" s="319"/>
      <c r="D207" s="319"/>
      <c r="E207" s="319"/>
      <c r="F207" s="319"/>
      <c r="G207" s="319"/>
      <c r="I207" s="319"/>
      <c r="J207" s="319"/>
      <c r="K207" s="319"/>
      <c r="L207" s="319"/>
      <c r="M207" s="319"/>
      <c r="O207" s="319"/>
      <c r="P207" s="319"/>
      <c r="Q207" s="319"/>
      <c r="R207" s="319"/>
      <c r="S207" s="319"/>
      <c r="U207" s="319"/>
      <c r="V207" s="319"/>
      <c r="W207" s="319"/>
      <c r="X207" s="319"/>
      <c r="Y207" s="319"/>
      <c r="AA207" s="319"/>
      <c r="AB207" s="319"/>
      <c r="AC207" s="319"/>
      <c r="AD207" s="319"/>
      <c r="AE207" s="319"/>
      <c r="AG207" s="319"/>
      <c r="AH207" s="319"/>
      <c r="AI207" s="319"/>
      <c r="AJ207" s="319"/>
      <c r="AK207" s="319"/>
      <c r="AM207" s="319"/>
      <c r="AN207" s="319"/>
      <c r="AO207" s="319"/>
      <c r="AP207" s="319"/>
      <c r="AQ207" s="319"/>
      <c r="AS207" s="319"/>
      <c r="AT207" s="319"/>
      <c r="AU207" s="319"/>
      <c r="AV207" s="319"/>
      <c r="AW207" s="319"/>
      <c r="AY207" s="319"/>
      <c r="AZ207" s="319"/>
      <c r="BA207" s="319"/>
      <c r="BB207" s="319"/>
      <c r="BC207" s="319"/>
      <c r="BE207" s="319"/>
      <c r="BF207" s="319"/>
      <c r="BG207" s="319"/>
      <c r="BH207" s="319"/>
      <c r="BI207" s="319"/>
    </row>
    <row r="208" spans="1:61">
      <c r="A208" s="319"/>
      <c r="B208" s="319"/>
      <c r="C208" s="319"/>
      <c r="D208" s="319"/>
      <c r="E208" s="319"/>
      <c r="F208" s="319"/>
      <c r="G208" s="319"/>
      <c r="I208" s="319"/>
      <c r="J208" s="319"/>
      <c r="K208" s="319"/>
      <c r="L208" s="319"/>
      <c r="M208" s="319"/>
      <c r="O208" s="319"/>
      <c r="P208" s="319"/>
      <c r="Q208" s="319"/>
      <c r="R208" s="319"/>
      <c r="S208" s="319"/>
      <c r="U208" s="319"/>
      <c r="V208" s="319"/>
      <c r="W208" s="319"/>
      <c r="X208" s="319"/>
      <c r="Y208" s="319"/>
      <c r="AA208" s="319"/>
      <c r="AB208" s="319"/>
      <c r="AC208" s="319"/>
      <c r="AD208" s="319"/>
      <c r="AE208" s="319"/>
      <c r="AG208" s="319"/>
      <c r="AH208" s="319"/>
      <c r="AI208" s="319"/>
      <c r="AJ208" s="319"/>
      <c r="AK208" s="319"/>
      <c r="AM208" s="319"/>
      <c r="AN208" s="319"/>
      <c r="AO208" s="319"/>
      <c r="AP208" s="319"/>
      <c r="AQ208" s="319"/>
      <c r="AS208" s="319"/>
      <c r="AT208" s="319"/>
      <c r="AU208" s="319"/>
      <c r="AV208" s="319"/>
      <c r="AW208" s="319"/>
      <c r="AY208" s="319"/>
      <c r="AZ208" s="319"/>
      <c r="BA208" s="319"/>
      <c r="BB208" s="319"/>
      <c r="BC208" s="319"/>
      <c r="BE208" s="319"/>
      <c r="BF208" s="319"/>
      <c r="BG208" s="319"/>
      <c r="BH208" s="319"/>
      <c r="BI208" s="319"/>
    </row>
    <row r="209" spans="1:61">
      <c r="A209" s="319"/>
      <c r="B209" s="319"/>
      <c r="C209" s="319"/>
      <c r="D209" s="319"/>
      <c r="E209" s="319"/>
      <c r="F209" s="319"/>
      <c r="G209" s="319"/>
      <c r="I209" s="319"/>
      <c r="J209" s="319"/>
      <c r="K209" s="319"/>
      <c r="L209" s="319"/>
      <c r="M209" s="319"/>
      <c r="O209" s="319"/>
      <c r="P209" s="319"/>
      <c r="Q209" s="319"/>
      <c r="R209" s="319"/>
      <c r="S209" s="319"/>
      <c r="U209" s="319"/>
      <c r="V209" s="319"/>
      <c r="W209" s="319"/>
      <c r="X209" s="319"/>
      <c r="Y209" s="319"/>
      <c r="AA209" s="319"/>
      <c r="AB209" s="319"/>
      <c r="AC209" s="319"/>
      <c r="AD209" s="319"/>
      <c r="AE209" s="319"/>
      <c r="AG209" s="319"/>
      <c r="AH209" s="319"/>
      <c r="AI209" s="319"/>
      <c r="AJ209" s="319"/>
      <c r="AK209" s="319"/>
      <c r="AM209" s="319"/>
      <c r="AN209" s="319"/>
      <c r="AO209" s="319"/>
      <c r="AP209" s="319"/>
      <c r="AQ209" s="319"/>
      <c r="AS209" s="319"/>
      <c r="AT209" s="319"/>
      <c r="AU209" s="319"/>
      <c r="AV209" s="319"/>
      <c r="AW209" s="319"/>
      <c r="AY209" s="319"/>
      <c r="AZ209" s="319"/>
      <c r="BA209" s="319"/>
      <c r="BB209" s="319"/>
      <c r="BC209" s="319"/>
      <c r="BE209" s="319"/>
      <c r="BF209" s="319"/>
      <c r="BG209" s="319"/>
      <c r="BH209" s="319"/>
      <c r="BI209" s="319"/>
    </row>
    <row r="210" spans="1:61">
      <c r="A210" s="319"/>
      <c r="B210" s="319"/>
      <c r="C210" s="319"/>
      <c r="D210" s="319"/>
      <c r="E210" s="319"/>
      <c r="F210" s="319"/>
      <c r="G210" s="319"/>
      <c r="I210" s="319"/>
      <c r="J210" s="319"/>
      <c r="K210" s="319"/>
      <c r="L210" s="319"/>
      <c r="M210" s="319"/>
      <c r="O210" s="319"/>
      <c r="P210" s="319"/>
      <c r="Q210" s="319"/>
      <c r="R210" s="319"/>
      <c r="S210" s="319"/>
      <c r="U210" s="319"/>
      <c r="V210" s="319"/>
      <c r="W210" s="319"/>
      <c r="X210" s="319"/>
      <c r="Y210" s="319"/>
      <c r="AA210" s="319"/>
      <c r="AB210" s="319"/>
      <c r="AC210" s="319"/>
      <c r="AD210" s="319"/>
      <c r="AE210" s="319"/>
      <c r="AG210" s="319"/>
      <c r="AH210" s="319"/>
      <c r="AI210" s="319"/>
      <c r="AJ210" s="319"/>
      <c r="AK210" s="319"/>
      <c r="AM210" s="319"/>
      <c r="AN210" s="319"/>
      <c r="AO210" s="319"/>
      <c r="AP210" s="319"/>
      <c r="AQ210" s="319"/>
      <c r="AS210" s="319"/>
      <c r="AT210" s="319"/>
      <c r="AU210" s="319"/>
      <c r="AV210" s="319"/>
      <c r="AW210" s="319"/>
      <c r="AY210" s="319"/>
      <c r="AZ210" s="319"/>
      <c r="BA210" s="319"/>
      <c r="BB210" s="319"/>
      <c r="BC210" s="319"/>
      <c r="BE210" s="319"/>
      <c r="BF210" s="319"/>
      <c r="BG210" s="319"/>
      <c r="BH210" s="319"/>
      <c r="BI210" s="319"/>
    </row>
    <row r="211" spans="1:61">
      <c r="A211" s="319"/>
      <c r="B211" s="319"/>
      <c r="C211" s="319"/>
      <c r="D211" s="319"/>
      <c r="E211" s="319"/>
      <c r="F211" s="319"/>
      <c r="G211" s="319"/>
      <c r="I211" s="319"/>
      <c r="J211" s="319"/>
      <c r="K211" s="319"/>
      <c r="L211" s="319"/>
      <c r="M211" s="319"/>
      <c r="O211" s="319"/>
      <c r="P211" s="319"/>
      <c r="Q211" s="319"/>
      <c r="R211" s="319"/>
      <c r="S211" s="319"/>
      <c r="U211" s="319"/>
      <c r="V211" s="319"/>
      <c r="W211" s="319"/>
      <c r="X211" s="319"/>
      <c r="Y211" s="319"/>
      <c r="AA211" s="319"/>
      <c r="AB211" s="319"/>
      <c r="AC211" s="319"/>
      <c r="AD211" s="319"/>
      <c r="AE211" s="319"/>
      <c r="AG211" s="319"/>
      <c r="AH211" s="319"/>
      <c r="AI211" s="319"/>
      <c r="AJ211" s="319"/>
      <c r="AK211" s="319"/>
      <c r="AM211" s="319"/>
      <c r="AN211" s="319"/>
      <c r="AO211" s="319"/>
      <c r="AP211" s="319"/>
      <c r="AQ211" s="319"/>
      <c r="AS211" s="319"/>
      <c r="AT211" s="319"/>
      <c r="AU211" s="319"/>
      <c r="AV211" s="319"/>
      <c r="AW211" s="319"/>
      <c r="AY211" s="319"/>
      <c r="AZ211" s="319"/>
      <c r="BA211" s="319"/>
      <c r="BB211" s="319"/>
      <c r="BC211" s="319"/>
      <c r="BE211" s="319"/>
      <c r="BF211" s="319"/>
      <c r="BG211" s="319"/>
      <c r="BH211" s="319"/>
      <c r="BI211" s="319"/>
    </row>
    <row r="212" spans="1:61">
      <c r="A212" s="319"/>
      <c r="B212" s="319"/>
      <c r="C212" s="319"/>
      <c r="D212" s="319"/>
      <c r="E212" s="319"/>
      <c r="F212" s="319"/>
      <c r="G212" s="319"/>
      <c r="I212" s="319"/>
      <c r="J212" s="319"/>
      <c r="K212" s="319"/>
      <c r="L212" s="319"/>
      <c r="M212" s="319"/>
      <c r="O212" s="319"/>
      <c r="P212" s="319"/>
      <c r="Q212" s="319"/>
      <c r="R212" s="319"/>
      <c r="S212" s="319"/>
      <c r="U212" s="319"/>
      <c r="V212" s="319"/>
      <c r="W212" s="319"/>
      <c r="X212" s="319"/>
      <c r="Y212" s="319"/>
      <c r="AA212" s="319"/>
      <c r="AB212" s="319"/>
      <c r="AC212" s="319"/>
      <c r="AD212" s="319"/>
      <c r="AE212" s="319"/>
      <c r="AG212" s="319"/>
      <c r="AH212" s="319"/>
      <c r="AI212" s="319"/>
      <c r="AJ212" s="319"/>
      <c r="AK212" s="319"/>
      <c r="AM212" s="319"/>
      <c r="AN212" s="319"/>
      <c r="AO212" s="319"/>
      <c r="AP212" s="319"/>
      <c r="AQ212" s="319"/>
      <c r="AS212" s="319"/>
      <c r="AT212" s="319"/>
      <c r="AU212" s="319"/>
      <c r="AV212" s="319"/>
      <c r="AW212" s="319"/>
      <c r="AY212" s="319"/>
      <c r="AZ212" s="319"/>
      <c r="BA212" s="319"/>
      <c r="BB212" s="319"/>
      <c r="BC212" s="319"/>
      <c r="BE212" s="319"/>
      <c r="BF212" s="319"/>
      <c r="BG212" s="319"/>
      <c r="BH212" s="319"/>
      <c r="BI212" s="319"/>
    </row>
    <row r="213" spans="1:61">
      <c r="A213" s="319"/>
      <c r="B213" s="319"/>
      <c r="C213" s="319"/>
      <c r="D213" s="319"/>
      <c r="E213" s="319"/>
      <c r="F213" s="319"/>
      <c r="G213" s="319"/>
      <c r="I213" s="319"/>
      <c r="J213" s="319"/>
      <c r="K213" s="319"/>
      <c r="L213" s="319"/>
      <c r="M213" s="319"/>
      <c r="O213" s="319"/>
      <c r="P213" s="319"/>
      <c r="Q213" s="319"/>
      <c r="R213" s="319"/>
      <c r="S213" s="319"/>
      <c r="U213" s="319"/>
      <c r="V213" s="319"/>
      <c r="W213" s="319"/>
      <c r="X213" s="319"/>
      <c r="Y213" s="319"/>
      <c r="AA213" s="319"/>
      <c r="AB213" s="319"/>
      <c r="AC213" s="319"/>
      <c r="AD213" s="319"/>
      <c r="AE213" s="319"/>
      <c r="AG213" s="319"/>
      <c r="AH213" s="319"/>
      <c r="AI213" s="319"/>
      <c r="AJ213" s="319"/>
      <c r="AK213" s="319"/>
      <c r="AM213" s="319"/>
      <c r="AN213" s="319"/>
      <c r="AO213" s="319"/>
      <c r="AP213" s="319"/>
      <c r="AQ213" s="319"/>
      <c r="AS213" s="319"/>
      <c r="AT213" s="319"/>
      <c r="AU213" s="319"/>
      <c r="AV213" s="319"/>
      <c r="AW213" s="319"/>
      <c r="AY213" s="319"/>
      <c r="AZ213" s="319"/>
      <c r="BA213" s="319"/>
      <c r="BB213" s="319"/>
      <c r="BC213" s="319"/>
      <c r="BE213" s="319"/>
      <c r="BF213" s="319"/>
      <c r="BG213" s="319"/>
      <c r="BH213" s="319"/>
      <c r="BI213" s="319"/>
    </row>
    <row r="214" spans="1:61">
      <c r="A214" s="319"/>
      <c r="B214" s="319"/>
      <c r="C214" s="319"/>
      <c r="D214" s="319"/>
      <c r="E214" s="319"/>
      <c r="F214" s="319"/>
      <c r="G214" s="319"/>
      <c r="I214" s="319"/>
      <c r="J214" s="319"/>
      <c r="K214" s="319"/>
      <c r="L214" s="319"/>
      <c r="M214" s="319"/>
      <c r="O214" s="319"/>
      <c r="P214" s="319"/>
      <c r="Q214" s="319"/>
      <c r="R214" s="319"/>
      <c r="S214" s="319"/>
      <c r="U214" s="319"/>
      <c r="V214" s="319"/>
      <c r="W214" s="319"/>
      <c r="X214" s="319"/>
      <c r="Y214" s="319"/>
      <c r="AA214" s="319"/>
      <c r="AB214" s="319"/>
      <c r="AC214" s="319"/>
      <c r="AD214" s="319"/>
      <c r="AE214" s="319"/>
      <c r="AG214" s="319"/>
      <c r="AH214" s="319"/>
      <c r="AI214" s="319"/>
      <c r="AJ214" s="319"/>
      <c r="AK214" s="319"/>
      <c r="AM214" s="319"/>
      <c r="AN214" s="319"/>
      <c r="AO214" s="319"/>
      <c r="AP214" s="319"/>
      <c r="AQ214" s="319"/>
      <c r="AS214" s="319"/>
      <c r="AT214" s="319"/>
      <c r="AU214" s="319"/>
      <c r="AV214" s="319"/>
      <c r="AW214" s="319"/>
      <c r="AY214" s="319"/>
      <c r="AZ214" s="319"/>
      <c r="BA214" s="319"/>
      <c r="BB214" s="319"/>
      <c r="BC214" s="319"/>
      <c r="BE214" s="319"/>
      <c r="BF214" s="319"/>
      <c r="BG214" s="319"/>
      <c r="BH214" s="319"/>
      <c r="BI214" s="319"/>
    </row>
    <row r="215" spans="1:61">
      <c r="A215" s="319"/>
      <c r="B215" s="319"/>
      <c r="C215" s="319"/>
      <c r="D215" s="319"/>
      <c r="E215" s="319"/>
      <c r="F215" s="319"/>
      <c r="G215" s="319"/>
      <c r="I215" s="319"/>
      <c r="J215" s="319"/>
      <c r="K215" s="319"/>
      <c r="L215" s="319"/>
      <c r="M215" s="319"/>
      <c r="O215" s="319"/>
      <c r="P215" s="319"/>
      <c r="Q215" s="319"/>
      <c r="R215" s="319"/>
      <c r="S215" s="319"/>
      <c r="U215" s="319"/>
      <c r="V215" s="319"/>
      <c r="W215" s="319"/>
      <c r="X215" s="319"/>
      <c r="Y215" s="319"/>
      <c r="AA215" s="319"/>
      <c r="AB215" s="319"/>
      <c r="AC215" s="319"/>
      <c r="AD215" s="319"/>
      <c r="AE215" s="319"/>
      <c r="AG215" s="319"/>
      <c r="AH215" s="319"/>
      <c r="AI215" s="319"/>
      <c r="AJ215" s="319"/>
      <c r="AK215" s="319"/>
      <c r="AM215" s="319"/>
      <c r="AN215" s="319"/>
      <c r="AO215" s="319"/>
      <c r="AP215" s="319"/>
      <c r="AQ215" s="319"/>
      <c r="AS215" s="319"/>
      <c r="AT215" s="319"/>
      <c r="AU215" s="319"/>
      <c r="AV215" s="319"/>
      <c r="AW215" s="319"/>
      <c r="AY215" s="319"/>
      <c r="AZ215" s="319"/>
      <c r="BA215" s="319"/>
      <c r="BB215" s="319"/>
      <c r="BC215" s="319"/>
      <c r="BE215" s="319"/>
      <c r="BF215" s="319"/>
      <c r="BG215" s="319"/>
      <c r="BH215" s="319"/>
      <c r="BI215" s="319"/>
    </row>
    <row r="216" spans="1:61">
      <c r="A216" s="319"/>
      <c r="B216" s="319"/>
      <c r="C216" s="319"/>
      <c r="D216" s="319"/>
      <c r="E216" s="319"/>
      <c r="F216" s="319"/>
      <c r="G216" s="319"/>
      <c r="I216" s="319"/>
      <c r="J216" s="319"/>
      <c r="K216" s="319"/>
      <c r="L216" s="319"/>
      <c r="M216" s="319"/>
      <c r="O216" s="319"/>
      <c r="P216" s="319"/>
      <c r="Q216" s="319"/>
      <c r="R216" s="319"/>
      <c r="S216" s="319"/>
      <c r="U216" s="319"/>
      <c r="V216" s="319"/>
      <c r="W216" s="319"/>
      <c r="X216" s="319"/>
      <c r="Y216" s="319"/>
      <c r="AA216" s="319"/>
      <c r="AB216" s="319"/>
      <c r="AC216" s="319"/>
      <c r="AD216" s="319"/>
      <c r="AE216" s="319"/>
      <c r="AG216" s="319"/>
      <c r="AH216" s="319"/>
      <c r="AI216" s="319"/>
      <c r="AJ216" s="319"/>
      <c r="AK216" s="319"/>
      <c r="AM216" s="319"/>
      <c r="AN216" s="319"/>
      <c r="AO216" s="319"/>
      <c r="AP216" s="319"/>
      <c r="AQ216" s="319"/>
      <c r="AS216" s="319"/>
      <c r="AT216" s="319"/>
      <c r="AU216" s="319"/>
      <c r="AV216" s="319"/>
      <c r="AW216" s="319"/>
      <c r="AY216" s="319"/>
      <c r="AZ216" s="319"/>
      <c r="BA216" s="319"/>
      <c r="BB216" s="319"/>
      <c r="BC216" s="319"/>
      <c r="BE216" s="319"/>
      <c r="BF216" s="319"/>
      <c r="BG216" s="319"/>
      <c r="BH216" s="319"/>
      <c r="BI216" s="319"/>
    </row>
    <row r="217" spans="1:61">
      <c r="A217" s="319"/>
      <c r="B217" s="319"/>
      <c r="C217" s="319"/>
      <c r="D217" s="319"/>
      <c r="E217" s="319"/>
      <c r="F217" s="319"/>
      <c r="G217" s="319"/>
      <c r="I217" s="319"/>
      <c r="J217" s="319"/>
      <c r="K217" s="319"/>
      <c r="L217" s="319"/>
      <c r="M217" s="319"/>
      <c r="O217" s="319"/>
      <c r="P217" s="319"/>
      <c r="Q217" s="319"/>
      <c r="R217" s="319"/>
      <c r="S217" s="319"/>
      <c r="U217" s="319"/>
      <c r="V217" s="319"/>
      <c r="W217" s="319"/>
      <c r="X217" s="319"/>
      <c r="Y217" s="319"/>
      <c r="AA217" s="319"/>
      <c r="AB217" s="319"/>
      <c r="AC217" s="319"/>
      <c r="AD217" s="319"/>
      <c r="AE217" s="319"/>
      <c r="AG217" s="319"/>
      <c r="AH217" s="319"/>
      <c r="AI217" s="319"/>
      <c r="AJ217" s="319"/>
      <c r="AK217" s="319"/>
      <c r="AM217" s="319"/>
      <c r="AN217" s="319"/>
      <c r="AO217" s="319"/>
      <c r="AP217" s="319"/>
      <c r="AQ217" s="319"/>
      <c r="AS217" s="319"/>
      <c r="AT217" s="319"/>
      <c r="AU217" s="319"/>
      <c r="AV217" s="319"/>
      <c r="AW217" s="319"/>
      <c r="AY217" s="319"/>
      <c r="AZ217" s="319"/>
      <c r="BA217" s="319"/>
      <c r="BB217" s="319"/>
      <c r="BC217" s="319"/>
      <c r="BE217" s="319"/>
      <c r="BF217" s="319"/>
      <c r="BG217" s="319"/>
      <c r="BH217" s="319"/>
      <c r="BI217" s="319"/>
    </row>
    <row r="218" spans="1:61">
      <c r="A218" s="319"/>
      <c r="B218" s="319"/>
      <c r="C218" s="319"/>
      <c r="D218" s="319"/>
      <c r="E218" s="319"/>
      <c r="F218" s="319"/>
      <c r="G218" s="319"/>
      <c r="I218" s="319"/>
      <c r="J218" s="319"/>
      <c r="K218" s="319"/>
      <c r="L218" s="319"/>
      <c r="M218" s="319"/>
      <c r="O218" s="319"/>
      <c r="P218" s="319"/>
      <c r="Q218" s="319"/>
      <c r="R218" s="319"/>
      <c r="S218" s="319"/>
      <c r="U218" s="319"/>
      <c r="V218" s="319"/>
      <c r="W218" s="319"/>
      <c r="X218" s="319"/>
      <c r="Y218" s="319"/>
      <c r="AA218" s="319"/>
      <c r="AB218" s="319"/>
      <c r="AC218" s="319"/>
      <c r="AD218" s="319"/>
      <c r="AE218" s="319"/>
      <c r="AG218" s="319"/>
      <c r="AH218" s="319"/>
      <c r="AI218" s="319"/>
      <c r="AJ218" s="319"/>
      <c r="AK218" s="319"/>
      <c r="AM218" s="319"/>
      <c r="AN218" s="319"/>
      <c r="AO218" s="319"/>
      <c r="AP218" s="319"/>
      <c r="AQ218" s="319"/>
      <c r="AS218" s="319"/>
      <c r="AT218" s="319"/>
      <c r="AU218" s="319"/>
      <c r="AV218" s="319"/>
      <c r="AW218" s="319"/>
      <c r="AY218" s="319"/>
      <c r="AZ218" s="319"/>
      <c r="BA218" s="319"/>
      <c r="BB218" s="319"/>
      <c r="BC218" s="319"/>
      <c r="BE218" s="319"/>
      <c r="BF218" s="319"/>
      <c r="BG218" s="319"/>
      <c r="BH218" s="319"/>
      <c r="BI218" s="319"/>
    </row>
    <row r="219" spans="1:61">
      <c r="A219" s="319"/>
      <c r="B219" s="319"/>
      <c r="C219" s="319"/>
      <c r="D219" s="319"/>
      <c r="E219" s="319"/>
      <c r="F219" s="319"/>
      <c r="G219" s="319"/>
      <c r="I219" s="319"/>
      <c r="J219" s="319"/>
      <c r="K219" s="319"/>
      <c r="L219" s="319"/>
      <c r="M219" s="319"/>
      <c r="O219" s="319"/>
      <c r="P219" s="319"/>
      <c r="Q219" s="319"/>
      <c r="R219" s="319"/>
      <c r="S219" s="319"/>
      <c r="U219" s="319"/>
      <c r="V219" s="319"/>
      <c r="W219" s="319"/>
      <c r="X219" s="319"/>
      <c r="Y219" s="319"/>
      <c r="AA219" s="319"/>
      <c r="AB219" s="319"/>
      <c r="AC219" s="319"/>
      <c r="AD219" s="319"/>
      <c r="AE219" s="319"/>
      <c r="AG219" s="319"/>
      <c r="AH219" s="319"/>
      <c r="AI219" s="319"/>
      <c r="AJ219" s="319"/>
      <c r="AK219" s="319"/>
      <c r="AM219" s="319"/>
      <c r="AN219" s="319"/>
      <c r="AO219" s="319"/>
      <c r="AP219" s="319"/>
      <c r="AQ219" s="319"/>
      <c r="AS219" s="319"/>
      <c r="AT219" s="319"/>
      <c r="AU219" s="319"/>
      <c r="AV219" s="319"/>
      <c r="AW219" s="319"/>
      <c r="AY219" s="319"/>
      <c r="AZ219" s="319"/>
      <c r="BA219" s="319"/>
      <c r="BB219" s="319"/>
      <c r="BC219" s="319"/>
      <c r="BE219" s="319"/>
      <c r="BF219" s="319"/>
      <c r="BG219" s="319"/>
      <c r="BH219" s="319"/>
      <c r="BI219" s="319"/>
    </row>
    <row r="220" spans="1:61">
      <c r="A220" s="319"/>
      <c r="B220" s="319"/>
      <c r="C220" s="319"/>
      <c r="D220" s="319"/>
      <c r="E220" s="319"/>
      <c r="F220" s="319"/>
      <c r="G220" s="319"/>
      <c r="I220" s="319"/>
      <c r="J220" s="319"/>
      <c r="K220" s="319"/>
      <c r="L220" s="319"/>
      <c r="M220" s="319"/>
      <c r="O220" s="319"/>
      <c r="P220" s="319"/>
      <c r="Q220" s="319"/>
      <c r="R220" s="319"/>
      <c r="S220" s="319"/>
      <c r="U220" s="319"/>
      <c r="V220" s="319"/>
      <c r="W220" s="319"/>
      <c r="X220" s="319"/>
      <c r="Y220" s="319"/>
      <c r="AA220" s="319"/>
      <c r="AB220" s="319"/>
      <c r="AC220" s="319"/>
      <c r="AD220" s="319"/>
      <c r="AE220" s="319"/>
      <c r="AG220" s="319"/>
      <c r="AH220" s="319"/>
      <c r="AI220" s="319"/>
      <c r="AJ220" s="319"/>
      <c r="AK220" s="319"/>
      <c r="AM220" s="319"/>
      <c r="AN220" s="319"/>
      <c r="AO220" s="319"/>
      <c r="AP220" s="319"/>
      <c r="AQ220" s="319"/>
      <c r="AS220" s="319"/>
      <c r="AT220" s="319"/>
      <c r="AU220" s="319"/>
      <c r="AV220" s="319"/>
      <c r="AW220" s="319"/>
      <c r="AY220" s="319"/>
      <c r="AZ220" s="319"/>
      <c r="BA220" s="319"/>
      <c r="BB220" s="319"/>
      <c r="BC220" s="319"/>
      <c r="BE220" s="319"/>
      <c r="BF220" s="319"/>
      <c r="BG220" s="319"/>
      <c r="BH220" s="319"/>
      <c r="BI220" s="319"/>
    </row>
    <row r="221" spans="1:61">
      <c r="A221" s="319"/>
      <c r="B221" s="319"/>
      <c r="C221" s="319"/>
      <c r="D221" s="319"/>
      <c r="E221" s="319"/>
      <c r="F221" s="319"/>
      <c r="G221" s="319"/>
      <c r="I221" s="319"/>
      <c r="J221" s="319"/>
      <c r="K221" s="319"/>
      <c r="L221" s="319"/>
      <c r="M221" s="319"/>
      <c r="O221" s="319"/>
      <c r="P221" s="319"/>
      <c r="Q221" s="319"/>
      <c r="R221" s="319"/>
      <c r="S221" s="319"/>
      <c r="U221" s="319"/>
      <c r="V221" s="319"/>
      <c r="W221" s="319"/>
      <c r="X221" s="319"/>
      <c r="Y221" s="319"/>
      <c r="AA221" s="319"/>
      <c r="AB221" s="319"/>
      <c r="AC221" s="319"/>
      <c r="AD221" s="319"/>
      <c r="AE221" s="319"/>
      <c r="AG221" s="319"/>
      <c r="AH221" s="319"/>
      <c r="AI221" s="319"/>
      <c r="AJ221" s="319"/>
      <c r="AK221" s="319"/>
      <c r="AM221" s="319"/>
      <c r="AN221" s="319"/>
      <c r="AO221" s="319"/>
      <c r="AP221" s="319"/>
      <c r="AQ221" s="319"/>
      <c r="AS221" s="319"/>
      <c r="AT221" s="319"/>
      <c r="AU221" s="319"/>
      <c r="AV221" s="319"/>
      <c r="AW221" s="319"/>
      <c r="AY221" s="319"/>
      <c r="AZ221" s="319"/>
      <c r="BA221" s="319"/>
      <c r="BB221" s="319"/>
      <c r="BC221" s="319"/>
      <c r="BE221" s="319"/>
      <c r="BF221" s="319"/>
      <c r="BG221" s="319"/>
      <c r="BH221" s="319"/>
      <c r="BI221" s="319"/>
    </row>
    <row r="222" spans="1:61">
      <c r="A222" s="319"/>
      <c r="B222" s="319"/>
      <c r="C222" s="319"/>
      <c r="D222" s="319"/>
      <c r="E222" s="319"/>
      <c r="F222" s="319"/>
      <c r="G222" s="319"/>
      <c r="I222" s="319"/>
      <c r="J222" s="319"/>
      <c r="K222" s="319"/>
      <c r="L222" s="319"/>
      <c r="M222" s="319"/>
      <c r="O222" s="319"/>
      <c r="P222" s="319"/>
      <c r="Q222" s="319"/>
      <c r="R222" s="319"/>
      <c r="S222" s="319"/>
      <c r="U222" s="319"/>
      <c r="V222" s="319"/>
      <c r="W222" s="319"/>
      <c r="X222" s="319"/>
      <c r="Y222" s="319"/>
      <c r="AA222" s="319"/>
      <c r="AB222" s="319"/>
      <c r="AC222" s="319"/>
      <c r="AD222" s="319"/>
      <c r="AE222" s="319"/>
      <c r="AG222" s="319"/>
      <c r="AH222" s="319"/>
      <c r="AI222" s="319"/>
      <c r="AJ222" s="319"/>
      <c r="AK222" s="319"/>
      <c r="AM222" s="319"/>
      <c r="AN222" s="319"/>
      <c r="AO222" s="319"/>
      <c r="AP222" s="319"/>
      <c r="AQ222" s="319"/>
      <c r="AS222" s="319"/>
      <c r="AT222" s="319"/>
      <c r="AU222" s="319"/>
      <c r="AV222" s="319"/>
      <c r="AW222" s="319"/>
      <c r="AY222" s="319"/>
      <c r="AZ222" s="319"/>
      <c r="BA222" s="319"/>
      <c r="BB222" s="319"/>
      <c r="BC222" s="319"/>
      <c r="BE222" s="319"/>
      <c r="BF222" s="319"/>
      <c r="BG222" s="319"/>
      <c r="BH222" s="319"/>
      <c r="BI222" s="319"/>
    </row>
    <row r="223" spans="1:61">
      <c r="A223" s="319"/>
      <c r="B223" s="319"/>
      <c r="C223" s="319"/>
      <c r="D223" s="319"/>
      <c r="E223" s="319"/>
      <c r="F223" s="319"/>
      <c r="G223" s="319"/>
      <c r="I223" s="319"/>
      <c r="J223" s="319"/>
      <c r="K223" s="319"/>
      <c r="L223" s="319"/>
      <c r="M223" s="319"/>
      <c r="O223" s="319"/>
      <c r="P223" s="319"/>
      <c r="Q223" s="319"/>
      <c r="R223" s="319"/>
      <c r="S223" s="319"/>
      <c r="U223" s="319"/>
      <c r="V223" s="319"/>
      <c r="W223" s="319"/>
      <c r="X223" s="319"/>
      <c r="Y223" s="319"/>
      <c r="AA223" s="319"/>
      <c r="AB223" s="319"/>
      <c r="AC223" s="319"/>
      <c r="AD223" s="319"/>
      <c r="AE223" s="319"/>
      <c r="AG223" s="319"/>
      <c r="AH223" s="319"/>
      <c r="AI223" s="319"/>
      <c r="AJ223" s="319"/>
      <c r="AK223" s="319"/>
      <c r="AM223" s="319"/>
      <c r="AN223" s="319"/>
      <c r="AO223" s="319"/>
      <c r="AP223" s="319"/>
      <c r="AQ223" s="319"/>
      <c r="AS223" s="319"/>
      <c r="AT223" s="319"/>
      <c r="AU223" s="319"/>
      <c r="AV223" s="319"/>
      <c r="AW223" s="319"/>
      <c r="AY223" s="319"/>
      <c r="AZ223" s="319"/>
      <c r="BA223" s="319"/>
      <c r="BB223" s="319"/>
      <c r="BC223" s="319"/>
      <c r="BE223" s="319"/>
      <c r="BF223" s="319"/>
      <c r="BG223" s="319"/>
      <c r="BH223" s="319"/>
      <c r="BI223" s="319"/>
    </row>
    <row r="224" spans="1:61">
      <c r="A224" s="319"/>
      <c r="B224" s="319"/>
      <c r="C224" s="319"/>
      <c r="D224" s="319"/>
      <c r="E224" s="319"/>
      <c r="F224" s="319"/>
      <c r="G224" s="319"/>
      <c r="I224" s="319"/>
      <c r="J224" s="319"/>
      <c r="K224" s="319"/>
      <c r="L224" s="319"/>
      <c r="M224" s="319"/>
      <c r="O224" s="319"/>
      <c r="P224" s="319"/>
      <c r="Q224" s="319"/>
      <c r="R224" s="319"/>
      <c r="S224" s="319"/>
      <c r="U224" s="319"/>
      <c r="V224" s="319"/>
      <c r="W224" s="319"/>
      <c r="X224" s="319"/>
      <c r="Y224" s="319"/>
      <c r="AA224" s="319"/>
      <c r="AB224" s="319"/>
      <c r="AC224" s="319"/>
      <c r="AD224" s="319"/>
      <c r="AE224" s="319"/>
      <c r="AG224" s="319"/>
      <c r="AH224" s="319"/>
      <c r="AI224" s="319"/>
      <c r="AJ224" s="319"/>
      <c r="AK224" s="319"/>
      <c r="AM224" s="319"/>
      <c r="AN224" s="319"/>
      <c r="AO224" s="319"/>
      <c r="AP224" s="319"/>
      <c r="AQ224" s="319"/>
      <c r="AS224" s="319"/>
      <c r="AT224" s="319"/>
      <c r="AU224" s="319"/>
      <c r="AV224" s="319"/>
      <c r="AW224" s="319"/>
      <c r="AY224" s="319"/>
      <c r="AZ224" s="319"/>
      <c r="BA224" s="319"/>
      <c r="BB224" s="319"/>
      <c r="BC224" s="319"/>
      <c r="BE224" s="319"/>
      <c r="BF224" s="319"/>
      <c r="BG224" s="319"/>
      <c r="BH224" s="319"/>
      <c r="BI224" s="319"/>
    </row>
    <row r="225" spans="1:61">
      <c r="A225" s="319"/>
      <c r="B225" s="319"/>
      <c r="C225" s="319"/>
      <c r="D225" s="319"/>
      <c r="E225" s="319"/>
      <c r="F225" s="319"/>
      <c r="G225" s="319"/>
      <c r="I225" s="319"/>
      <c r="J225" s="319"/>
      <c r="K225" s="319"/>
      <c r="L225" s="319"/>
      <c r="M225" s="319"/>
      <c r="O225" s="319"/>
      <c r="P225" s="319"/>
      <c r="Q225" s="319"/>
      <c r="R225" s="319"/>
      <c r="S225" s="319"/>
      <c r="U225" s="319"/>
      <c r="V225" s="319"/>
      <c r="W225" s="319"/>
      <c r="X225" s="319"/>
      <c r="Y225" s="319"/>
      <c r="AA225" s="319"/>
      <c r="AB225" s="319"/>
      <c r="AC225" s="319"/>
      <c r="AD225" s="319"/>
      <c r="AE225" s="319"/>
      <c r="AG225" s="319"/>
      <c r="AH225" s="319"/>
      <c r="AI225" s="319"/>
      <c r="AJ225" s="319"/>
      <c r="AK225" s="319"/>
      <c r="AM225" s="319"/>
      <c r="AN225" s="319"/>
      <c r="AO225" s="319"/>
      <c r="AP225" s="319"/>
      <c r="AQ225" s="319"/>
      <c r="AS225" s="319"/>
      <c r="AT225" s="319"/>
      <c r="AU225" s="319"/>
      <c r="AV225" s="319"/>
      <c r="AW225" s="319"/>
      <c r="AY225" s="319"/>
      <c r="AZ225" s="319"/>
      <c r="BA225" s="319"/>
      <c r="BB225" s="319"/>
      <c r="BC225" s="319"/>
      <c r="BE225" s="319"/>
      <c r="BF225" s="319"/>
      <c r="BG225" s="319"/>
      <c r="BH225" s="319"/>
      <c r="BI225" s="319"/>
    </row>
    <row r="226" spans="1:61">
      <c r="A226" s="319"/>
      <c r="B226" s="319"/>
      <c r="C226" s="319"/>
      <c r="D226" s="319"/>
      <c r="E226" s="319"/>
      <c r="F226" s="319"/>
      <c r="G226" s="319"/>
      <c r="I226" s="319"/>
      <c r="J226" s="319"/>
      <c r="K226" s="319"/>
      <c r="L226" s="319"/>
      <c r="M226" s="319"/>
      <c r="O226" s="319"/>
      <c r="P226" s="319"/>
      <c r="Q226" s="319"/>
      <c r="R226" s="319"/>
      <c r="S226" s="319"/>
      <c r="U226" s="319"/>
      <c r="V226" s="319"/>
      <c r="W226" s="319"/>
      <c r="X226" s="319"/>
      <c r="Y226" s="319"/>
      <c r="AA226" s="319"/>
      <c r="AB226" s="319"/>
      <c r="AC226" s="319"/>
      <c r="AD226" s="319"/>
      <c r="AE226" s="319"/>
      <c r="AG226" s="319"/>
      <c r="AH226" s="319"/>
      <c r="AI226" s="319"/>
      <c r="AJ226" s="319"/>
      <c r="AK226" s="319"/>
      <c r="AM226" s="319"/>
      <c r="AN226" s="319"/>
      <c r="AO226" s="319"/>
      <c r="AP226" s="319"/>
      <c r="AQ226" s="319"/>
      <c r="AS226" s="319"/>
      <c r="AT226" s="319"/>
      <c r="AU226" s="319"/>
      <c r="AV226" s="319"/>
      <c r="AW226" s="319"/>
      <c r="AY226" s="319"/>
      <c r="AZ226" s="319"/>
      <c r="BA226" s="319"/>
      <c r="BB226" s="319"/>
      <c r="BC226" s="319"/>
      <c r="BE226" s="319"/>
      <c r="BF226" s="319"/>
      <c r="BG226" s="319"/>
      <c r="BH226" s="319"/>
      <c r="BI226" s="319"/>
    </row>
    <row r="227" spans="1:61">
      <c r="A227" s="319"/>
      <c r="B227" s="319"/>
      <c r="C227" s="319"/>
      <c r="D227" s="319"/>
      <c r="E227" s="319"/>
      <c r="F227" s="319"/>
      <c r="G227" s="319"/>
      <c r="I227" s="319"/>
      <c r="J227" s="319"/>
      <c r="K227" s="319"/>
      <c r="L227" s="319"/>
      <c r="M227" s="319"/>
      <c r="O227" s="319"/>
      <c r="P227" s="319"/>
      <c r="Q227" s="319"/>
      <c r="R227" s="319"/>
      <c r="S227" s="319"/>
      <c r="U227" s="319"/>
      <c r="V227" s="319"/>
      <c r="W227" s="319"/>
      <c r="X227" s="319"/>
      <c r="Y227" s="319"/>
      <c r="AA227" s="319"/>
      <c r="AB227" s="319"/>
      <c r="AC227" s="319"/>
      <c r="AD227" s="319"/>
      <c r="AE227" s="319"/>
      <c r="AG227" s="319"/>
      <c r="AH227" s="319"/>
      <c r="AI227" s="319"/>
      <c r="AJ227" s="319"/>
      <c r="AK227" s="319"/>
      <c r="AM227" s="319"/>
      <c r="AN227" s="319"/>
      <c r="AO227" s="319"/>
      <c r="AP227" s="319"/>
      <c r="AQ227" s="319"/>
      <c r="AS227" s="319"/>
      <c r="AT227" s="319"/>
      <c r="AU227" s="319"/>
      <c r="AV227" s="319"/>
      <c r="AW227" s="319"/>
      <c r="AY227" s="319"/>
      <c r="AZ227" s="319"/>
      <c r="BA227" s="319"/>
      <c r="BB227" s="319"/>
      <c r="BC227" s="319"/>
      <c r="BE227" s="319"/>
      <c r="BF227" s="319"/>
      <c r="BG227" s="319"/>
      <c r="BH227" s="319"/>
      <c r="BI227" s="319"/>
    </row>
    <row r="228" spans="1:61">
      <c r="A228" s="319"/>
      <c r="B228" s="319"/>
      <c r="C228" s="319"/>
      <c r="D228" s="319"/>
      <c r="E228" s="319"/>
      <c r="F228" s="319"/>
      <c r="G228" s="319"/>
      <c r="I228" s="319"/>
      <c r="J228" s="319"/>
      <c r="K228" s="319"/>
      <c r="L228" s="319"/>
      <c r="M228" s="319"/>
      <c r="O228" s="319"/>
      <c r="P228" s="319"/>
      <c r="Q228" s="319"/>
      <c r="R228" s="319"/>
      <c r="S228" s="319"/>
      <c r="U228" s="319"/>
      <c r="V228" s="319"/>
      <c r="W228" s="319"/>
      <c r="X228" s="319"/>
      <c r="Y228" s="319"/>
      <c r="AA228" s="319"/>
      <c r="AB228" s="319"/>
      <c r="AC228" s="319"/>
      <c r="AD228" s="319"/>
      <c r="AE228" s="319"/>
      <c r="AG228" s="319"/>
      <c r="AH228" s="319"/>
      <c r="AI228" s="319"/>
      <c r="AJ228" s="319"/>
      <c r="AK228" s="319"/>
      <c r="AM228" s="319"/>
      <c r="AN228" s="319"/>
      <c r="AO228" s="319"/>
      <c r="AP228" s="319"/>
      <c r="AQ228" s="319"/>
      <c r="AS228" s="319"/>
      <c r="AT228" s="319"/>
      <c r="AU228" s="319"/>
      <c r="AV228" s="319"/>
      <c r="AW228" s="319"/>
      <c r="AY228" s="319"/>
      <c r="AZ228" s="319"/>
      <c r="BA228" s="319"/>
      <c r="BB228" s="319"/>
      <c r="BC228" s="319"/>
      <c r="BE228" s="319"/>
      <c r="BF228" s="319"/>
      <c r="BG228" s="319"/>
      <c r="BH228" s="319"/>
      <c r="BI228" s="319"/>
    </row>
    <row r="229" spans="1:61">
      <c r="A229" s="319"/>
      <c r="B229" s="319"/>
      <c r="C229" s="319"/>
      <c r="D229" s="319"/>
      <c r="E229" s="319"/>
      <c r="F229" s="319"/>
      <c r="G229" s="319"/>
      <c r="I229" s="319"/>
      <c r="J229" s="319"/>
      <c r="K229" s="319"/>
      <c r="L229" s="319"/>
      <c r="M229" s="319"/>
      <c r="O229" s="319"/>
      <c r="P229" s="319"/>
      <c r="Q229" s="319"/>
      <c r="R229" s="319"/>
      <c r="S229" s="319"/>
      <c r="U229" s="319"/>
      <c r="V229" s="319"/>
      <c r="W229" s="319"/>
      <c r="X229" s="319"/>
      <c r="Y229" s="319"/>
      <c r="AA229" s="319"/>
      <c r="AB229" s="319"/>
      <c r="AC229" s="319"/>
      <c r="AD229" s="319"/>
      <c r="AE229" s="319"/>
      <c r="AG229" s="319"/>
      <c r="AH229" s="319"/>
      <c r="AI229" s="319"/>
      <c r="AJ229" s="319"/>
      <c r="AK229" s="319"/>
      <c r="AM229" s="319"/>
      <c r="AN229" s="319"/>
      <c r="AO229" s="319"/>
      <c r="AP229" s="319"/>
      <c r="AQ229" s="319"/>
      <c r="AS229" s="319"/>
      <c r="AT229" s="319"/>
      <c r="AU229" s="319"/>
      <c r="AV229" s="319"/>
      <c r="AW229" s="319"/>
      <c r="AY229" s="319"/>
      <c r="AZ229" s="319"/>
      <c r="BA229" s="319"/>
      <c r="BB229" s="319"/>
      <c r="BC229" s="319"/>
      <c r="BE229" s="319"/>
      <c r="BF229" s="319"/>
      <c r="BG229" s="319"/>
      <c r="BH229" s="319"/>
      <c r="BI229" s="319"/>
    </row>
    <row r="230" spans="1:61">
      <c r="A230" s="319"/>
      <c r="B230" s="319"/>
      <c r="C230" s="319"/>
      <c r="D230" s="319"/>
      <c r="E230" s="319"/>
      <c r="F230" s="319"/>
      <c r="G230" s="319"/>
      <c r="I230" s="319"/>
      <c r="J230" s="319"/>
      <c r="K230" s="319"/>
      <c r="L230" s="319"/>
      <c r="M230" s="319"/>
      <c r="O230" s="319"/>
      <c r="P230" s="319"/>
      <c r="Q230" s="319"/>
      <c r="R230" s="319"/>
      <c r="S230" s="319"/>
      <c r="U230" s="319"/>
      <c r="V230" s="319"/>
      <c r="W230" s="319"/>
      <c r="X230" s="319"/>
      <c r="Y230" s="319"/>
      <c r="AA230" s="319"/>
      <c r="AB230" s="319"/>
      <c r="AC230" s="319"/>
      <c r="AD230" s="319"/>
      <c r="AE230" s="319"/>
      <c r="AG230" s="319"/>
      <c r="AH230" s="319"/>
      <c r="AI230" s="319"/>
      <c r="AJ230" s="319"/>
      <c r="AK230" s="319"/>
      <c r="AM230" s="319"/>
      <c r="AN230" s="319"/>
      <c r="AO230" s="319"/>
      <c r="AP230" s="319"/>
      <c r="AQ230" s="319"/>
      <c r="AS230" s="319"/>
      <c r="AT230" s="319"/>
      <c r="AU230" s="319"/>
      <c r="AV230" s="319"/>
      <c r="AW230" s="319"/>
      <c r="AY230" s="319"/>
      <c r="AZ230" s="319"/>
      <c r="BA230" s="319"/>
      <c r="BB230" s="319"/>
      <c r="BC230" s="319"/>
      <c r="BE230" s="319"/>
      <c r="BF230" s="319"/>
      <c r="BG230" s="319"/>
      <c r="BH230" s="319"/>
      <c r="BI230" s="319"/>
    </row>
    <row r="231" spans="1:61">
      <c r="A231" s="319"/>
      <c r="B231" s="319"/>
      <c r="C231" s="319"/>
      <c r="D231" s="319"/>
      <c r="E231" s="319"/>
      <c r="F231" s="319"/>
      <c r="G231" s="319"/>
      <c r="I231" s="319"/>
      <c r="J231" s="319"/>
      <c r="K231" s="319"/>
      <c r="L231" s="319"/>
      <c r="M231" s="319"/>
      <c r="O231" s="319"/>
      <c r="P231" s="319"/>
      <c r="Q231" s="319"/>
      <c r="R231" s="319"/>
      <c r="S231" s="319"/>
      <c r="U231" s="319"/>
      <c r="V231" s="319"/>
      <c r="W231" s="319"/>
      <c r="X231" s="319"/>
      <c r="Y231" s="319"/>
      <c r="AA231" s="319"/>
      <c r="AB231" s="319"/>
      <c r="AC231" s="319"/>
      <c r="AD231" s="319"/>
      <c r="AE231" s="319"/>
      <c r="AG231" s="319"/>
      <c r="AH231" s="319"/>
      <c r="AI231" s="319"/>
      <c r="AJ231" s="319"/>
      <c r="AK231" s="319"/>
      <c r="AM231" s="319"/>
      <c r="AN231" s="319"/>
      <c r="AO231" s="319"/>
      <c r="AP231" s="319"/>
      <c r="AQ231" s="319"/>
      <c r="AS231" s="319"/>
      <c r="AT231" s="319"/>
      <c r="AU231" s="319"/>
      <c r="AV231" s="319"/>
      <c r="AW231" s="319"/>
      <c r="AY231" s="319"/>
      <c r="AZ231" s="319"/>
      <c r="BA231" s="319"/>
      <c r="BB231" s="319"/>
      <c r="BC231" s="319"/>
      <c r="BE231" s="319"/>
      <c r="BF231" s="319"/>
      <c r="BG231" s="319"/>
      <c r="BH231" s="319"/>
      <c r="BI231" s="319"/>
    </row>
    <row r="232" spans="1:61">
      <c r="A232" s="319"/>
      <c r="B232" s="319"/>
      <c r="C232" s="319"/>
      <c r="D232" s="319"/>
      <c r="E232" s="319"/>
      <c r="F232" s="319"/>
      <c r="G232" s="319"/>
      <c r="I232" s="319"/>
      <c r="J232" s="319"/>
      <c r="K232" s="319"/>
      <c r="L232" s="319"/>
      <c r="M232" s="319"/>
      <c r="O232" s="319"/>
      <c r="P232" s="319"/>
      <c r="Q232" s="319"/>
      <c r="R232" s="319"/>
      <c r="S232" s="319"/>
      <c r="U232" s="319"/>
      <c r="V232" s="319"/>
      <c r="W232" s="319"/>
      <c r="X232" s="319"/>
      <c r="Y232" s="319"/>
      <c r="AA232" s="319"/>
      <c r="AB232" s="319"/>
      <c r="AC232" s="319"/>
      <c r="AD232" s="319"/>
      <c r="AE232" s="319"/>
      <c r="AG232" s="319"/>
      <c r="AH232" s="319"/>
      <c r="AI232" s="319"/>
      <c r="AJ232" s="319"/>
      <c r="AK232" s="319"/>
      <c r="AM232" s="319"/>
      <c r="AN232" s="319"/>
      <c r="AO232" s="319"/>
      <c r="AP232" s="319"/>
      <c r="AQ232" s="319"/>
      <c r="AS232" s="319"/>
      <c r="AT232" s="319"/>
      <c r="AU232" s="319"/>
      <c r="AV232" s="319"/>
      <c r="AW232" s="319"/>
      <c r="AY232" s="319"/>
      <c r="AZ232" s="319"/>
      <c r="BA232" s="319"/>
      <c r="BB232" s="319"/>
      <c r="BC232" s="319"/>
      <c r="BE232" s="319"/>
      <c r="BF232" s="319"/>
      <c r="BG232" s="319"/>
      <c r="BH232" s="319"/>
      <c r="BI232" s="319"/>
    </row>
    <row r="233" spans="1:61">
      <c r="A233" s="319"/>
      <c r="B233" s="319"/>
      <c r="C233" s="319"/>
      <c r="D233" s="319"/>
      <c r="E233" s="319"/>
      <c r="F233" s="319"/>
      <c r="G233" s="319"/>
      <c r="I233" s="319"/>
      <c r="J233" s="319"/>
      <c r="K233" s="319"/>
      <c r="L233" s="319"/>
      <c r="M233" s="319"/>
      <c r="O233" s="319"/>
      <c r="P233" s="319"/>
      <c r="Q233" s="319"/>
      <c r="R233" s="319"/>
      <c r="S233" s="319"/>
      <c r="U233" s="319"/>
      <c r="V233" s="319"/>
      <c r="W233" s="319"/>
      <c r="X233" s="319"/>
      <c r="Y233" s="319"/>
      <c r="AA233" s="319"/>
      <c r="AB233" s="319"/>
      <c r="AC233" s="319"/>
      <c r="AD233" s="319"/>
      <c r="AE233" s="319"/>
      <c r="AG233" s="319"/>
      <c r="AH233" s="319"/>
      <c r="AI233" s="319"/>
      <c r="AJ233" s="319"/>
      <c r="AK233" s="319"/>
      <c r="AM233" s="319"/>
      <c r="AN233" s="319"/>
      <c r="AO233" s="319"/>
      <c r="AP233" s="319"/>
      <c r="AQ233" s="319"/>
      <c r="AS233" s="319"/>
      <c r="AT233" s="319"/>
      <c r="AU233" s="319"/>
      <c r="AV233" s="319"/>
      <c r="AW233" s="319"/>
      <c r="AY233" s="319"/>
      <c r="AZ233" s="319"/>
      <c r="BA233" s="319"/>
      <c r="BB233" s="319"/>
      <c r="BC233" s="319"/>
      <c r="BE233" s="319"/>
      <c r="BF233" s="319"/>
      <c r="BG233" s="319"/>
      <c r="BH233" s="319"/>
      <c r="BI233" s="319"/>
    </row>
    <row r="234" spans="1:61">
      <c r="A234" s="319"/>
      <c r="B234" s="319"/>
      <c r="C234" s="319"/>
      <c r="D234" s="319"/>
      <c r="E234" s="319"/>
      <c r="F234" s="319"/>
      <c r="G234" s="319"/>
      <c r="I234" s="319"/>
      <c r="J234" s="319"/>
      <c r="K234" s="319"/>
      <c r="L234" s="319"/>
      <c r="M234" s="319"/>
      <c r="O234" s="319"/>
      <c r="P234" s="319"/>
      <c r="Q234" s="319"/>
      <c r="R234" s="319"/>
      <c r="S234" s="319"/>
      <c r="U234" s="319"/>
      <c r="V234" s="319"/>
      <c r="W234" s="319"/>
      <c r="X234" s="319"/>
      <c r="Y234" s="319"/>
      <c r="AA234" s="319"/>
      <c r="AB234" s="319"/>
      <c r="AC234" s="319"/>
      <c r="AD234" s="319"/>
      <c r="AE234" s="319"/>
      <c r="AG234" s="319"/>
      <c r="AH234" s="319"/>
      <c r="AI234" s="319"/>
      <c r="AJ234" s="319"/>
      <c r="AK234" s="319"/>
      <c r="AM234" s="319"/>
      <c r="AN234" s="319"/>
      <c r="AO234" s="319"/>
      <c r="AP234" s="319"/>
      <c r="AQ234" s="319"/>
      <c r="AS234" s="319"/>
      <c r="AT234" s="319"/>
      <c r="AU234" s="319"/>
      <c r="AV234" s="319"/>
      <c r="AW234" s="319"/>
      <c r="AY234" s="319"/>
      <c r="AZ234" s="319"/>
      <c r="BA234" s="319"/>
      <c r="BB234" s="319"/>
      <c r="BC234" s="319"/>
      <c r="BE234" s="319"/>
      <c r="BF234" s="319"/>
      <c r="BG234" s="319"/>
      <c r="BH234" s="319"/>
      <c r="BI234" s="319"/>
    </row>
    <row r="235" spans="1:61">
      <c r="A235" s="319"/>
      <c r="B235" s="319"/>
      <c r="C235" s="319"/>
      <c r="D235" s="319"/>
      <c r="E235" s="319"/>
      <c r="F235" s="319"/>
      <c r="G235" s="319"/>
      <c r="I235" s="319"/>
      <c r="J235" s="319"/>
      <c r="K235" s="319"/>
      <c r="L235" s="319"/>
      <c r="M235" s="319"/>
      <c r="O235" s="319"/>
      <c r="P235" s="319"/>
      <c r="Q235" s="319"/>
      <c r="R235" s="319"/>
      <c r="S235" s="319"/>
      <c r="U235" s="319"/>
      <c r="V235" s="319"/>
      <c r="W235" s="319"/>
      <c r="X235" s="319"/>
      <c r="Y235" s="319"/>
      <c r="AA235" s="319"/>
      <c r="AB235" s="319"/>
      <c r="AC235" s="319"/>
      <c r="AD235" s="319"/>
      <c r="AE235" s="319"/>
      <c r="AG235" s="319"/>
      <c r="AH235" s="319"/>
      <c r="AI235" s="319"/>
      <c r="AJ235" s="319"/>
      <c r="AK235" s="319"/>
      <c r="AM235" s="319"/>
      <c r="AN235" s="319"/>
      <c r="AO235" s="319"/>
      <c r="AP235" s="319"/>
      <c r="AQ235" s="319"/>
      <c r="AS235" s="319"/>
      <c r="AT235" s="319"/>
      <c r="AU235" s="319"/>
      <c r="AV235" s="319"/>
      <c r="AW235" s="319"/>
      <c r="AY235" s="319"/>
      <c r="AZ235" s="319"/>
      <c r="BA235" s="319"/>
      <c r="BB235" s="319"/>
      <c r="BC235" s="319"/>
      <c r="BE235" s="319"/>
      <c r="BF235" s="319"/>
      <c r="BG235" s="319"/>
      <c r="BH235" s="319"/>
      <c r="BI235" s="319"/>
    </row>
    <row r="236" spans="1:61">
      <c r="A236" s="319"/>
      <c r="B236" s="319"/>
      <c r="C236" s="319"/>
      <c r="D236" s="319"/>
      <c r="E236" s="319"/>
      <c r="F236" s="319"/>
      <c r="G236" s="319"/>
      <c r="I236" s="319"/>
      <c r="J236" s="319"/>
      <c r="K236" s="319"/>
      <c r="L236" s="319"/>
      <c r="M236" s="319"/>
      <c r="O236" s="319"/>
      <c r="P236" s="319"/>
      <c r="Q236" s="319"/>
      <c r="R236" s="319"/>
      <c r="S236" s="319"/>
      <c r="U236" s="319"/>
      <c r="V236" s="319"/>
      <c r="W236" s="319"/>
      <c r="X236" s="319"/>
      <c r="Y236" s="319"/>
      <c r="AA236" s="319"/>
      <c r="AB236" s="319"/>
      <c r="AC236" s="319"/>
      <c r="AD236" s="319"/>
      <c r="AE236" s="319"/>
      <c r="AG236" s="319"/>
      <c r="AH236" s="319"/>
      <c r="AI236" s="319"/>
      <c r="AJ236" s="319"/>
      <c r="AK236" s="319"/>
      <c r="AM236" s="319"/>
      <c r="AN236" s="319"/>
      <c r="AO236" s="319"/>
      <c r="AP236" s="319"/>
      <c r="AQ236" s="319"/>
      <c r="AS236" s="319"/>
      <c r="AT236" s="319"/>
      <c r="AU236" s="319"/>
      <c r="AV236" s="319"/>
      <c r="AW236" s="319"/>
      <c r="AY236" s="319"/>
      <c r="AZ236" s="319"/>
      <c r="BA236" s="319"/>
      <c r="BB236" s="319"/>
      <c r="BC236" s="319"/>
      <c r="BE236" s="319"/>
      <c r="BF236" s="319"/>
      <c r="BG236" s="319"/>
      <c r="BH236" s="319"/>
      <c r="BI236" s="319"/>
    </row>
    <row r="237" spans="1:61">
      <c r="A237" s="319"/>
      <c r="B237" s="319"/>
      <c r="C237" s="319"/>
      <c r="D237" s="319"/>
      <c r="E237" s="319"/>
      <c r="F237" s="319"/>
      <c r="G237" s="319"/>
      <c r="I237" s="319"/>
      <c r="J237" s="319"/>
      <c r="K237" s="319"/>
      <c r="L237" s="319"/>
      <c r="M237" s="319"/>
      <c r="O237" s="319"/>
      <c r="P237" s="319"/>
      <c r="Q237" s="319"/>
      <c r="R237" s="319"/>
      <c r="S237" s="319"/>
      <c r="U237" s="319"/>
      <c r="V237" s="319"/>
      <c r="W237" s="319"/>
      <c r="X237" s="319"/>
      <c r="Y237" s="319"/>
      <c r="AA237" s="319"/>
      <c r="AB237" s="319"/>
      <c r="AC237" s="319"/>
      <c r="AD237" s="319"/>
      <c r="AE237" s="319"/>
      <c r="AG237" s="319"/>
      <c r="AH237" s="319"/>
      <c r="AI237" s="319"/>
      <c r="AJ237" s="319"/>
      <c r="AK237" s="319"/>
      <c r="AM237" s="319"/>
      <c r="AN237" s="319"/>
      <c r="AO237" s="319"/>
      <c r="AP237" s="319"/>
      <c r="AQ237" s="319"/>
      <c r="AS237" s="319"/>
      <c r="AT237" s="319"/>
      <c r="AU237" s="319"/>
      <c r="AV237" s="319"/>
      <c r="AW237" s="319"/>
      <c r="AY237" s="319"/>
      <c r="AZ237" s="319"/>
      <c r="BA237" s="319"/>
      <c r="BB237" s="319"/>
      <c r="BC237" s="319"/>
      <c r="BE237" s="319"/>
      <c r="BF237" s="319"/>
      <c r="BG237" s="319"/>
      <c r="BH237" s="319"/>
      <c r="BI237" s="319"/>
    </row>
    <row r="238" spans="1:61">
      <c r="A238" s="319"/>
      <c r="B238" s="319"/>
      <c r="C238" s="319"/>
      <c r="D238" s="319"/>
      <c r="E238" s="319"/>
      <c r="F238" s="319"/>
      <c r="G238" s="319"/>
      <c r="I238" s="319"/>
      <c r="J238" s="319"/>
      <c r="K238" s="319"/>
      <c r="L238" s="319"/>
      <c r="M238" s="319"/>
      <c r="O238" s="319"/>
      <c r="P238" s="319"/>
      <c r="Q238" s="319"/>
      <c r="R238" s="319"/>
      <c r="S238" s="319"/>
      <c r="U238" s="319"/>
      <c r="V238" s="319"/>
      <c r="W238" s="319"/>
      <c r="X238" s="319"/>
      <c r="Y238" s="319"/>
      <c r="AA238" s="319"/>
      <c r="AB238" s="319"/>
      <c r="AC238" s="319"/>
      <c r="AD238" s="319"/>
      <c r="AE238" s="319"/>
      <c r="AG238" s="319"/>
      <c r="AH238" s="319"/>
      <c r="AI238" s="319"/>
      <c r="AJ238" s="319"/>
      <c r="AK238" s="319"/>
      <c r="AM238" s="319"/>
      <c r="AN238" s="319"/>
      <c r="AO238" s="319"/>
      <c r="AP238" s="319"/>
      <c r="AQ238" s="319"/>
      <c r="AS238" s="319"/>
      <c r="AT238" s="319"/>
      <c r="AU238" s="319"/>
      <c r="AV238" s="319"/>
      <c r="AW238" s="319"/>
      <c r="AY238" s="319"/>
      <c r="AZ238" s="319"/>
      <c r="BA238" s="319"/>
      <c r="BB238" s="319"/>
      <c r="BC238" s="319"/>
      <c r="BE238" s="319"/>
      <c r="BF238" s="319"/>
      <c r="BG238" s="319"/>
      <c r="BH238" s="319"/>
      <c r="BI238" s="319"/>
    </row>
    <row r="239" spans="1:61">
      <c r="A239" s="319"/>
      <c r="B239" s="319"/>
      <c r="C239" s="319"/>
      <c r="D239" s="319"/>
      <c r="E239" s="319"/>
      <c r="F239" s="319"/>
      <c r="G239" s="319"/>
      <c r="I239" s="319"/>
      <c r="J239" s="319"/>
      <c r="K239" s="319"/>
      <c r="L239" s="319"/>
      <c r="M239" s="319"/>
      <c r="O239" s="319"/>
      <c r="P239" s="319"/>
      <c r="Q239" s="319"/>
      <c r="R239" s="319"/>
      <c r="S239" s="319"/>
      <c r="U239" s="319"/>
      <c r="V239" s="319"/>
      <c r="W239" s="319"/>
      <c r="X239" s="319"/>
      <c r="Y239" s="319"/>
      <c r="AA239" s="319"/>
      <c r="AB239" s="319"/>
      <c r="AC239" s="319"/>
      <c r="AD239" s="319"/>
      <c r="AE239" s="319"/>
      <c r="AG239" s="319"/>
      <c r="AH239" s="319"/>
      <c r="AI239" s="319"/>
      <c r="AJ239" s="319"/>
      <c r="AK239" s="319"/>
      <c r="AM239" s="319"/>
      <c r="AN239" s="319"/>
      <c r="AO239" s="319"/>
      <c r="AP239" s="319"/>
      <c r="AQ239" s="319"/>
      <c r="AS239" s="319"/>
      <c r="AT239" s="319"/>
      <c r="AU239" s="319"/>
      <c r="AV239" s="319"/>
      <c r="AW239" s="319"/>
      <c r="AY239" s="319"/>
      <c r="AZ239" s="319"/>
      <c r="BA239" s="319"/>
      <c r="BB239" s="319"/>
      <c r="BC239" s="319"/>
      <c r="BE239" s="319"/>
      <c r="BF239" s="319"/>
      <c r="BG239" s="319"/>
      <c r="BH239" s="319"/>
      <c r="BI239" s="319"/>
    </row>
    <row r="240" spans="1:61">
      <c r="A240" s="319"/>
      <c r="B240" s="319"/>
      <c r="C240" s="319"/>
      <c r="D240" s="319"/>
      <c r="E240" s="319"/>
      <c r="F240" s="319"/>
      <c r="G240" s="319"/>
      <c r="I240" s="319"/>
      <c r="J240" s="319"/>
      <c r="K240" s="319"/>
      <c r="L240" s="319"/>
      <c r="M240" s="319"/>
      <c r="O240" s="319"/>
      <c r="P240" s="319"/>
      <c r="Q240" s="319"/>
      <c r="R240" s="319"/>
      <c r="S240" s="319"/>
      <c r="U240" s="319"/>
      <c r="V240" s="319"/>
      <c r="W240" s="319"/>
      <c r="X240" s="319"/>
      <c r="Y240" s="319"/>
      <c r="AA240" s="319"/>
      <c r="AB240" s="319"/>
      <c r="AC240" s="319"/>
      <c r="AD240" s="319"/>
      <c r="AE240" s="319"/>
      <c r="AG240" s="319"/>
      <c r="AH240" s="319"/>
      <c r="AI240" s="319"/>
      <c r="AJ240" s="319"/>
      <c r="AK240" s="319"/>
      <c r="AM240" s="319"/>
      <c r="AN240" s="319"/>
      <c r="AO240" s="319"/>
      <c r="AP240" s="319"/>
      <c r="AQ240" s="319"/>
      <c r="AS240" s="319"/>
      <c r="AT240" s="319"/>
      <c r="AU240" s="319"/>
      <c r="AV240" s="319"/>
      <c r="AW240" s="319"/>
      <c r="AY240" s="319"/>
      <c r="AZ240" s="319"/>
      <c r="BA240" s="319"/>
      <c r="BB240" s="319"/>
      <c r="BC240" s="319"/>
      <c r="BE240" s="319"/>
      <c r="BF240" s="319"/>
      <c r="BG240" s="319"/>
      <c r="BH240" s="319"/>
      <c r="BI240" s="319"/>
    </row>
    <row r="241" spans="1:61">
      <c r="A241" s="319"/>
      <c r="B241" s="319"/>
      <c r="C241" s="319"/>
      <c r="D241" s="319"/>
      <c r="E241" s="319"/>
      <c r="F241" s="319"/>
      <c r="G241" s="319"/>
      <c r="I241" s="319"/>
      <c r="J241" s="319"/>
      <c r="K241" s="319"/>
      <c r="L241" s="319"/>
      <c r="M241" s="319"/>
      <c r="O241" s="319"/>
      <c r="P241" s="319"/>
      <c r="Q241" s="319"/>
      <c r="R241" s="319"/>
      <c r="S241" s="319"/>
      <c r="U241" s="319"/>
      <c r="V241" s="319"/>
      <c r="W241" s="319"/>
      <c r="X241" s="319"/>
      <c r="Y241" s="319"/>
      <c r="AA241" s="319"/>
      <c r="AB241" s="319"/>
      <c r="AC241" s="319"/>
      <c r="AD241" s="319"/>
      <c r="AE241" s="319"/>
      <c r="AG241" s="319"/>
      <c r="AH241" s="319"/>
      <c r="AI241" s="319"/>
      <c r="AJ241" s="319"/>
      <c r="AK241" s="319"/>
      <c r="AM241" s="319"/>
      <c r="AN241" s="319"/>
      <c r="AO241" s="319"/>
      <c r="AP241" s="319"/>
      <c r="AQ241" s="319"/>
      <c r="AS241" s="319"/>
      <c r="AT241" s="319"/>
      <c r="AU241" s="319"/>
      <c r="AV241" s="319"/>
      <c r="AW241" s="319"/>
      <c r="AY241" s="319"/>
      <c r="AZ241" s="319"/>
      <c r="BA241" s="319"/>
      <c r="BB241" s="319"/>
      <c r="BC241" s="319"/>
      <c r="BE241" s="319"/>
      <c r="BF241" s="319"/>
      <c r="BG241" s="319"/>
      <c r="BH241" s="319"/>
      <c r="BI241" s="319"/>
    </row>
    <row r="242" spans="1:61">
      <c r="A242" s="319"/>
      <c r="B242" s="319"/>
      <c r="C242" s="319"/>
      <c r="D242" s="319"/>
      <c r="E242" s="319"/>
      <c r="F242" s="319"/>
      <c r="G242" s="319"/>
      <c r="I242" s="319"/>
      <c r="J242" s="319"/>
      <c r="K242" s="319"/>
      <c r="L242" s="319"/>
      <c r="M242" s="319"/>
      <c r="O242" s="319"/>
      <c r="P242" s="319"/>
      <c r="Q242" s="319"/>
      <c r="R242" s="319"/>
      <c r="S242" s="319"/>
      <c r="U242" s="319"/>
      <c r="V242" s="319"/>
      <c r="W242" s="319"/>
      <c r="X242" s="319"/>
      <c r="Y242" s="319"/>
      <c r="AA242" s="319"/>
      <c r="AB242" s="319"/>
      <c r="AC242" s="319"/>
      <c r="AD242" s="319"/>
      <c r="AE242" s="319"/>
      <c r="AG242" s="319"/>
      <c r="AH242" s="319"/>
      <c r="AI242" s="319"/>
      <c r="AJ242" s="319"/>
      <c r="AK242" s="319"/>
      <c r="AM242" s="319"/>
      <c r="AN242" s="319"/>
      <c r="AO242" s="319"/>
      <c r="AP242" s="319"/>
      <c r="AQ242" s="319"/>
      <c r="AS242" s="319"/>
      <c r="AT242" s="319"/>
      <c r="AU242" s="319"/>
      <c r="AV242" s="319"/>
      <c r="AW242" s="319"/>
      <c r="AY242" s="319"/>
      <c r="AZ242" s="319"/>
      <c r="BA242" s="319"/>
      <c r="BB242" s="319"/>
      <c r="BC242" s="319"/>
      <c r="BE242" s="319"/>
      <c r="BF242" s="319"/>
      <c r="BG242" s="319"/>
      <c r="BH242" s="319"/>
      <c r="BI242" s="319"/>
    </row>
    <row r="243" spans="1:61">
      <c r="A243" s="319"/>
      <c r="B243" s="319"/>
      <c r="C243" s="319"/>
      <c r="D243" s="319"/>
      <c r="E243" s="319"/>
      <c r="F243" s="319"/>
      <c r="G243" s="319"/>
      <c r="I243" s="319"/>
      <c r="J243" s="319"/>
      <c r="K243" s="319"/>
      <c r="L243" s="319"/>
      <c r="M243" s="319"/>
      <c r="O243" s="319"/>
      <c r="P243" s="319"/>
      <c r="Q243" s="319"/>
      <c r="R243" s="319"/>
      <c r="S243" s="319"/>
      <c r="U243" s="319"/>
      <c r="V243" s="319"/>
      <c r="W243" s="319"/>
      <c r="X243" s="319"/>
      <c r="Y243" s="319"/>
      <c r="AA243" s="319"/>
      <c r="AB243" s="319"/>
      <c r="AC243" s="319"/>
      <c r="AD243" s="319"/>
      <c r="AE243" s="319"/>
      <c r="AG243" s="319"/>
      <c r="AH243" s="319"/>
      <c r="AI243" s="319"/>
      <c r="AJ243" s="319"/>
      <c r="AK243" s="319"/>
      <c r="AM243" s="319"/>
      <c r="AN243" s="319"/>
      <c r="AO243" s="319"/>
      <c r="AP243" s="319"/>
      <c r="AQ243" s="319"/>
      <c r="AS243" s="319"/>
      <c r="AT243" s="319"/>
      <c r="AU243" s="319"/>
      <c r="AV243" s="319"/>
      <c r="AW243" s="319"/>
      <c r="AY243" s="319"/>
      <c r="AZ243" s="319"/>
      <c r="BA243" s="319"/>
      <c r="BB243" s="319"/>
      <c r="BC243" s="319"/>
      <c r="BE243" s="319"/>
      <c r="BF243" s="319"/>
      <c r="BG243" s="319"/>
      <c r="BH243" s="319"/>
      <c r="BI243" s="319"/>
    </row>
    <row r="244" spans="1:61">
      <c r="A244" s="319"/>
      <c r="B244" s="319"/>
      <c r="C244" s="319"/>
      <c r="D244" s="319"/>
      <c r="E244" s="319"/>
      <c r="F244" s="319"/>
      <c r="G244" s="319"/>
      <c r="I244" s="319"/>
      <c r="J244" s="319"/>
      <c r="K244" s="319"/>
      <c r="L244" s="319"/>
      <c r="M244" s="319"/>
      <c r="O244" s="319"/>
      <c r="P244" s="319"/>
      <c r="Q244" s="319"/>
      <c r="R244" s="319"/>
      <c r="S244" s="319"/>
      <c r="U244" s="319"/>
      <c r="V244" s="319"/>
      <c r="W244" s="319"/>
      <c r="X244" s="319"/>
      <c r="Y244" s="319"/>
      <c r="AA244" s="319"/>
      <c r="AB244" s="319"/>
      <c r="AC244" s="319"/>
      <c r="AD244" s="319"/>
      <c r="AE244" s="319"/>
      <c r="AG244" s="319"/>
      <c r="AH244" s="319"/>
      <c r="AI244" s="319"/>
      <c r="AJ244" s="319"/>
      <c r="AK244" s="319"/>
      <c r="AM244" s="319"/>
      <c r="AN244" s="319"/>
      <c r="AO244" s="319"/>
      <c r="AP244" s="319"/>
      <c r="AQ244" s="319"/>
      <c r="AS244" s="319"/>
      <c r="AT244" s="319"/>
      <c r="AU244" s="319"/>
      <c r="AV244" s="319"/>
      <c r="AW244" s="319"/>
      <c r="AY244" s="319"/>
      <c r="AZ244" s="319"/>
      <c r="BA244" s="319"/>
      <c r="BB244" s="319"/>
      <c r="BC244" s="319"/>
      <c r="BE244" s="319"/>
      <c r="BF244" s="319"/>
      <c r="BG244" s="319"/>
      <c r="BH244" s="319"/>
      <c r="BI244" s="319"/>
    </row>
    <row r="245" spans="1:61">
      <c r="A245" s="319"/>
      <c r="B245" s="319"/>
      <c r="C245" s="319"/>
      <c r="D245" s="319"/>
      <c r="E245" s="319"/>
      <c r="F245" s="319"/>
      <c r="G245" s="319"/>
      <c r="I245" s="319"/>
      <c r="J245" s="319"/>
      <c r="K245" s="319"/>
      <c r="L245" s="319"/>
      <c r="M245" s="319"/>
      <c r="O245" s="319"/>
      <c r="P245" s="319"/>
      <c r="Q245" s="319"/>
      <c r="R245" s="319"/>
      <c r="S245" s="319"/>
      <c r="U245" s="319"/>
      <c r="V245" s="319"/>
      <c r="W245" s="319"/>
      <c r="X245" s="319"/>
      <c r="Y245" s="319"/>
      <c r="AA245" s="319"/>
      <c r="AB245" s="319"/>
      <c r="AC245" s="319"/>
      <c r="AD245" s="319"/>
      <c r="AE245" s="319"/>
      <c r="AG245" s="319"/>
      <c r="AH245" s="319"/>
      <c r="AI245" s="319"/>
      <c r="AJ245" s="319"/>
      <c r="AK245" s="319"/>
      <c r="AM245" s="319"/>
      <c r="AN245" s="319"/>
      <c r="AO245" s="319"/>
      <c r="AP245" s="319"/>
      <c r="AQ245" s="319"/>
      <c r="AS245" s="319"/>
      <c r="AT245" s="319"/>
      <c r="AU245" s="319"/>
      <c r="AV245" s="319"/>
      <c r="AW245" s="319"/>
      <c r="AY245" s="319"/>
      <c r="AZ245" s="319"/>
      <c r="BA245" s="319"/>
      <c r="BB245" s="319"/>
      <c r="BC245" s="319"/>
      <c r="BE245" s="319"/>
      <c r="BF245" s="319"/>
      <c r="BG245" s="319"/>
      <c r="BH245" s="319"/>
      <c r="BI245" s="319"/>
    </row>
    <row r="246" spans="1:61">
      <c r="A246" s="319"/>
      <c r="B246" s="319"/>
      <c r="C246" s="319"/>
      <c r="D246" s="319"/>
      <c r="E246" s="319"/>
      <c r="F246" s="319"/>
      <c r="G246" s="319"/>
      <c r="I246" s="319"/>
      <c r="J246" s="319"/>
      <c r="K246" s="319"/>
      <c r="L246" s="319"/>
      <c r="M246" s="319"/>
      <c r="O246" s="319"/>
      <c r="P246" s="319"/>
      <c r="Q246" s="319"/>
      <c r="R246" s="319"/>
      <c r="S246" s="319"/>
      <c r="U246" s="319"/>
      <c r="V246" s="319"/>
      <c r="W246" s="319"/>
      <c r="X246" s="319"/>
      <c r="Y246" s="319"/>
      <c r="AA246" s="319"/>
      <c r="AB246" s="319"/>
      <c r="AC246" s="319"/>
      <c r="AD246" s="319"/>
      <c r="AE246" s="319"/>
      <c r="AG246" s="319"/>
      <c r="AH246" s="319"/>
      <c r="AI246" s="319"/>
      <c r="AJ246" s="319"/>
      <c r="AK246" s="319"/>
      <c r="AM246" s="319"/>
      <c r="AN246" s="319"/>
      <c r="AO246" s="319"/>
      <c r="AP246" s="319"/>
      <c r="AQ246" s="319"/>
      <c r="AS246" s="319"/>
      <c r="AT246" s="319"/>
      <c r="AU246" s="319"/>
      <c r="AV246" s="319"/>
      <c r="AW246" s="319"/>
      <c r="AY246" s="319"/>
      <c r="AZ246" s="319"/>
      <c r="BA246" s="319"/>
      <c r="BB246" s="319"/>
      <c r="BC246" s="319"/>
      <c r="BE246" s="319"/>
      <c r="BF246" s="319"/>
      <c r="BG246" s="319"/>
      <c r="BH246" s="319"/>
      <c r="BI246" s="319"/>
    </row>
    <row r="247" spans="1:61">
      <c r="A247" s="319"/>
      <c r="B247" s="319"/>
      <c r="C247" s="319"/>
      <c r="D247" s="319"/>
      <c r="E247" s="319"/>
      <c r="F247" s="319"/>
      <c r="G247" s="319"/>
      <c r="I247" s="319"/>
      <c r="J247" s="319"/>
      <c r="K247" s="319"/>
      <c r="L247" s="319"/>
      <c r="M247" s="319"/>
      <c r="O247" s="319"/>
      <c r="P247" s="319"/>
      <c r="Q247" s="319"/>
      <c r="R247" s="319"/>
      <c r="S247" s="319"/>
      <c r="U247" s="319"/>
      <c r="V247" s="319"/>
      <c r="W247" s="319"/>
      <c r="X247" s="319"/>
      <c r="Y247" s="319"/>
      <c r="AA247" s="319"/>
      <c r="AB247" s="319"/>
      <c r="AC247" s="319"/>
      <c r="AD247" s="319"/>
      <c r="AE247" s="319"/>
      <c r="AG247" s="319"/>
      <c r="AH247" s="319"/>
      <c r="AI247" s="319"/>
      <c r="AJ247" s="319"/>
      <c r="AK247" s="319"/>
      <c r="AM247" s="319"/>
      <c r="AN247" s="319"/>
      <c r="AO247" s="319"/>
      <c r="AP247" s="319"/>
      <c r="AQ247" s="319"/>
      <c r="AS247" s="319"/>
      <c r="AT247" s="319"/>
      <c r="AU247" s="319"/>
      <c r="AV247" s="319"/>
      <c r="AW247" s="319"/>
      <c r="AY247" s="319"/>
      <c r="AZ247" s="319"/>
      <c r="BA247" s="319"/>
      <c r="BB247" s="319"/>
      <c r="BC247" s="319"/>
      <c r="BE247" s="319"/>
      <c r="BF247" s="319"/>
      <c r="BG247" s="319"/>
      <c r="BH247" s="319"/>
      <c r="BI247" s="319"/>
    </row>
    <row r="248" spans="1:61">
      <c r="A248" s="319"/>
      <c r="B248" s="319"/>
      <c r="C248" s="319"/>
      <c r="D248" s="319"/>
      <c r="E248" s="319"/>
      <c r="F248" s="319"/>
      <c r="G248" s="319"/>
      <c r="I248" s="319"/>
      <c r="J248" s="319"/>
      <c r="K248" s="319"/>
      <c r="L248" s="319"/>
      <c r="M248" s="319"/>
      <c r="O248" s="319"/>
      <c r="P248" s="319"/>
      <c r="Q248" s="319"/>
      <c r="R248" s="319"/>
      <c r="S248" s="319"/>
      <c r="U248" s="319"/>
      <c r="V248" s="319"/>
      <c r="W248" s="319"/>
      <c r="X248" s="319"/>
      <c r="Y248" s="319"/>
      <c r="AA248" s="319"/>
      <c r="AB248" s="319"/>
      <c r="AC248" s="319"/>
      <c r="AD248" s="319"/>
      <c r="AE248" s="319"/>
      <c r="AG248" s="319"/>
      <c r="AH248" s="319"/>
      <c r="AI248" s="319"/>
      <c r="AJ248" s="319"/>
      <c r="AK248" s="319"/>
      <c r="AM248" s="319"/>
      <c r="AN248" s="319"/>
      <c r="AO248" s="319"/>
      <c r="AP248" s="319"/>
      <c r="AQ248" s="319"/>
      <c r="AS248" s="319"/>
      <c r="AT248" s="319"/>
      <c r="AU248" s="319"/>
      <c r="AV248" s="319"/>
      <c r="AW248" s="319"/>
      <c r="AY248" s="319"/>
      <c r="AZ248" s="319"/>
      <c r="BA248" s="319"/>
      <c r="BB248" s="319"/>
      <c r="BC248" s="319"/>
      <c r="BE248" s="319"/>
      <c r="BF248" s="319"/>
      <c r="BG248" s="319"/>
      <c r="BH248" s="319"/>
      <c r="BI248" s="319"/>
    </row>
    <row r="249" spans="1:61">
      <c r="A249" s="319"/>
      <c r="B249" s="319"/>
      <c r="C249" s="319"/>
      <c r="D249" s="319"/>
      <c r="E249" s="319"/>
      <c r="F249" s="319"/>
      <c r="G249" s="319"/>
      <c r="I249" s="319"/>
      <c r="J249" s="319"/>
      <c r="K249" s="319"/>
      <c r="L249" s="319"/>
      <c r="M249" s="319"/>
      <c r="O249" s="319"/>
      <c r="P249" s="319"/>
      <c r="Q249" s="319"/>
      <c r="R249" s="319"/>
      <c r="S249" s="319"/>
      <c r="U249" s="319"/>
      <c r="V249" s="319"/>
      <c r="W249" s="319"/>
      <c r="X249" s="319"/>
      <c r="Y249" s="319"/>
      <c r="AA249" s="319"/>
      <c r="AB249" s="319"/>
      <c r="AC249" s="319"/>
      <c r="AD249" s="319"/>
      <c r="AE249" s="319"/>
      <c r="AG249" s="319"/>
      <c r="AH249" s="319"/>
      <c r="AI249" s="319"/>
      <c r="AJ249" s="319"/>
      <c r="AK249" s="319"/>
      <c r="AM249" s="319"/>
      <c r="AN249" s="319"/>
      <c r="AO249" s="319"/>
      <c r="AP249" s="319"/>
      <c r="AQ249" s="319"/>
      <c r="AS249" s="319"/>
      <c r="AT249" s="319"/>
      <c r="AU249" s="319"/>
      <c r="AV249" s="319"/>
      <c r="AW249" s="319"/>
      <c r="AY249" s="319"/>
      <c r="AZ249" s="319"/>
      <c r="BA249" s="319"/>
      <c r="BB249" s="319"/>
      <c r="BC249" s="319"/>
      <c r="BE249" s="319"/>
      <c r="BF249" s="319"/>
      <c r="BG249" s="319"/>
      <c r="BH249" s="319"/>
      <c r="BI249" s="319"/>
    </row>
    <row r="250" spans="1:61">
      <c r="A250" s="319"/>
      <c r="B250" s="319"/>
      <c r="C250" s="319"/>
      <c r="D250" s="319"/>
      <c r="E250" s="319"/>
      <c r="F250" s="319"/>
      <c r="G250" s="319"/>
      <c r="I250" s="319"/>
      <c r="J250" s="319"/>
      <c r="K250" s="319"/>
      <c r="L250" s="319"/>
      <c r="M250" s="319"/>
      <c r="O250" s="319"/>
      <c r="P250" s="319"/>
      <c r="Q250" s="319"/>
      <c r="R250" s="319"/>
      <c r="S250" s="319"/>
      <c r="U250" s="319"/>
      <c r="V250" s="319"/>
      <c r="W250" s="319"/>
      <c r="X250" s="319"/>
      <c r="Y250" s="319"/>
      <c r="AA250" s="319"/>
      <c r="AB250" s="319"/>
      <c r="AC250" s="319"/>
      <c r="AD250" s="319"/>
      <c r="AE250" s="319"/>
      <c r="AG250" s="319"/>
      <c r="AH250" s="319"/>
      <c r="AI250" s="319"/>
      <c r="AJ250" s="319"/>
      <c r="AK250" s="319"/>
      <c r="AM250" s="319"/>
      <c r="AN250" s="319"/>
      <c r="AO250" s="319"/>
      <c r="AP250" s="319"/>
      <c r="AQ250" s="319"/>
      <c r="AS250" s="319"/>
      <c r="AT250" s="319"/>
      <c r="AU250" s="319"/>
      <c r="AV250" s="319"/>
      <c r="AW250" s="319"/>
      <c r="AY250" s="319"/>
      <c r="AZ250" s="319"/>
      <c r="BA250" s="319"/>
      <c r="BB250" s="319"/>
      <c r="BC250" s="319"/>
      <c r="BE250" s="319"/>
      <c r="BF250" s="319"/>
      <c r="BG250" s="319"/>
      <c r="BH250" s="319"/>
      <c r="BI250" s="319"/>
    </row>
    <row r="251" spans="1:61">
      <c r="A251" s="319"/>
      <c r="B251" s="319"/>
      <c r="C251" s="319"/>
      <c r="D251" s="319"/>
      <c r="E251" s="319"/>
      <c r="F251" s="319"/>
      <c r="G251" s="319"/>
      <c r="I251" s="319"/>
      <c r="J251" s="319"/>
      <c r="K251" s="319"/>
      <c r="L251" s="319"/>
      <c r="M251" s="319"/>
      <c r="O251" s="319"/>
      <c r="P251" s="319"/>
      <c r="Q251" s="319"/>
      <c r="R251" s="319"/>
      <c r="S251" s="319"/>
      <c r="U251" s="319"/>
      <c r="V251" s="319"/>
      <c r="W251" s="319"/>
      <c r="X251" s="319"/>
      <c r="Y251" s="319"/>
      <c r="AA251" s="319"/>
      <c r="AB251" s="319"/>
      <c r="AC251" s="319"/>
      <c r="AD251" s="319"/>
      <c r="AE251" s="319"/>
      <c r="AG251" s="319"/>
      <c r="AH251" s="319"/>
      <c r="AI251" s="319"/>
      <c r="AJ251" s="319"/>
      <c r="AK251" s="319"/>
      <c r="AM251" s="319"/>
      <c r="AN251" s="319"/>
      <c r="AO251" s="319"/>
      <c r="AP251" s="319"/>
      <c r="AQ251" s="319"/>
      <c r="AS251" s="319"/>
      <c r="AT251" s="319"/>
      <c r="AU251" s="319"/>
      <c r="AV251" s="319"/>
      <c r="AW251" s="319"/>
      <c r="AY251" s="319"/>
      <c r="AZ251" s="319"/>
      <c r="BA251" s="319"/>
      <c r="BB251" s="319"/>
      <c r="BC251" s="319"/>
      <c r="BE251" s="319"/>
      <c r="BF251" s="319"/>
      <c r="BG251" s="319"/>
      <c r="BH251" s="319"/>
      <c r="BI251" s="319"/>
    </row>
    <row r="252" spans="1:61">
      <c r="A252" s="319"/>
      <c r="B252" s="319"/>
      <c r="C252" s="319"/>
      <c r="D252" s="319"/>
      <c r="E252" s="319"/>
      <c r="F252" s="319"/>
      <c r="G252" s="319"/>
      <c r="I252" s="319"/>
      <c r="J252" s="319"/>
      <c r="K252" s="319"/>
      <c r="L252" s="319"/>
      <c r="M252" s="319"/>
      <c r="O252" s="319"/>
      <c r="P252" s="319"/>
      <c r="Q252" s="319"/>
      <c r="R252" s="319"/>
      <c r="S252" s="319"/>
      <c r="U252" s="319"/>
      <c r="V252" s="319"/>
      <c r="W252" s="319"/>
      <c r="X252" s="319"/>
      <c r="Y252" s="319"/>
      <c r="AA252" s="319"/>
      <c r="AB252" s="319"/>
      <c r="AC252" s="319"/>
      <c r="AD252" s="319"/>
      <c r="AE252" s="319"/>
      <c r="AG252" s="319"/>
      <c r="AH252" s="319"/>
      <c r="AI252" s="319"/>
      <c r="AJ252" s="319"/>
      <c r="AK252" s="319"/>
      <c r="AM252" s="319"/>
      <c r="AN252" s="319"/>
      <c r="AO252" s="319"/>
      <c r="AP252" s="319"/>
      <c r="AQ252" s="319"/>
      <c r="AS252" s="319"/>
      <c r="AT252" s="319"/>
      <c r="AU252" s="319"/>
      <c r="AV252" s="319"/>
      <c r="AW252" s="319"/>
      <c r="AY252" s="319"/>
      <c r="AZ252" s="319"/>
      <c r="BA252" s="319"/>
      <c r="BB252" s="319"/>
      <c r="BC252" s="319"/>
      <c r="BE252" s="319"/>
      <c r="BF252" s="319"/>
      <c r="BG252" s="319"/>
      <c r="BH252" s="319"/>
      <c r="BI252" s="319"/>
    </row>
    <row r="253" spans="1:61">
      <c r="A253" s="319"/>
      <c r="B253" s="319"/>
      <c r="C253" s="319"/>
      <c r="D253" s="319"/>
      <c r="E253" s="319"/>
      <c r="F253" s="319"/>
      <c r="G253" s="319"/>
      <c r="I253" s="319"/>
      <c r="J253" s="319"/>
      <c r="K253" s="319"/>
      <c r="L253" s="319"/>
      <c r="M253" s="319"/>
      <c r="O253" s="319"/>
      <c r="P253" s="319"/>
      <c r="Q253" s="319"/>
      <c r="R253" s="319"/>
      <c r="S253" s="319"/>
      <c r="U253" s="319"/>
      <c r="V253" s="319"/>
      <c r="W253" s="319"/>
      <c r="X253" s="319"/>
      <c r="Y253" s="319"/>
      <c r="AA253" s="319"/>
      <c r="AB253" s="319"/>
      <c r="AC253" s="319"/>
      <c r="AD253" s="319"/>
      <c r="AE253" s="319"/>
      <c r="AG253" s="319"/>
      <c r="AH253" s="319"/>
      <c r="AI253" s="319"/>
      <c r="AJ253" s="319"/>
      <c r="AK253" s="319"/>
      <c r="AM253" s="319"/>
      <c r="AN253" s="319"/>
      <c r="AO253" s="319"/>
      <c r="AP253" s="319"/>
      <c r="AQ253" s="319"/>
      <c r="AS253" s="319"/>
      <c r="AT253" s="319"/>
      <c r="AU253" s="319"/>
      <c r="AV253" s="319"/>
      <c r="AW253" s="319"/>
      <c r="AY253" s="319"/>
      <c r="AZ253" s="319"/>
      <c r="BA253" s="319"/>
      <c r="BB253" s="319"/>
      <c r="BC253" s="319"/>
      <c r="BE253" s="319"/>
      <c r="BF253" s="319"/>
      <c r="BG253" s="319"/>
      <c r="BH253" s="319"/>
      <c r="BI253" s="319"/>
    </row>
    <row r="254" spans="1:61">
      <c r="A254" s="319"/>
      <c r="B254" s="319"/>
      <c r="C254" s="319"/>
      <c r="D254" s="319"/>
      <c r="E254" s="319"/>
      <c r="F254" s="319"/>
      <c r="G254" s="319"/>
      <c r="I254" s="319"/>
      <c r="J254" s="319"/>
      <c r="K254" s="319"/>
      <c r="L254" s="319"/>
      <c r="M254" s="319"/>
      <c r="O254" s="319"/>
      <c r="P254" s="319"/>
      <c r="Q254" s="319"/>
      <c r="R254" s="319"/>
      <c r="S254" s="319"/>
      <c r="U254" s="319"/>
      <c r="V254" s="319"/>
      <c r="W254" s="319"/>
      <c r="X254" s="319"/>
      <c r="Y254" s="319"/>
      <c r="AA254" s="319"/>
      <c r="AB254" s="319"/>
      <c r="AC254" s="319"/>
      <c r="AD254" s="319"/>
      <c r="AE254" s="319"/>
      <c r="AG254" s="319"/>
      <c r="AH254" s="319"/>
      <c r="AI254" s="319"/>
      <c r="AJ254" s="319"/>
      <c r="AK254" s="319"/>
      <c r="AM254" s="319"/>
      <c r="AN254" s="319"/>
      <c r="AO254" s="319"/>
      <c r="AP254" s="319"/>
      <c r="AQ254" s="319"/>
      <c r="AS254" s="319"/>
      <c r="AT254" s="319"/>
      <c r="AU254" s="319"/>
      <c r="AV254" s="319"/>
      <c r="AW254" s="319"/>
      <c r="AY254" s="319"/>
      <c r="AZ254" s="319"/>
      <c r="BA254" s="319"/>
      <c r="BB254" s="319"/>
      <c r="BC254" s="319"/>
      <c r="BE254" s="319"/>
      <c r="BF254" s="319"/>
      <c r="BG254" s="319"/>
      <c r="BH254" s="319"/>
      <c r="BI254" s="319"/>
    </row>
    <row r="255" spans="1:61">
      <c r="A255" s="319"/>
      <c r="B255" s="319"/>
      <c r="C255" s="319"/>
      <c r="D255" s="319"/>
      <c r="E255" s="319"/>
      <c r="F255" s="319"/>
      <c r="G255" s="319"/>
      <c r="I255" s="319"/>
      <c r="J255" s="319"/>
      <c r="K255" s="319"/>
      <c r="L255" s="319"/>
      <c r="M255" s="319"/>
      <c r="O255" s="319"/>
      <c r="P255" s="319"/>
      <c r="Q255" s="319"/>
      <c r="R255" s="319"/>
      <c r="S255" s="319"/>
      <c r="U255" s="319"/>
      <c r="V255" s="319"/>
      <c r="W255" s="319"/>
      <c r="X255" s="319"/>
      <c r="Y255" s="319"/>
      <c r="AA255" s="319"/>
      <c r="AB255" s="319"/>
      <c r="AC255" s="319"/>
      <c r="AD255" s="319"/>
      <c r="AE255" s="319"/>
      <c r="AG255" s="319"/>
      <c r="AH255" s="319"/>
      <c r="AI255" s="319"/>
      <c r="AJ255" s="319"/>
      <c r="AK255" s="319"/>
      <c r="AM255" s="319"/>
      <c r="AN255" s="319"/>
      <c r="AO255" s="319"/>
      <c r="AP255" s="319"/>
      <c r="AQ255" s="319"/>
      <c r="AS255" s="319"/>
      <c r="AT255" s="319"/>
      <c r="AU255" s="319"/>
      <c r="AV255" s="319"/>
      <c r="AW255" s="319"/>
      <c r="AY255" s="319"/>
      <c r="AZ255" s="319"/>
      <c r="BA255" s="319"/>
      <c r="BB255" s="319"/>
      <c r="BC255" s="319"/>
      <c r="BE255" s="319"/>
      <c r="BF255" s="319"/>
      <c r="BG255" s="319"/>
      <c r="BH255" s="319"/>
      <c r="BI255" s="319"/>
    </row>
    <row r="256" spans="1:61">
      <c r="A256" s="319"/>
      <c r="B256" s="319"/>
      <c r="C256" s="319"/>
      <c r="D256" s="319"/>
      <c r="E256" s="319"/>
      <c r="F256" s="319"/>
      <c r="G256" s="319"/>
      <c r="I256" s="319"/>
      <c r="J256" s="319"/>
      <c r="K256" s="319"/>
      <c r="L256" s="319"/>
      <c r="M256" s="319"/>
      <c r="O256" s="319"/>
      <c r="P256" s="319"/>
      <c r="Q256" s="319"/>
      <c r="R256" s="319"/>
      <c r="S256" s="319"/>
      <c r="U256" s="319"/>
      <c r="V256" s="319"/>
      <c r="W256" s="319"/>
      <c r="X256" s="319"/>
      <c r="Y256" s="319"/>
      <c r="AA256" s="319"/>
      <c r="AB256" s="319"/>
      <c r="AC256" s="319"/>
      <c r="AD256" s="319"/>
      <c r="AE256" s="319"/>
      <c r="AG256" s="319"/>
      <c r="AH256" s="319"/>
      <c r="AI256" s="319"/>
      <c r="AJ256" s="319"/>
      <c r="AK256" s="319"/>
      <c r="AM256" s="319"/>
      <c r="AN256" s="319"/>
      <c r="AO256" s="319"/>
      <c r="AP256" s="319"/>
      <c r="AQ256" s="319"/>
      <c r="AS256" s="319"/>
      <c r="AT256" s="319"/>
      <c r="AU256" s="319"/>
      <c r="AV256" s="319"/>
      <c r="AW256" s="319"/>
      <c r="AY256" s="319"/>
      <c r="AZ256" s="319"/>
      <c r="BA256" s="319"/>
      <c r="BB256" s="319"/>
      <c r="BC256" s="319"/>
      <c r="BE256" s="319"/>
      <c r="BF256" s="319"/>
      <c r="BG256" s="319"/>
      <c r="BH256" s="319"/>
      <c r="BI256" s="319"/>
    </row>
    <row r="257" spans="1:61">
      <c r="A257" s="319"/>
      <c r="B257" s="319"/>
      <c r="C257" s="319"/>
      <c r="D257" s="319"/>
      <c r="E257" s="319"/>
      <c r="F257" s="319"/>
      <c r="G257" s="319"/>
      <c r="I257" s="319"/>
      <c r="J257" s="319"/>
      <c r="K257" s="319"/>
      <c r="L257" s="319"/>
      <c r="M257" s="319"/>
      <c r="O257" s="319"/>
      <c r="P257" s="319"/>
      <c r="Q257" s="319"/>
      <c r="R257" s="319"/>
      <c r="S257" s="319"/>
      <c r="U257" s="319"/>
      <c r="V257" s="319"/>
      <c r="W257" s="319"/>
      <c r="X257" s="319"/>
      <c r="Y257" s="319"/>
      <c r="AA257" s="319"/>
      <c r="AB257" s="319"/>
      <c r="AC257" s="319"/>
      <c r="AD257" s="319"/>
      <c r="AE257" s="319"/>
      <c r="AG257" s="319"/>
      <c r="AH257" s="319"/>
      <c r="AI257" s="319"/>
      <c r="AJ257" s="319"/>
      <c r="AK257" s="319"/>
      <c r="AM257" s="319"/>
      <c r="AN257" s="319"/>
      <c r="AO257" s="319"/>
      <c r="AP257" s="319"/>
      <c r="AQ257" s="319"/>
      <c r="AS257" s="319"/>
      <c r="AT257" s="319"/>
      <c r="AU257" s="319"/>
      <c r="AV257" s="319"/>
      <c r="AW257" s="319"/>
      <c r="AY257" s="319"/>
      <c r="AZ257" s="319"/>
      <c r="BA257" s="319"/>
      <c r="BB257" s="319"/>
      <c r="BC257" s="319"/>
      <c r="BE257" s="319"/>
      <c r="BF257" s="319"/>
      <c r="BG257" s="319"/>
      <c r="BH257" s="319"/>
      <c r="BI257" s="319"/>
    </row>
    <row r="258" spans="1:61">
      <c r="A258" s="319"/>
      <c r="B258" s="319"/>
      <c r="C258" s="319"/>
      <c r="D258" s="319"/>
      <c r="E258" s="319"/>
      <c r="F258" s="319"/>
      <c r="G258" s="319"/>
      <c r="I258" s="319"/>
      <c r="J258" s="319"/>
      <c r="K258" s="319"/>
      <c r="L258" s="319"/>
      <c r="M258" s="319"/>
      <c r="O258" s="319"/>
      <c r="P258" s="319"/>
      <c r="Q258" s="319"/>
      <c r="R258" s="319"/>
      <c r="S258" s="319"/>
      <c r="U258" s="319"/>
      <c r="V258" s="319"/>
      <c r="W258" s="319"/>
      <c r="X258" s="319"/>
      <c r="Y258" s="319"/>
      <c r="AA258" s="319"/>
      <c r="AB258" s="319"/>
      <c r="AC258" s="319"/>
      <c r="AD258" s="319"/>
      <c r="AE258" s="319"/>
      <c r="AG258" s="319"/>
      <c r="AH258" s="319"/>
      <c r="AI258" s="319"/>
      <c r="AJ258" s="319"/>
      <c r="AK258" s="319"/>
      <c r="AM258" s="319"/>
      <c r="AN258" s="319"/>
      <c r="AO258" s="319"/>
      <c r="AP258" s="319"/>
      <c r="AQ258" s="319"/>
      <c r="AS258" s="319"/>
      <c r="AT258" s="319"/>
      <c r="AU258" s="319"/>
      <c r="AV258" s="319"/>
      <c r="AW258" s="319"/>
      <c r="AY258" s="319"/>
      <c r="AZ258" s="319"/>
      <c r="BA258" s="319"/>
      <c r="BB258" s="319"/>
      <c r="BC258" s="319"/>
      <c r="BE258" s="319"/>
      <c r="BF258" s="319"/>
      <c r="BG258" s="319"/>
      <c r="BH258" s="319"/>
      <c r="BI258" s="319"/>
    </row>
    <row r="259" spans="1:61">
      <c r="A259" s="319"/>
      <c r="B259" s="319"/>
      <c r="C259" s="319"/>
      <c r="D259" s="319"/>
      <c r="E259" s="319"/>
      <c r="F259" s="319"/>
      <c r="G259" s="319"/>
      <c r="I259" s="319"/>
      <c r="J259" s="319"/>
      <c r="K259" s="319"/>
      <c r="L259" s="319"/>
      <c r="M259" s="319"/>
      <c r="O259" s="319"/>
      <c r="P259" s="319"/>
      <c r="Q259" s="319"/>
      <c r="R259" s="319"/>
      <c r="S259" s="319"/>
      <c r="U259" s="319"/>
      <c r="V259" s="319"/>
      <c r="W259" s="319"/>
      <c r="X259" s="319"/>
      <c r="Y259" s="319"/>
      <c r="AA259" s="319"/>
      <c r="AB259" s="319"/>
      <c r="AC259" s="319"/>
      <c r="AD259" s="319"/>
      <c r="AE259" s="319"/>
      <c r="AG259" s="319"/>
      <c r="AH259" s="319"/>
      <c r="AI259" s="319"/>
      <c r="AJ259" s="319"/>
      <c r="AK259" s="319"/>
      <c r="AM259" s="319"/>
      <c r="AN259" s="319"/>
      <c r="AO259" s="319"/>
      <c r="AP259" s="319"/>
      <c r="AQ259" s="319"/>
      <c r="AS259" s="319"/>
      <c r="AT259" s="319"/>
      <c r="AU259" s="319"/>
      <c r="AV259" s="319"/>
      <c r="AW259" s="319"/>
      <c r="AY259" s="319"/>
      <c r="AZ259" s="319"/>
      <c r="BA259" s="319"/>
      <c r="BB259" s="319"/>
      <c r="BC259" s="319"/>
      <c r="BE259" s="319"/>
      <c r="BF259" s="319"/>
      <c r="BG259" s="319"/>
      <c r="BH259" s="319"/>
      <c r="BI259" s="319"/>
    </row>
    <row r="260" spans="1:61">
      <c r="A260" s="319"/>
      <c r="B260" s="319"/>
      <c r="C260" s="319"/>
      <c r="D260" s="319"/>
      <c r="E260" s="319"/>
      <c r="F260" s="319"/>
      <c r="G260" s="319"/>
      <c r="I260" s="319"/>
      <c r="J260" s="319"/>
      <c r="K260" s="319"/>
      <c r="L260" s="319"/>
      <c r="M260" s="319"/>
      <c r="O260" s="319"/>
      <c r="P260" s="319"/>
      <c r="Q260" s="319"/>
      <c r="R260" s="319"/>
      <c r="S260" s="319"/>
      <c r="U260" s="319"/>
      <c r="V260" s="319"/>
      <c r="W260" s="319"/>
      <c r="X260" s="319"/>
      <c r="Y260" s="319"/>
      <c r="AA260" s="319"/>
      <c r="AB260" s="319"/>
      <c r="AC260" s="319"/>
      <c r="AD260" s="319"/>
      <c r="AE260" s="319"/>
      <c r="AG260" s="319"/>
      <c r="AH260" s="319"/>
      <c r="AI260" s="319"/>
      <c r="AJ260" s="319"/>
      <c r="AK260" s="319"/>
      <c r="AM260" s="319"/>
      <c r="AN260" s="319"/>
      <c r="AO260" s="319"/>
      <c r="AP260" s="319"/>
      <c r="AQ260" s="319"/>
      <c r="AS260" s="319"/>
      <c r="AT260" s="319"/>
      <c r="AU260" s="319"/>
      <c r="AV260" s="319"/>
      <c r="AW260" s="319"/>
      <c r="AY260" s="319"/>
      <c r="AZ260" s="319"/>
      <c r="BA260" s="319"/>
      <c r="BB260" s="319"/>
      <c r="BC260" s="319"/>
      <c r="BE260" s="319"/>
      <c r="BF260" s="319"/>
      <c r="BG260" s="319"/>
      <c r="BH260" s="319"/>
      <c r="BI260" s="319"/>
    </row>
    <row r="261" spans="1:61">
      <c r="A261" s="319"/>
      <c r="B261" s="319"/>
      <c r="C261" s="319"/>
      <c r="D261" s="319"/>
      <c r="E261" s="319"/>
      <c r="F261" s="319"/>
      <c r="G261" s="319"/>
      <c r="I261" s="319"/>
      <c r="J261" s="319"/>
      <c r="K261" s="319"/>
      <c r="L261" s="319"/>
      <c r="M261" s="319"/>
      <c r="O261" s="319"/>
      <c r="P261" s="319"/>
      <c r="Q261" s="319"/>
      <c r="R261" s="319"/>
      <c r="S261" s="319"/>
      <c r="U261" s="319"/>
      <c r="V261" s="319"/>
      <c r="W261" s="319"/>
      <c r="X261" s="319"/>
      <c r="Y261" s="319"/>
      <c r="AA261" s="319"/>
      <c r="AB261" s="319"/>
      <c r="AC261" s="319"/>
      <c r="AD261" s="319"/>
      <c r="AE261" s="319"/>
      <c r="AG261" s="319"/>
      <c r="AH261" s="319"/>
      <c r="AI261" s="319"/>
      <c r="AJ261" s="319"/>
      <c r="AK261" s="319"/>
      <c r="AM261" s="319"/>
      <c r="AN261" s="319"/>
      <c r="AO261" s="319"/>
      <c r="AP261" s="319"/>
      <c r="AQ261" s="319"/>
      <c r="AS261" s="319"/>
      <c r="AT261" s="319"/>
      <c r="AU261" s="319"/>
      <c r="AV261" s="319"/>
      <c r="AW261" s="319"/>
      <c r="AY261" s="319"/>
      <c r="AZ261" s="319"/>
      <c r="BA261" s="319"/>
      <c r="BB261" s="319"/>
      <c r="BC261" s="319"/>
      <c r="BE261" s="319"/>
      <c r="BF261" s="319"/>
      <c r="BG261" s="319"/>
      <c r="BH261" s="319"/>
      <c r="BI261" s="319"/>
    </row>
    <row r="262" spans="1:61">
      <c r="A262" s="319"/>
      <c r="B262" s="319"/>
      <c r="C262" s="319"/>
      <c r="D262" s="319"/>
      <c r="E262" s="319"/>
      <c r="F262" s="319"/>
      <c r="G262" s="319"/>
      <c r="I262" s="319"/>
      <c r="J262" s="319"/>
      <c r="K262" s="319"/>
      <c r="L262" s="319"/>
      <c r="M262" s="319"/>
      <c r="O262" s="319"/>
      <c r="P262" s="319"/>
      <c r="Q262" s="319"/>
      <c r="R262" s="319"/>
      <c r="S262" s="319"/>
      <c r="U262" s="319"/>
      <c r="V262" s="319"/>
      <c r="W262" s="319"/>
      <c r="X262" s="319"/>
      <c r="Y262" s="319"/>
      <c r="AA262" s="319"/>
      <c r="AB262" s="319"/>
      <c r="AC262" s="319"/>
      <c r="AD262" s="319"/>
      <c r="AE262" s="319"/>
      <c r="AG262" s="319"/>
      <c r="AH262" s="319"/>
      <c r="AI262" s="319"/>
      <c r="AJ262" s="319"/>
      <c r="AK262" s="319"/>
      <c r="AM262" s="319"/>
      <c r="AN262" s="319"/>
      <c r="AO262" s="319"/>
      <c r="AP262" s="319"/>
      <c r="AQ262" s="319"/>
      <c r="AS262" s="319"/>
      <c r="AT262" s="319"/>
      <c r="AU262" s="319"/>
      <c r="AV262" s="319"/>
      <c r="AW262" s="319"/>
      <c r="AY262" s="319"/>
      <c r="AZ262" s="319"/>
      <c r="BA262" s="319"/>
      <c r="BB262" s="319"/>
      <c r="BC262" s="319"/>
      <c r="BE262" s="319"/>
      <c r="BF262" s="319"/>
      <c r="BG262" s="319"/>
      <c r="BH262" s="319"/>
      <c r="BI262" s="319"/>
    </row>
    <row r="263" spans="1:61">
      <c r="A263" s="319"/>
      <c r="B263" s="319"/>
      <c r="C263" s="319"/>
      <c r="D263" s="319"/>
      <c r="E263" s="319"/>
      <c r="F263" s="319"/>
      <c r="G263" s="319"/>
      <c r="I263" s="319"/>
      <c r="J263" s="319"/>
      <c r="K263" s="319"/>
      <c r="L263" s="319"/>
      <c r="M263" s="319"/>
      <c r="O263" s="319"/>
      <c r="P263" s="319"/>
      <c r="Q263" s="319"/>
      <c r="R263" s="319"/>
      <c r="S263" s="319"/>
      <c r="U263" s="319"/>
      <c r="V263" s="319"/>
      <c r="W263" s="319"/>
      <c r="X263" s="319"/>
      <c r="Y263" s="319"/>
      <c r="AA263" s="319"/>
      <c r="AB263" s="319"/>
      <c r="AC263" s="319"/>
      <c r="AD263" s="319"/>
      <c r="AE263" s="319"/>
      <c r="AG263" s="319"/>
      <c r="AH263" s="319"/>
      <c r="AI263" s="319"/>
      <c r="AJ263" s="319"/>
      <c r="AK263" s="319"/>
      <c r="AM263" s="319"/>
      <c r="AN263" s="319"/>
      <c r="AO263" s="319"/>
      <c r="AP263" s="319"/>
      <c r="AQ263" s="319"/>
      <c r="AS263" s="319"/>
      <c r="AT263" s="319"/>
      <c r="AU263" s="319"/>
      <c r="AV263" s="319"/>
      <c r="AW263" s="319"/>
      <c r="AY263" s="319"/>
      <c r="AZ263" s="319"/>
      <c r="BA263" s="319"/>
      <c r="BB263" s="319"/>
      <c r="BC263" s="319"/>
      <c r="BE263" s="319"/>
      <c r="BF263" s="319"/>
      <c r="BG263" s="319"/>
      <c r="BH263" s="319"/>
      <c r="BI263" s="319"/>
    </row>
    <row r="264" spans="1:61">
      <c r="A264" s="319"/>
      <c r="B264" s="319"/>
      <c r="C264" s="319"/>
      <c r="D264" s="319"/>
      <c r="E264" s="319"/>
      <c r="F264" s="319"/>
      <c r="G264" s="319"/>
      <c r="I264" s="319"/>
      <c r="J264" s="319"/>
      <c r="K264" s="319"/>
      <c r="L264" s="319"/>
      <c r="M264" s="319"/>
      <c r="O264" s="319"/>
      <c r="P264" s="319"/>
      <c r="Q264" s="319"/>
      <c r="R264" s="319"/>
      <c r="S264" s="319"/>
      <c r="U264" s="319"/>
      <c r="V264" s="319"/>
      <c r="W264" s="319"/>
      <c r="X264" s="319"/>
      <c r="Y264" s="319"/>
      <c r="AA264" s="319"/>
      <c r="AB264" s="319"/>
      <c r="AC264" s="319"/>
      <c r="AD264" s="319"/>
      <c r="AE264" s="319"/>
      <c r="AG264" s="319"/>
      <c r="AH264" s="319"/>
      <c r="AI264" s="319"/>
      <c r="AJ264" s="319"/>
      <c r="AK264" s="319"/>
      <c r="AM264" s="319"/>
      <c r="AN264" s="319"/>
      <c r="AO264" s="319"/>
      <c r="AP264" s="319"/>
      <c r="AQ264" s="319"/>
      <c r="AS264" s="319"/>
      <c r="AT264" s="319"/>
      <c r="AU264" s="319"/>
      <c r="AV264" s="319"/>
      <c r="AW264" s="319"/>
      <c r="AY264" s="319"/>
      <c r="AZ264" s="319"/>
      <c r="BA264" s="319"/>
      <c r="BB264" s="319"/>
      <c r="BC264" s="319"/>
      <c r="BE264" s="319"/>
      <c r="BF264" s="319"/>
      <c r="BG264" s="319"/>
      <c r="BH264" s="319"/>
      <c r="BI264" s="319"/>
    </row>
    <row r="265" spans="1:61">
      <c r="A265" s="319"/>
      <c r="B265" s="319"/>
      <c r="C265" s="319"/>
      <c r="D265" s="319"/>
      <c r="E265" s="319"/>
      <c r="F265" s="319"/>
      <c r="G265" s="319"/>
      <c r="I265" s="319"/>
      <c r="J265" s="319"/>
      <c r="K265" s="319"/>
      <c r="L265" s="319"/>
      <c r="M265" s="319"/>
      <c r="O265" s="319"/>
      <c r="P265" s="319"/>
      <c r="Q265" s="319"/>
      <c r="R265" s="319"/>
      <c r="S265" s="319"/>
      <c r="U265" s="319"/>
      <c r="V265" s="319"/>
      <c r="W265" s="319"/>
      <c r="X265" s="319"/>
      <c r="Y265" s="319"/>
      <c r="AA265" s="319"/>
      <c r="AB265" s="319"/>
      <c r="AC265" s="319"/>
      <c r="AD265" s="319"/>
      <c r="AE265" s="319"/>
      <c r="AG265" s="319"/>
      <c r="AH265" s="319"/>
      <c r="AI265" s="319"/>
      <c r="AJ265" s="319"/>
      <c r="AK265" s="319"/>
      <c r="AM265" s="319"/>
      <c r="AN265" s="319"/>
      <c r="AO265" s="319"/>
      <c r="AP265" s="319"/>
      <c r="AQ265" s="319"/>
      <c r="AS265" s="319"/>
      <c r="AT265" s="319"/>
      <c r="AU265" s="319"/>
      <c r="AV265" s="319"/>
      <c r="AW265" s="319"/>
      <c r="AY265" s="319"/>
      <c r="AZ265" s="319"/>
      <c r="BA265" s="319"/>
      <c r="BB265" s="319"/>
      <c r="BC265" s="319"/>
      <c r="BE265" s="319"/>
      <c r="BF265" s="319"/>
      <c r="BG265" s="319"/>
      <c r="BH265" s="319"/>
      <c r="BI265" s="319"/>
    </row>
    <row r="266" spans="1:61">
      <c r="A266" s="319"/>
      <c r="B266" s="319"/>
      <c r="C266" s="319"/>
      <c r="D266" s="319"/>
      <c r="E266" s="319"/>
      <c r="F266" s="319"/>
      <c r="G266" s="319"/>
      <c r="I266" s="319"/>
      <c r="J266" s="319"/>
      <c r="K266" s="319"/>
      <c r="L266" s="319"/>
      <c r="M266" s="319"/>
      <c r="O266" s="319"/>
      <c r="P266" s="319"/>
      <c r="Q266" s="319"/>
      <c r="R266" s="319"/>
      <c r="S266" s="319"/>
      <c r="U266" s="319"/>
      <c r="V266" s="319"/>
      <c r="W266" s="319"/>
      <c r="X266" s="319"/>
      <c r="Y266" s="319"/>
      <c r="AA266" s="319"/>
      <c r="AB266" s="319"/>
      <c r="AC266" s="319"/>
      <c r="AD266" s="319"/>
      <c r="AE266" s="319"/>
      <c r="AG266" s="319"/>
      <c r="AH266" s="319"/>
      <c r="AI266" s="319"/>
      <c r="AJ266" s="319"/>
      <c r="AK266" s="319"/>
      <c r="AM266" s="319"/>
      <c r="AN266" s="319"/>
      <c r="AO266" s="319"/>
      <c r="AP266" s="319"/>
      <c r="AQ266" s="319"/>
      <c r="AS266" s="319"/>
      <c r="AT266" s="319"/>
      <c r="AU266" s="319"/>
      <c r="AV266" s="319"/>
      <c r="AW266" s="319"/>
      <c r="AY266" s="319"/>
      <c r="AZ266" s="319"/>
      <c r="BA266" s="319"/>
      <c r="BB266" s="319"/>
      <c r="BC266" s="319"/>
      <c r="BE266" s="319"/>
      <c r="BF266" s="319"/>
      <c r="BG266" s="319"/>
      <c r="BH266" s="319"/>
      <c r="BI266" s="319"/>
    </row>
    <row r="267" spans="1:61">
      <c r="A267" s="319"/>
      <c r="B267" s="319"/>
      <c r="C267" s="319"/>
      <c r="D267" s="319"/>
      <c r="E267" s="319"/>
      <c r="F267" s="319"/>
      <c r="G267" s="319"/>
      <c r="I267" s="319"/>
      <c r="J267" s="319"/>
      <c r="K267" s="319"/>
      <c r="L267" s="319"/>
      <c r="M267" s="319"/>
      <c r="O267" s="319"/>
      <c r="P267" s="319"/>
      <c r="Q267" s="319"/>
      <c r="R267" s="319"/>
      <c r="S267" s="319"/>
      <c r="U267" s="319"/>
      <c r="V267" s="319"/>
      <c r="W267" s="319"/>
      <c r="X267" s="319"/>
      <c r="Y267" s="319"/>
      <c r="AA267" s="319"/>
      <c r="AB267" s="319"/>
      <c r="AC267" s="319"/>
      <c r="AD267" s="319"/>
      <c r="AE267" s="319"/>
      <c r="AG267" s="319"/>
      <c r="AH267" s="319"/>
      <c r="AI267" s="319"/>
      <c r="AJ267" s="319"/>
      <c r="AK267" s="319"/>
      <c r="AM267" s="319"/>
      <c r="AN267" s="319"/>
      <c r="AO267" s="319"/>
      <c r="AP267" s="319"/>
      <c r="AQ267" s="319"/>
      <c r="AS267" s="319"/>
      <c r="AT267" s="319"/>
      <c r="AU267" s="319"/>
      <c r="AV267" s="319"/>
      <c r="AW267" s="319"/>
      <c r="AY267" s="319"/>
      <c r="AZ267" s="319"/>
      <c r="BA267" s="319"/>
      <c r="BB267" s="319"/>
      <c r="BC267" s="319"/>
      <c r="BE267" s="319"/>
      <c r="BF267" s="319"/>
      <c r="BG267" s="319"/>
      <c r="BH267" s="319"/>
      <c r="BI267" s="319"/>
    </row>
    <row r="268" spans="1:61">
      <c r="A268" s="319"/>
      <c r="B268" s="319"/>
      <c r="C268" s="319"/>
      <c r="D268" s="319"/>
      <c r="E268" s="319"/>
      <c r="F268" s="319"/>
      <c r="G268" s="319"/>
      <c r="I268" s="319"/>
      <c r="J268" s="319"/>
      <c r="K268" s="319"/>
      <c r="L268" s="319"/>
      <c r="M268" s="319"/>
      <c r="O268" s="319"/>
      <c r="P268" s="319"/>
      <c r="Q268" s="319"/>
      <c r="R268" s="319"/>
      <c r="S268" s="319"/>
      <c r="U268" s="319"/>
      <c r="V268" s="319"/>
      <c r="W268" s="319"/>
      <c r="X268" s="319"/>
      <c r="Y268" s="319"/>
      <c r="AA268" s="319"/>
      <c r="AB268" s="319"/>
      <c r="AC268" s="319"/>
      <c r="AD268" s="319"/>
      <c r="AE268" s="319"/>
      <c r="AG268" s="319"/>
      <c r="AH268" s="319"/>
      <c r="AI268" s="319"/>
      <c r="AJ268" s="319"/>
      <c r="AK268" s="319"/>
      <c r="AM268" s="319"/>
      <c r="AN268" s="319"/>
      <c r="AO268" s="319"/>
      <c r="AP268" s="319"/>
      <c r="AQ268" s="319"/>
      <c r="AS268" s="319"/>
      <c r="AT268" s="319"/>
      <c r="AU268" s="319"/>
      <c r="AV268" s="319"/>
      <c r="AW268" s="319"/>
      <c r="AY268" s="319"/>
      <c r="AZ268" s="319"/>
      <c r="BA268" s="319"/>
      <c r="BB268" s="319"/>
      <c r="BC268" s="319"/>
      <c r="BE268" s="319"/>
      <c r="BF268" s="319"/>
      <c r="BG268" s="319"/>
      <c r="BH268" s="319"/>
      <c r="BI268" s="319"/>
    </row>
    <row r="269" spans="1:61">
      <c r="A269" s="319"/>
      <c r="B269" s="319"/>
      <c r="C269" s="319"/>
      <c r="D269" s="319"/>
      <c r="E269" s="319"/>
      <c r="F269" s="319"/>
      <c r="G269" s="319"/>
      <c r="I269" s="319"/>
      <c r="J269" s="319"/>
      <c r="K269" s="319"/>
      <c r="L269" s="319"/>
      <c r="M269" s="319"/>
      <c r="O269" s="319"/>
      <c r="P269" s="319"/>
      <c r="Q269" s="319"/>
      <c r="R269" s="319"/>
      <c r="S269" s="319"/>
      <c r="U269" s="319"/>
      <c r="V269" s="319"/>
      <c r="W269" s="319"/>
      <c r="X269" s="319"/>
      <c r="Y269" s="319"/>
      <c r="AA269" s="319"/>
      <c r="AB269" s="319"/>
      <c r="AC269" s="319"/>
      <c r="AD269" s="319"/>
      <c r="AE269" s="319"/>
      <c r="AG269" s="319"/>
      <c r="AH269" s="319"/>
      <c r="AI269" s="319"/>
      <c r="AJ269" s="319"/>
      <c r="AK269" s="319"/>
      <c r="AM269" s="319"/>
      <c r="AN269" s="319"/>
      <c r="AO269" s="319"/>
      <c r="AP269" s="319"/>
      <c r="AQ269" s="319"/>
      <c r="AS269" s="319"/>
      <c r="AT269" s="319"/>
      <c r="AU269" s="319"/>
      <c r="AV269" s="319"/>
      <c r="AW269" s="319"/>
      <c r="AY269" s="319"/>
      <c r="AZ269" s="319"/>
      <c r="BA269" s="319"/>
      <c r="BB269" s="319"/>
      <c r="BC269" s="319"/>
      <c r="BE269" s="319"/>
      <c r="BF269" s="319"/>
      <c r="BG269" s="319"/>
      <c r="BH269" s="319"/>
      <c r="BI269" s="319"/>
    </row>
    <row r="270" spans="1:61">
      <c r="A270" s="319"/>
      <c r="B270" s="319"/>
      <c r="C270" s="319"/>
      <c r="D270" s="319"/>
      <c r="E270" s="319"/>
      <c r="F270" s="319"/>
      <c r="G270" s="319"/>
      <c r="I270" s="319"/>
      <c r="J270" s="319"/>
      <c r="K270" s="319"/>
      <c r="L270" s="319"/>
      <c r="M270" s="319"/>
      <c r="O270" s="319"/>
      <c r="P270" s="319"/>
      <c r="Q270" s="319"/>
      <c r="R270" s="319"/>
      <c r="S270" s="319"/>
      <c r="U270" s="319"/>
      <c r="V270" s="319"/>
      <c r="W270" s="319"/>
      <c r="X270" s="319"/>
      <c r="Y270" s="319"/>
      <c r="AA270" s="319"/>
      <c r="AB270" s="319"/>
      <c r="AC270" s="319"/>
      <c r="AD270" s="319"/>
      <c r="AE270" s="319"/>
      <c r="AG270" s="319"/>
      <c r="AH270" s="319"/>
      <c r="AI270" s="319"/>
      <c r="AJ270" s="319"/>
      <c r="AK270" s="319"/>
      <c r="AM270" s="319"/>
      <c r="AN270" s="319"/>
      <c r="AO270" s="319"/>
      <c r="AP270" s="319"/>
      <c r="AQ270" s="319"/>
      <c r="AS270" s="319"/>
      <c r="AT270" s="319"/>
      <c r="AU270" s="319"/>
      <c r="AV270" s="319"/>
      <c r="AW270" s="319"/>
      <c r="AY270" s="319"/>
      <c r="AZ270" s="319"/>
      <c r="BA270" s="319"/>
      <c r="BB270" s="319"/>
      <c r="BC270" s="319"/>
      <c r="BE270" s="319"/>
      <c r="BF270" s="319"/>
      <c r="BG270" s="319"/>
      <c r="BH270" s="319"/>
      <c r="BI270" s="319"/>
    </row>
    <row r="271" spans="1:61">
      <c r="A271" s="319"/>
      <c r="B271" s="319"/>
      <c r="C271" s="319"/>
      <c r="D271" s="319"/>
      <c r="E271" s="319"/>
      <c r="F271" s="319"/>
      <c r="G271" s="319"/>
      <c r="I271" s="319"/>
      <c r="J271" s="319"/>
      <c r="K271" s="319"/>
      <c r="L271" s="319"/>
      <c r="M271" s="319"/>
      <c r="O271" s="319"/>
      <c r="P271" s="319"/>
      <c r="Q271" s="319"/>
      <c r="R271" s="319"/>
      <c r="S271" s="319"/>
      <c r="U271" s="319"/>
      <c r="V271" s="319"/>
      <c r="W271" s="319"/>
      <c r="X271" s="319"/>
      <c r="Y271" s="319"/>
      <c r="AA271" s="319"/>
      <c r="AB271" s="319"/>
      <c r="AC271" s="319"/>
      <c r="AD271" s="319"/>
      <c r="AE271" s="319"/>
      <c r="AG271" s="319"/>
      <c r="AH271" s="319"/>
      <c r="AI271" s="319"/>
      <c r="AJ271" s="319"/>
      <c r="AK271" s="319"/>
      <c r="AM271" s="319"/>
      <c r="AN271" s="319"/>
      <c r="AO271" s="319"/>
      <c r="AP271" s="319"/>
      <c r="AQ271" s="319"/>
      <c r="AS271" s="319"/>
      <c r="AT271" s="319"/>
      <c r="AU271" s="319"/>
      <c r="AV271" s="319"/>
      <c r="AW271" s="319"/>
      <c r="AY271" s="319"/>
      <c r="AZ271" s="319"/>
      <c r="BA271" s="319"/>
      <c r="BB271" s="319"/>
      <c r="BC271" s="319"/>
      <c r="BE271" s="319"/>
      <c r="BF271" s="319"/>
      <c r="BG271" s="319"/>
      <c r="BH271" s="319"/>
      <c r="BI271" s="319"/>
    </row>
    <row r="272" spans="1:61">
      <c r="A272" s="319"/>
      <c r="B272" s="319"/>
      <c r="C272" s="319"/>
      <c r="D272" s="319"/>
      <c r="E272" s="319"/>
      <c r="F272" s="319"/>
      <c r="G272" s="319"/>
      <c r="I272" s="319"/>
      <c r="J272" s="319"/>
      <c r="K272" s="319"/>
      <c r="L272" s="319"/>
      <c r="M272" s="319"/>
      <c r="O272" s="319"/>
      <c r="P272" s="319"/>
      <c r="Q272" s="319"/>
      <c r="R272" s="319"/>
      <c r="S272" s="319"/>
      <c r="U272" s="319"/>
      <c r="V272" s="319"/>
      <c r="W272" s="319"/>
      <c r="X272" s="319"/>
      <c r="Y272" s="319"/>
      <c r="AA272" s="319"/>
      <c r="AB272" s="319"/>
      <c r="AC272" s="319"/>
      <c r="AD272" s="319"/>
      <c r="AE272" s="319"/>
      <c r="AG272" s="319"/>
      <c r="AH272" s="319"/>
      <c r="AI272" s="319"/>
      <c r="AJ272" s="319"/>
      <c r="AK272" s="319"/>
      <c r="AM272" s="319"/>
      <c r="AN272" s="319"/>
      <c r="AO272" s="319"/>
      <c r="AP272" s="319"/>
      <c r="AQ272" s="319"/>
      <c r="AS272" s="319"/>
      <c r="AT272" s="319"/>
      <c r="AU272" s="319"/>
      <c r="AV272" s="319"/>
      <c r="AW272" s="319"/>
      <c r="AY272" s="319"/>
      <c r="AZ272" s="319"/>
      <c r="BA272" s="319"/>
      <c r="BB272" s="319"/>
      <c r="BC272" s="319"/>
      <c r="BE272" s="319"/>
      <c r="BF272" s="319"/>
      <c r="BG272" s="319"/>
      <c r="BH272" s="319"/>
      <c r="BI272" s="319"/>
    </row>
    <row r="273" spans="1:61">
      <c r="A273" s="319"/>
      <c r="B273" s="319"/>
      <c r="C273" s="319"/>
      <c r="D273" s="319"/>
      <c r="E273" s="319"/>
      <c r="F273" s="319"/>
      <c r="G273" s="319"/>
      <c r="I273" s="319"/>
      <c r="J273" s="319"/>
      <c r="K273" s="319"/>
      <c r="L273" s="319"/>
      <c r="M273" s="319"/>
      <c r="O273" s="319"/>
      <c r="P273" s="319"/>
      <c r="Q273" s="319"/>
      <c r="R273" s="319"/>
      <c r="S273" s="319"/>
      <c r="U273" s="319"/>
      <c r="V273" s="319"/>
      <c r="W273" s="319"/>
      <c r="X273" s="319"/>
      <c r="Y273" s="319"/>
      <c r="AA273" s="319"/>
      <c r="AB273" s="319"/>
      <c r="AC273" s="319"/>
      <c r="AD273" s="319"/>
      <c r="AE273" s="319"/>
      <c r="AG273" s="319"/>
      <c r="AH273" s="319"/>
      <c r="AI273" s="319"/>
      <c r="AJ273" s="319"/>
      <c r="AK273" s="319"/>
      <c r="AM273" s="319"/>
      <c r="AN273" s="319"/>
      <c r="AO273" s="319"/>
      <c r="AP273" s="319"/>
      <c r="AQ273" s="319"/>
      <c r="AS273" s="319"/>
      <c r="AT273" s="319"/>
      <c r="AU273" s="319"/>
      <c r="AV273" s="319"/>
      <c r="AW273" s="319"/>
      <c r="AY273" s="319"/>
      <c r="AZ273" s="319"/>
      <c r="BA273" s="319"/>
      <c r="BB273" s="319"/>
      <c r="BC273" s="319"/>
      <c r="BE273" s="319"/>
      <c r="BF273" s="319"/>
      <c r="BG273" s="319"/>
      <c r="BH273" s="319"/>
      <c r="BI273" s="319"/>
    </row>
    <row r="274" spans="1:61">
      <c r="A274" s="319"/>
      <c r="B274" s="319"/>
      <c r="C274" s="319"/>
      <c r="D274" s="319"/>
      <c r="E274" s="319"/>
      <c r="F274" s="319"/>
      <c r="G274" s="319"/>
      <c r="I274" s="319"/>
      <c r="J274" s="319"/>
      <c r="K274" s="319"/>
      <c r="L274" s="319"/>
      <c r="M274" s="319"/>
      <c r="O274" s="319"/>
      <c r="P274" s="319"/>
      <c r="Q274" s="319"/>
      <c r="R274" s="319"/>
      <c r="S274" s="319"/>
      <c r="U274" s="319"/>
      <c r="V274" s="319"/>
      <c r="W274" s="319"/>
      <c r="X274" s="319"/>
      <c r="Y274" s="319"/>
      <c r="AA274" s="319"/>
      <c r="AB274" s="319"/>
      <c r="AC274" s="319"/>
      <c r="AD274" s="319"/>
      <c r="AE274" s="319"/>
      <c r="AG274" s="319"/>
      <c r="AH274" s="319"/>
      <c r="AI274" s="319"/>
      <c r="AJ274" s="319"/>
      <c r="AK274" s="319"/>
      <c r="AM274" s="319"/>
      <c r="AN274" s="319"/>
      <c r="AO274" s="319"/>
      <c r="AP274" s="319"/>
      <c r="AQ274" s="319"/>
      <c r="AS274" s="319"/>
      <c r="AT274" s="319"/>
      <c r="AU274" s="319"/>
      <c r="AV274" s="319"/>
      <c r="AW274" s="319"/>
      <c r="AY274" s="319"/>
      <c r="AZ274" s="319"/>
      <c r="BA274" s="319"/>
      <c r="BB274" s="319"/>
      <c r="BC274" s="319"/>
      <c r="BE274" s="319"/>
      <c r="BF274" s="319"/>
      <c r="BG274" s="319"/>
      <c r="BH274" s="319"/>
      <c r="BI274" s="319"/>
    </row>
    <row r="275" spans="1:61">
      <c r="A275" s="319"/>
      <c r="B275" s="319"/>
      <c r="C275" s="319"/>
      <c r="D275" s="319"/>
      <c r="E275" s="319"/>
      <c r="F275" s="319"/>
      <c r="G275" s="319"/>
      <c r="I275" s="319"/>
      <c r="J275" s="319"/>
      <c r="K275" s="319"/>
      <c r="L275" s="319"/>
      <c r="M275" s="319"/>
      <c r="O275" s="319"/>
      <c r="P275" s="319"/>
      <c r="Q275" s="319"/>
      <c r="R275" s="319"/>
      <c r="S275" s="319"/>
      <c r="U275" s="319"/>
      <c r="V275" s="319"/>
      <c r="W275" s="319"/>
      <c r="X275" s="319"/>
      <c r="Y275" s="319"/>
      <c r="AA275" s="319"/>
      <c r="AB275" s="319"/>
      <c r="AC275" s="319"/>
      <c r="AD275" s="319"/>
      <c r="AE275" s="319"/>
      <c r="AG275" s="319"/>
      <c r="AH275" s="319"/>
      <c r="AI275" s="319"/>
      <c r="AJ275" s="319"/>
      <c r="AK275" s="319"/>
      <c r="AM275" s="319"/>
      <c r="AN275" s="319"/>
      <c r="AO275" s="319"/>
      <c r="AP275" s="319"/>
      <c r="AQ275" s="319"/>
      <c r="AS275" s="319"/>
      <c r="AT275" s="319"/>
      <c r="AU275" s="319"/>
      <c r="AV275" s="319"/>
      <c r="AW275" s="319"/>
      <c r="AY275" s="319"/>
      <c r="AZ275" s="319"/>
      <c r="BA275" s="319"/>
      <c r="BB275" s="319"/>
      <c r="BC275" s="319"/>
      <c r="BE275" s="319"/>
      <c r="BF275" s="319"/>
      <c r="BG275" s="319"/>
      <c r="BH275" s="319"/>
      <c r="BI275" s="319"/>
    </row>
    <row r="276" spans="1:61">
      <c r="A276" s="319"/>
      <c r="B276" s="319"/>
      <c r="C276" s="319"/>
      <c r="D276" s="319"/>
      <c r="E276" s="319"/>
      <c r="F276" s="319"/>
      <c r="G276" s="319"/>
      <c r="I276" s="319"/>
      <c r="J276" s="319"/>
      <c r="K276" s="319"/>
      <c r="L276" s="319"/>
      <c r="M276" s="319"/>
      <c r="O276" s="319"/>
      <c r="P276" s="319"/>
      <c r="Q276" s="319"/>
      <c r="R276" s="319"/>
      <c r="S276" s="319"/>
      <c r="U276" s="319"/>
      <c r="V276" s="319"/>
      <c r="W276" s="319"/>
      <c r="X276" s="319"/>
      <c r="Y276" s="319"/>
      <c r="AA276" s="319"/>
      <c r="AB276" s="319"/>
      <c r="AC276" s="319"/>
      <c r="AD276" s="319"/>
      <c r="AE276" s="319"/>
      <c r="AG276" s="319"/>
      <c r="AH276" s="319"/>
      <c r="AI276" s="319"/>
      <c r="AJ276" s="319"/>
      <c r="AK276" s="319"/>
      <c r="AM276" s="319"/>
      <c r="AN276" s="319"/>
      <c r="AO276" s="319"/>
      <c r="AP276" s="319"/>
      <c r="AQ276" s="319"/>
      <c r="AS276" s="319"/>
      <c r="AT276" s="319"/>
      <c r="AU276" s="319"/>
      <c r="AV276" s="319"/>
      <c r="AW276" s="319"/>
      <c r="AY276" s="319"/>
      <c r="AZ276" s="319"/>
      <c r="BA276" s="319"/>
      <c r="BB276" s="319"/>
      <c r="BC276" s="319"/>
      <c r="BE276" s="319"/>
      <c r="BF276" s="319"/>
      <c r="BG276" s="319"/>
      <c r="BH276" s="319"/>
      <c r="BI276" s="319"/>
    </row>
    <row r="277" spans="1:61">
      <c r="A277" s="319"/>
      <c r="B277" s="319"/>
      <c r="C277" s="319"/>
      <c r="D277" s="319"/>
      <c r="E277" s="319"/>
      <c r="F277" s="319"/>
      <c r="G277" s="319"/>
      <c r="I277" s="319"/>
      <c r="J277" s="319"/>
      <c r="K277" s="319"/>
      <c r="L277" s="319"/>
      <c r="M277" s="319"/>
      <c r="O277" s="319"/>
      <c r="P277" s="319"/>
      <c r="Q277" s="319"/>
      <c r="R277" s="319"/>
      <c r="S277" s="319"/>
      <c r="U277" s="319"/>
      <c r="V277" s="319"/>
      <c r="W277" s="319"/>
      <c r="X277" s="319"/>
      <c r="Y277" s="319"/>
      <c r="AA277" s="319"/>
      <c r="AB277" s="319"/>
      <c r="AC277" s="319"/>
      <c r="AD277" s="319"/>
      <c r="AE277" s="319"/>
      <c r="AG277" s="319"/>
      <c r="AH277" s="319"/>
      <c r="AI277" s="319"/>
      <c r="AJ277" s="319"/>
      <c r="AK277" s="319"/>
      <c r="AM277" s="319"/>
      <c r="AN277" s="319"/>
      <c r="AO277" s="319"/>
      <c r="AP277" s="319"/>
      <c r="AQ277" s="319"/>
      <c r="AS277" s="319"/>
      <c r="AT277" s="319"/>
      <c r="AU277" s="319"/>
      <c r="AV277" s="319"/>
      <c r="AW277" s="319"/>
      <c r="AY277" s="319"/>
      <c r="AZ277" s="319"/>
      <c r="BA277" s="319"/>
      <c r="BB277" s="319"/>
      <c r="BC277" s="319"/>
      <c r="BE277" s="319"/>
      <c r="BF277" s="319"/>
      <c r="BG277" s="319"/>
      <c r="BH277" s="319"/>
      <c r="BI277" s="319"/>
    </row>
    <row r="278" spans="1:61">
      <c r="A278" s="319"/>
      <c r="B278" s="319"/>
      <c r="C278" s="319"/>
      <c r="D278" s="319"/>
      <c r="E278" s="319"/>
      <c r="F278" s="319"/>
      <c r="G278" s="319"/>
      <c r="I278" s="319"/>
      <c r="J278" s="319"/>
      <c r="K278" s="319"/>
      <c r="L278" s="319"/>
      <c r="M278" s="319"/>
      <c r="O278" s="319"/>
      <c r="P278" s="319"/>
      <c r="Q278" s="319"/>
      <c r="R278" s="319"/>
      <c r="S278" s="319"/>
      <c r="U278" s="319"/>
      <c r="V278" s="319"/>
      <c r="W278" s="319"/>
      <c r="X278" s="319"/>
      <c r="Y278" s="319"/>
      <c r="AA278" s="319"/>
      <c r="AB278" s="319"/>
      <c r="AC278" s="319"/>
      <c r="AD278" s="319"/>
      <c r="AE278" s="319"/>
      <c r="AG278" s="319"/>
      <c r="AH278" s="319"/>
      <c r="AI278" s="319"/>
      <c r="AJ278" s="319"/>
      <c r="AK278" s="319"/>
      <c r="AM278" s="319"/>
      <c r="AN278" s="319"/>
      <c r="AO278" s="319"/>
      <c r="AP278" s="319"/>
      <c r="AQ278" s="319"/>
      <c r="AS278" s="319"/>
      <c r="AT278" s="319"/>
      <c r="AU278" s="319"/>
      <c r="AV278" s="319"/>
      <c r="AW278" s="319"/>
      <c r="AY278" s="319"/>
      <c r="AZ278" s="319"/>
      <c r="BA278" s="319"/>
      <c r="BB278" s="319"/>
      <c r="BC278" s="319"/>
      <c r="BE278" s="319"/>
      <c r="BF278" s="319"/>
      <c r="BG278" s="319"/>
      <c r="BH278" s="319"/>
      <c r="BI278" s="319"/>
    </row>
    <row r="279" spans="1:61">
      <c r="A279" s="319"/>
      <c r="B279" s="319"/>
      <c r="C279" s="319"/>
      <c r="D279" s="319"/>
      <c r="E279" s="319"/>
      <c r="F279" s="319"/>
      <c r="G279" s="319"/>
      <c r="I279" s="319"/>
      <c r="J279" s="319"/>
      <c r="K279" s="319"/>
      <c r="L279" s="319"/>
      <c r="M279" s="319"/>
      <c r="O279" s="319"/>
      <c r="P279" s="319"/>
      <c r="Q279" s="319"/>
      <c r="R279" s="319"/>
      <c r="S279" s="319"/>
      <c r="U279" s="319"/>
      <c r="V279" s="319"/>
      <c r="W279" s="319"/>
      <c r="X279" s="319"/>
      <c r="Y279" s="319"/>
      <c r="AA279" s="319"/>
      <c r="AB279" s="319"/>
      <c r="AC279" s="319"/>
      <c r="AD279" s="319"/>
      <c r="AE279" s="319"/>
      <c r="AG279" s="319"/>
      <c r="AH279" s="319"/>
      <c r="AI279" s="319"/>
      <c r="AJ279" s="319"/>
      <c r="AK279" s="319"/>
      <c r="AM279" s="319"/>
      <c r="AN279" s="319"/>
      <c r="AO279" s="319"/>
      <c r="AP279" s="319"/>
      <c r="AQ279" s="319"/>
      <c r="AS279" s="319"/>
      <c r="AT279" s="319"/>
      <c r="AU279" s="319"/>
      <c r="AV279" s="319"/>
      <c r="AW279" s="319"/>
      <c r="AY279" s="319"/>
      <c r="AZ279" s="319"/>
      <c r="BA279" s="319"/>
      <c r="BB279" s="319"/>
      <c r="BC279" s="319"/>
      <c r="BE279" s="319"/>
      <c r="BF279" s="319"/>
      <c r="BG279" s="319"/>
      <c r="BH279" s="319"/>
      <c r="BI279" s="319"/>
    </row>
    <row r="280" spans="1:61">
      <c r="A280" s="319"/>
      <c r="B280" s="319"/>
      <c r="C280" s="319"/>
      <c r="D280" s="319"/>
      <c r="E280" s="319"/>
      <c r="F280" s="319"/>
      <c r="G280" s="319"/>
      <c r="I280" s="319"/>
      <c r="J280" s="319"/>
      <c r="K280" s="319"/>
      <c r="L280" s="319"/>
      <c r="M280" s="319"/>
      <c r="O280" s="319"/>
      <c r="P280" s="319"/>
      <c r="Q280" s="319"/>
      <c r="R280" s="319"/>
      <c r="S280" s="319"/>
      <c r="U280" s="319"/>
      <c r="V280" s="319"/>
      <c r="W280" s="319"/>
      <c r="X280" s="319"/>
      <c r="Y280" s="319"/>
      <c r="AA280" s="319"/>
      <c r="AB280" s="319"/>
      <c r="AC280" s="319"/>
      <c r="AD280" s="319"/>
      <c r="AE280" s="319"/>
      <c r="AG280" s="319"/>
      <c r="AH280" s="319"/>
      <c r="AI280" s="319"/>
      <c r="AJ280" s="319"/>
      <c r="AK280" s="319"/>
      <c r="AM280" s="319"/>
      <c r="AN280" s="319"/>
      <c r="AO280" s="319"/>
      <c r="AP280" s="319"/>
      <c r="AQ280" s="319"/>
      <c r="AS280" s="319"/>
      <c r="AT280" s="319"/>
      <c r="AU280" s="319"/>
      <c r="AV280" s="319"/>
      <c r="AW280" s="319"/>
      <c r="AY280" s="319"/>
      <c r="AZ280" s="319"/>
      <c r="BA280" s="319"/>
      <c r="BB280" s="319"/>
      <c r="BC280" s="319"/>
      <c r="BE280" s="319"/>
      <c r="BF280" s="319"/>
      <c r="BG280" s="319"/>
      <c r="BH280" s="319"/>
      <c r="BI280" s="319"/>
    </row>
    <row r="281" spans="1:61">
      <c r="A281" s="319"/>
      <c r="B281" s="319"/>
      <c r="C281" s="319"/>
      <c r="D281" s="319"/>
      <c r="E281" s="319"/>
      <c r="F281" s="319"/>
      <c r="G281" s="319"/>
      <c r="I281" s="319"/>
      <c r="J281" s="319"/>
      <c r="K281" s="319"/>
      <c r="L281" s="319"/>
      <c r="M281" s="319"/>
      <c r="O281" s="319"/>
      <c r="P281" s="319"/>
      <c r="Q281" s="319"/>
      <c r="R281" s="319"/>
      <c r="S281" s="319"/>
      <c r="U281" s="319"/>
      <c r="V281" s="319"/>
      <c r="W281" s="319"/>
      <c r="X281" s="319"/>
      <c r="Y281" s="319"/>
      <c r="AA281" s="319"/>
      <c r="AB281" s="319"/>
      <c r="AC281" s="319"/>
      <c r="AD281" s="319"/>
      <c r="AE281" s="319"/>
      <c r="AG281" s="319"/>
      <c r="AH281" s="319"/>
      <c r="AI281" s="319"/>
      <c r="AJ281" s="319"/>
      <c r="AK281" s="319"/>
      <c r="AM281" s="319"/>
      <c r="AN281" s="319"/>
      <c r="AO281" s="319"/>
      <c r="AP281" s="319"/>
      <c r="AQ281" s="319"/>
      <c r="AS281" s="319"/>
      <c r="AT281" s="319"/>
      <c r="AU281" s="319"/>
      <c r="AV281" s="319"/>
      <c r="AW281" s="319"/>
      <c r="AY281" s="319"/>
      <c r="AZ281" s="319"/>
      <c r="BA281" s="319"/>
      <c r="BB281" s="319"/>
      <c r="BC281" s="319"/>
      <c r="BE281" s="319"/>
      <c r="BF281" s="319"/>
      <c r="BG281" s="319"/>
      <c r="BH281" s="319"/>
      <c r="BI281" s="319"/>
    </row>
    <row r="282" spans="1:61">
      <c r="A282" s="319"/>
      <c r="B282" s="319"/>
      <c r="C282" s="319"/>
      <c r="D282" s="319"/>
      <c r="E282" s="319"/>
      <c r="F282" s="319"/>
      <c r="G282" s="319"/>
      <c r="I282" s="319"/>
      <c r="J282" s="319"/>
      <c r="K282" s="319"/>
      <c r="L282" s="319"/>
      <c r="M282" s="319"/>
      <c r="O282" s="319"/>
      <c r="P282" s="319"/>
      <c r="Q282" s="319"/>
      <c r="R282" s="319"/>
      <c r="S282" s="319"/>
      <c r="U282" s="319"/>
      <c r="V282" s="319"/>
      <c r="W282" s="319"/>
      <c r="X282" s="319"/>
      <c r="Y282" s="319"/>
      <c r="AA282" s="319"/>
      <c r="AB282" s="319"/>
      <c r="AC282" s="319"/>
      <c r="AD282" s="319"/>
      <c r="AE282" s="319"/>
      <c r="AG282" s="319"/>
      <c r="AH282" s="319"/>
      <c r="AI282" s="319"/>
      <c r="AJ282" s="319"/>
      <c r="AK282" s="319"/>
      <c r="AM282" s="319"/>
      <c r="AN282" s="319"/>
      <c r="AO282" s="319"/>
      <c r="AP282" s="319"/>
      <c r="AQ282" s="319"/>
      <c r="AS282" s="319"/>
      <c r="AT282" s="319"/>
      <c r="AU282" s="319"/>
      <c r="AV282" s="319"/>
      <c r="AW282" s="319"/>
      <c r="AY282" s="319"/>
      <c r="AZ282" s="319"/>
      <c r="BA282" s="319"/>
      <c r="BB282" s="319"/>
      <c r="BC282" s="319"/>
      <c r="BE282" s="319"/>
      <c r="BF282" s="319"/>
      <c r="BG282" s="319"/>
      <c r="BH282" s="319"/>
      <c r="BI282" s="319"/>
    </row>
    <row r="283" spans="1:61">
      <c r="A283" s="319"/>
      <c r="B283" s="319"/>
      <c r="C283" s="319"/>
      <c r="D283" s="319"/>
      <c r="E283" s="319"/>
      <c r="F283" s="319"/>
      <c r="G283" s="319"/>
      <c r="I283" s="319"/>
      <c r="J283" s="319"/>
      <c r="K283" s="319"/>
      <c r="L283" s="319"/>
      <c r="M283" s="319"/>
      <c r="O283" s="319"/>
      <c r="P283" s="319"/>
      <c r="Q283" s="319"/>
      <c r="R283" s="319"/>
      <c r="S283" s="319"/>
      <c r="U283" s="319"/>
      <c r="V283" s="319"/>
      <c r="W283" s="319"/>
      <c r="X283" s="319"/>
      <c r="Y283" s="319"/>
      <c r="AA283" s="319"/>
      <c r="AB283" s="319"/>
      <c r="AC283" s="319"/>
      <c r="AD283" s="319"/>
      <c r="AE283" s="319"/>
      <c r="AG283" s="319"/>
      <c r="AH283" s="319"/>
      <c r="AI283" s="319"/>
      <c r="AJ283" s="319"/>
      <c r="AK283" s="319"/>
      <c r="AM283" s="319"/>
      <c r="AN283" s="319"/>
      <c r="AO283" s="319"/>
      <c r="AP283" s="319"/>
      <c r="AQ283" s="319"/>
      <c r="AS283" s="319"/>
      <c r="AT283" s="319"/>
      <c r="AU283" s="319"/>
      <c r="AV283" s="319"/>
      <c r="AW283" s="319"/>
      <c r="AY283" s="319"/>
      <c r="AZ283" s="319"/>
      <c r="BA283" s="319"/>
      <c r="BB283" s="319"/>
      <c r="BC283" s="319"/>
      <c r="BE283" s="319"/>
      <c r="BF283" s="319"/>
      <c r="BG283" s="319"/>
      <c r="BH283" s="319"/>
      <c r="BI283" s="319"/>
    </row>
    <row r="284" spans="1:61">
      <c r="A284" s="319"/>
      <c r="B284" s="319"/>
      <c r="C284" s="319"/>
      <c r="D284" s="319"/>
      <c r="E284" s="319"/>
      <c r="F284" s="319"/>
      <c r="G284" s="319"/>
      <c r="I284" s="319"/>
      <c r="J284" s="319"/>
      <c r="K284" s="319"/>
      <c r="L284" s="319"/>
      <c r="M284" s="319"/>
      <c r="O284" s="319"/>
      <c r="P284" s="319"/>
      <c r="Q284" s="319"/>
      <c r="R284" s="319"/>
      <c r="S284" s="319"/>
      <c r="U284" s="319"/>
      <c r="V284" s="319"/>
      <c r="W284" s="319"/>
      <c r="X284" s="319"/>
      <c r="Y284" s="319"/>
      <c r="AA284" s="319"/>
      <c r="AB284" s="319"/>
      <c r="AC284" s="319"/>
      <c r="AD284" s="319"/>
      <c r="AE284" s="319"/>
      <c r="AG284" s="319"/>
      <c r="AH284" s="319"/>
      <c r="AI284" s="319"/>
      <c r="AJ284" s="319"/>
      <c r="AK284" s="319"/>
      <c r="AM284" s="319"/>
      <c r="AN284" s="319"/>
      <c r="AO284" s="319"/>
      <c r="AP284" s="319"/>
      <c r="AQ284" s="319"/>
      <c r="AS284" s="319"/>
      <c r="AT284" s="319"/>
      <c r="AU284" s="319"/>
      <c r="AV284" s="319"/>
      <c r="AW284" s="319"/>
      <c r="AY284" s="319"/>
      <c r="AZ284" s="319"/>
      <c r="BA284" s="319"/>
      <c r="BB284" s="319"/>
      <c r="BC284" s="319"/>
      <c r="BE284" s="319"/>
      <c r="BF284" s="319"/>
      <c r="BG284" s="319"/>
      <c r="BH284" s="319"/>
      <c r="BI284" s="319"/>
    </row>
    <row r="285" spans="1:61">
      <c r="A285" s="319"/>
      <c r="B285" s="319"/>
      <c r="C285" s="319"/>
      <c r="D285" s="319"/>
      <c r="E285" s="319"/>
      <c r="F285" s="319"/>
      <c r="G285" s="319"/>
      <c r="I285" s="319"/>
      <c r="J285" s="319"/>
      <c r="K285" s="319"/>
      <c r="L285" s="319"/>
      <c r="M285" s="319"/>
      <c r="O285" s="319"/>
      <c r="P285" s="319"/>
      <c r="Q285" s="319"/>
      <c r="R285" s="319"/>
      <c r="S285" s="319"/>
      <c r="U285" s="319"/>
      <c r="V285" s="319"/>
      <c r="W285" s="319"/>
      <c r="X285" s="319"/>
      <c r="Y285" s="319"/>
      <c r="AA285" s="319"/>
      <c r="AB285" s="319"/>
      <c r="AC285" s="319"/>
      <c r="AD285" s="319"/>
      <c r="AE285" s="319"/>
      <c r="AG285" s="319"/>
      <c r="AH285" s="319"/>
      <c r="AI285" s="319"/>
      <c r="AJ285" s="319"/>
      <c r="AK285" s="319"/>
      <c r="AM285" s="319"/>
      <c r="AN285" s="319"/>
      <c r="AO285" s="319"/>
      <c r="AP285" s="319"/>
      <c r="AQ285" s="319"/>
      <c r="AS285" s="319"/>
      <c r="AT285" s="319"/>
      <c r="AU285" s="319"/>
      <c r="AV285" s="319"/>
      <c r="AW285" s="319"/>
      <c r="AY285" s="319"/>
      <c r="AZ285" s="319"/>
      <c r="BA285" s="319"/>
      <c r="BB285" s="319"/>
      <c r="BC285" s="319"/>
      <c r="BE285" s="319"/>
      <c r="BF285" s="319"/>
      <c r="BG285" s="319"/>
      <c r="BH285" s="319"/>
      <c r="BI285" s="319"/>
    </row>
    <row r="286" spans="1:61">
      <c r="A286" s="319"/>
      <c r="B286" s="319"/>
      <c r="C286" s="319"/>
      <c r="D286" s="319"/>
      <c r="E286" s="319"/>
      <c r="F286" s="319"/>
      <c r="G286" s="319"/>
      <c r="I286" s="319"/>
      <c r="J286" s="319"/>
      <c r="K286" s="319"/>
      <c r="L286" s="319"/>
      <c r="M286" s="319"/>
      <c r="O286" s="319"/>
      <c r="P286" s="319"/>
      <c r="Q286" s="319"/>
      <c r="R286" s="319"/>
      <c r="S286" s="319"/>
      <c r="U286" s="319"/>
      <c r="V286" s="319"/>
      <c r="W286" s="319"/>
      <c r="X286" s="319"/>
      <c r="Y286" s="319"/>
      <c r="AA286" s="319"/>
      <c r="AB286" s="319"/>
      <c r="AC286" s="319"/>
      <c r="AD286" s="319"/>
      <c r="AE286" s="319"/>
      <c r="AG286" s="319"/>
      <c r="AH286" s="319"/>
      <c r="AI286" s="319"/>
      <c r="AJ286" s="319"/>
      <c r="AK286" s="319"/>
      <c r="AM286" s="319"/>
      <c r="AN286" s="319"/>
      <c r="AO286" s="319"/>
      <c r="AP286" s="319"/>
      <c r="AQ286" s="319"/>
      <c r="AS286" s="319"/>
      <c r="AT286" s="319"/>
      <c r="AU286" s="319"/>
      <c r="AV286" s="319"/>
      <c r="AW286" s="319"/>
      <c r="AY286" s="319"/>
      <c r="AZ286" s="319"/>
      <c r="BA286" s="319"/>
      <c r="BB286" s="319"/>
      <c r="BC286" s="319"/>
      <c r="BE286" s="319"/>
      <c r="BF286" s="319"/>
      <c r="BG286" s="319"/>
      <c r="BH286" s="319"/>
      <c r="BI286" s="319"/>
    </row>
    <row r="287" spans="1:61">
      <c r="A287" s="319"/>
      <c r="B287" s="319"/>
      <c r="C287" s="319"/>
      <c r="D287" s="319"/>
      <c r="E287" s="319"/>
      <c r="F287" s="319"/>
      <c r="G287" s="319"/>
      <c r="I287" s="319"/>
      <c r="J287" s="319"/>
      <c r="K287" s="319"/>
      <c r="L287" s="319"/>
      <c r="M287" s="319"/>
      <c r="O287" s="319"/>
      <c r="P287" s="319"/>
      <c r="Q287" s="319"/>
      <c r="R287" s="319"/>
      <c r="S287" s="319"/>
      <c r="U287" s="319"/>
      <c r="V287" s="319"/>
      <c r="W287" s="319"/>
      <c r="X287" s="319"/>
      <c r="Y287" s="319"/>
      <c r="AA287" s="319"/>
      <c r="AB287" s="319"/>
      <c r="AC287" s="319"/>
      <c r="AD287" s="319"/>
      <c r="AE287" s="319"/>
      <c r="AG287" s="319"/>
      <c r="AH287" s="319"/>
      <c r="AI287" s="319"/>
      <c r="AJ287" s="319"/>
      <c r="AK287" s="319"/>
      <c r="AM287" s="319"/>
      <c r="AN287" s="319"/>
      <c r="AO287" s="319"/>
      <c r="AP287" s="319"/>
      <c r="AQ287" s="319"/>
      <c r="AS287" s="319"/>
      <c r="AT287" s="319"/>
      <c r="AU287" s="319"/>
      <c r="AV287" s="319"/>
      <c r="AW287" s="319"/>
      <c r="AY287" s="319"/>
      <c r="AZ287" s="319"/>
      <c r="BA287" s="319"/>
      <c r="BB287" s="319"/>
      <c r="BC287" s="319"/>
      <c r="BE287" s="319"/>
      <c r="BF287" s="319"/>
      <c r="BG287" s="319"/>
      <c r="BH287" s="319"/>
      <c r="BI287" s="319"/>
    </row>
    <row r="288" spans="1:61">
      <c r="A288" s="319"/>
      <c r="B288" s="319"/>
      <c r="C288" s="319"/>
      <c r="D288" s="319"/>
      <c r="E288" s="319"/>
      <c r="F288" s="319"/>
      <c r="G288" s="319"/>
      <c r="I288" s="319"/>
      <c r="J288" s="319"/>
      <c r="K288" s="319"/>
      <c r="L288" s="319"/>
      <c r="M288" s="319"/>
      <c r="O288" s="319"/>
      <c r="P288" s="319"/>
      <c r="Q288" s="319"/>
      <c r="R288" s="319"/>
      <c r="S288" s="319"/>
      <c r="U288" s="319"/>
      <c r="V288" s="319"/>
      <c r="W288" s="319"/>
      <c r="X288" s="319"/>
      <c r="Y288" s="319"/>
      <c r="AA288" s="319"/>
      <c r="AB288" s="319"/>
      <c r="AC288" s="319"/>
      <c r="AD288" s="319"/>
      <c r="AE288" s="319"/>
      <c r="AG288" s="319"/>
      <c r="AH288" s="319"/>
      <c r="AI288" s="319"/>
      <c r="AJ288" s="319"/>
      <c r="AK288" s="319"/>
      <c r="AM288" s="319"/>
      <c r="AN288" s="319"/>
      <c r="AO288" s="319"/>
      <c r="AP288" s="319"/>
      <c r="AQ288" s="319"/>
      <c r="AS288" s="319"/>
      <c r="AT288" s="319"/>
      <c r="AU288" s="319"/>
      <c r="AV288" s="319"/>
      <c r="AW288" s="319"/>
      <c r="AY288" s="319"/>
      <c r="AZ288" s="319"/>
      <c r="BA288" s="319"/>
      <c r="BB288" s="319"/>
      <c r="BC288" s="319"/>
      <c r="BE288" s="319"/>
      <c r="BF288" s="319"/>
      <c r="BG288" s="319"/>
      <c r="BH288" s="319"/>
      <c r="BI288" s="319"/>
    </row>
    <row r="289" spans="1:61">
      <c r="A289" s="319"/>
      <c r="B289" s="319"/>
      <c r="C289" s="319"/>
      <c r="D289" s="319"/>
      <c r="E289" s="319"/>
      <c r="F289" s="319"/>
      <c r="G289" s="319"/>
      <c r="I289" s="319"/>
      <c r="J289" s="319"/>
      <c r="K289" s="319"/>
      <c r="L289" s="319"/>
      <c r="M289" s="319"/>
      <c r="O289" s="319"/>
      <c r="P289" s="319"/>
      <c r="Q289" s="319"/>
      <c r="R289" s="319"/>
      <c r="S289" s="319"/>
      <c r="U289" s="319"/>
      <c r="V289" s="319"/>
      <c r="W289" s="319"/>
      <c r="X289" s="319"/>
      <c r="Y289" s="319"/>
      <c r="AA289" s="319"/>
      <c r="AB289" s="319"/>
      <c r="AC289" s="319"/>
      <c r="AD289" s="319"/>
      <c r="AE289" s="319"/>
      <c r="AG289" s="319"/>
      <c r="AH289" s="319"/>
      <c r="AI289" s="319"/>
      <c r="AJ289" s="319"/>
      <c r="AK289" s="319"/>
      <c r="AM289" s="319"/>
      <c r="AN289" s="319"/>
      <c r="AO289" s="319"/>
      <c r="AP289" s="319"/>
      <c r="AQ289" s="319"/>
      <c r="AS289" s="319"/>
      <c r="AT289" s="319"/>
      <c r="AU289" s="319"/>
      <c r="AV289" s="319"/>
      <c r="AW289" s="319"/>
      <c r="AY289" s="319"/>
      <c r="AZ289" s="319"/>
      <c r="BA289" s="319"/>
      <c r="BB289" s="319"/>
      <c r="BC289" s="319"/>
      <c r="BE289" s="319"/>
      <c r="BF289" s="319"/>
      <c r="BG289" s="319"/>
      <c r="BH289" s="319"/>
      <c r="BI289" s="319"/>
    </row>
    <row r="290" spans="1:61">
      <c r="A290" s="319"/>
      <c r="B290" s="319"/>
      <c r="C290" s="319"/>
      <c r="D290" s="319"/>
      <c r="E290" s="319"/>
      <c r="F290" s="319"/>
      <c r="G290" s="319"/>
      <c r="I290" s="319"/>
      <c r="J290" s="319"/>
      <c r="K290" s="319"/>
      <c r="L290" s="319"/>
      <c r="M290" s="319"/>
      <c r="O290" s="319"/>
      <c r="P290" s="319"/>
      <c r="Q290" s="319"/>
      <c r="R290" s="319"/>
      <c r="S290" s="319"/>
      <c r="U290" s="319"/>
      <c r="V290" s="319"/>
      <c r="W290" s="319"/>
      <c r="X290" s="319"/>
      <c r="Y290" s="319"/>
      <c r="AA290" s="319"/>
      <c r="AB290" s="319"/>
      <c r="AC290" s="319"/>
      <c r="AD290" s="319"/>
      <c r="AE290" s="319"/>
      <c r="AG290" s="319"/>
      <c r="AH290" s="319"/>
      <c r="AI290" s="319"/>
      <c r="AJ290" s="319"/>
      <c r="AK290" s="319"/>
      <c r="AM290" s="319"/>
      <c r="AN290" s="319"/>
      <c r="AO290" s="319"/>
      <c r="AP290" s="319"/>
      <c r="AQ290" s="319"/>
      <c r="AS290" s="319"/>
      <c r="AT290" s="319"/>
      <c r="AU290" s="319"/>
      <c r="AV290" s="319"/>
      <c r="AW290" s="319"/>
      <c r="AY290" s="319"/>
      <c r="AZ290" s="319"/>
      <c r="BA290" s="319"/>
      <c r="BB290" s="319"/>
      <c r="BC290" s="319"/>
      <c r="BE290" s="319"/>
      <c r="BF290" s="319"/>
      <c r="BG290" s="319"/>
      <c r="BH290" s="319"/>
      <c r="BI290" s="319"/>
    </row>
    <row r="291" spans="1:61">
      <c r="A291" s="319"/>
      <c r="B291" s="319"/>
      <c r="C291" s="319"/>
      <c r="D291" s="319"/>
      <c r="E291" s="319"/>
      <c r="F291" s="319"/>
      <c r="G291" s="319"/>
      <c r="I291" s="319"/>
      <c r="J291" s="319"/>
      <c r="K291" s="319"/>
      <c r="L291" s="319"/>
      <c r="M291" s="319"/>
      <c r="O291" s="319"/>
      <c r="P291" s="319"/>
      <c r="Q291" s="319"/>
      <c r="R291" s="319"/>
      <c r="S291" s="319"/>
      <c r="U291" s="319"/>
      <c r="V291" s="319"/>
      <c r="W291" s="319"/>
      <c r="X291" s="319"/>
      <c r="Y291" s="319"/>
      <c r="AA291" s="319"/>
      <c r="AB291" s="319"/>
      <c r="AC291" s="319"/>
      <c r="AD291" s="319"/>
      <c r="AE291" s="319"/>
      <c r="AG291" s="319"/>
      <c r="AH291" s="319"/>
      <c r="AI291" s="319"/>
      <c r="AJ291" s="319"/>
      <c r="AK291" s="319"/>
      <c r="AM291" s="319"/>
      <c r="AN291" s="319"/>
      <c r="AO291" s="319"/>
      <c r="AP291" s="319"/>
      <c r="AQ291" s="319"/>
      <c r="AS291" s="319"/>
      <c r="AT291" s="319"/>
      <c r="AU291" s="319"/>
      <c r="AV291" s="319"/>
      <c r="AW291" s="319"/>
      <c r="AY291" s="319"/>
      <c r="AZ291" s="319"/>
      <c r="BA291" s="319"/>
      <c r="BB291" s="319"/>
      <c r="BC291" s="319"/>
      <c r="BE291" s="319"/>
      <c r="BF291" s="319"/>
      <c r="BG291" s="319"/>
      <c r="BH291" s="319"/>
      <c r="BI291" s="319"/>
    </row>
    <row r="292" spans="1:61">
      <c r="A292" s="319"/>
      <c r="B292" s="319"/>
      <c r="C292" s="319"/>
      <c r="D292" s="319"/>
      <c r="E292" s="319"/>
      <c r="F292" s="319"/>
      <c r="G292" s="319"/>
      <c r="I292" s="319"/>
      <c r="J292" s="319"/>
      <c r="K292" s="319"/>
      <c r="L292" s="319"/>
      <c r="M292" s="319"/>
      <c r="O292" s="319"/>
      <c r="P292" s="319"/>
      <c r="Q292" s="319"/>
      <c r="R292" s="319"/>
      <c r="S292" s="319"/>
      <c r="U292" s="319"/>
      <c r="V292" s="319"/>
      <c r="W292" s="319"/>
      <c r="X292" s="319"/>
      <c r="Y292" s="319"/>
      <c r="AA292" s="319"/>
      <c r="AB292" s="319"/>
      <c r="AC292" s="319"/>
      <c r="AD292" s="319"/>
      <c r="AE292" s="319"/>
      <c r="AG292" s="319"/>
      <c r="AH292" s="319"/>
      <c r="AI292" s="319"/>
      <c r="AJ292" s="319"/>
      <c r="AK292" s="319"/>
      <c r="AM292" s="319"/>
      <c r="AN292" s="319"/>
      <c r="AO292" s="319"/>
      <c r="AP292" s="319"/>
      <c r="AQ292" s="319"/>
      <c r="AS292" s="319"/>
      <c r="AT292" s="319"/>
      <c r="AU292" s="319"/>
      <c r="AV292" s="319"/>
      <c r="AW292" s="319"/>
      <c r="AY292" s="319"/>
      <c r="AZ292" s="319"/>
      <c r="BA292" s="319"/>
      <c r="BB292" s="319"/>
      <c r="BC292" s="319"/>
      <c r="BE292" s="319"/>
      <c r="BF292" s="319"/>
      <c r="BG292" s="319"/>
      <c r="BH292" s="319"/>
      <c r="BI292" s="319"/>
    </row>
    <row r="293" spans="1:61">
      <c r="A293" s="319"/>
      <c r="B293" s="319"/>
      <c r="C293" s="319"/>
      <c r="D293" s="319"/>
      <c r="E293" s="319"/>
      <c r="F293" s="319"/>
      <c r="G293" s="319"/>
      <c r="I293" s="319"/>
      <c r="J293" s="319"/>
      <c r="K293" s="319"/>
      <c r="L293" s="319"/>
      <c r="M293" s="319"/>
      <c r="O293" s="319"/>
      <c r="P293" s="319"/>
      <c r="Q293" s="319"/>
      <c r="R293" s="319"/>
      <c r="S293" s="319"/>
      <c r="U293" s="319"/>
      <c r="V293" s="319"/>
      <c r="W293" s="319"/>
      <c r="X293" s="319"/>
      <c r="Y293" s="319"/>
      <c r="AA293" s="319"/>
      <c r="AB293" s="319"/>
      <c r="AC293" s="319"/>
      <c r="AD293" s="319"/>
      <c r="AE293" s="319"/>
      <c r="AG293" s="319"/>
      <c r="AH293" s="319"/>
      <c r="AI293" s="319"/>
      <c r="AJ293" s="319"/>
      <c r="AK293" s="319"/>
      <c r="AM293" s="319"/>
      <c r="AN293" s="319"/>
      <c r="AO293" s="319"/>
      <c r="AP293" s="319"/>
      <c r="AQ293" s="319"/>
      <c r="AS293" s="319"/>
      <c r="AT293" s="319"/>
      <c r="AU293" s="319"/>
      <c r="AV293" s="319"/>
      <c r="AW293" s="319"/>
      <c r="AY293" s="319"/>
      <c r="AZ293" s="319"/>
      <c r="BA293" s="319"/>
      <c r="BB293" s="319"/>
      <c r="BC293" s="319"/>
      <c r="BE293" s="319"/>
      <c r="BF293" s="319"/>
      <c r="BG293" s="319"/>
      <c r="BH293" s="319"/>
      <c r="BI293" s="319"/>
    </row>
    <row r="294" spans="1:61">
      <c r="A294" s="319"/>
      <c r="B294" s="319"/>
      <c r="C294" s="319"/>
      <c r="D294" s="319"/>
      <c r="E294" s="319"/>
      <c r="F294" s="319"/>
      <c r="G294" s="319"/>
      <c r="I294" s="319"/>
      <c r="J294" s="319"/>
      <c r="K294" s="319"/>
      <c r="L294" s="319"/>
      <c r="M294" s="319"/>
      <c r="O294" s="319"/>
      <c r="P294" s="319"/>
      <c r="Q294" s="319"/>
      <c r="R294" s="319"/>
      <c r="S294" s="319"/>
      <c r="U294" s="319"/>
      <c r="V294" s="319"/>
      <c r="W294" s="319"/>
      <c r="X294" s="319"/>
      <c r="Y294" s="319"/>
      <c r="AA294" s="319"/>
      <c r="AB294" s="319"/>
      <c r="AC294" s="319"/>
      <c r="AD294" s="319"/>
      <c r="AE294" s="319"/>
      <c r="AG294" s="319"/>
      <c r="AH294" s="319"/>
      <c r="AI294" s="319"/>
      <c r="AJ294" s="319"/>
      <c r="AK294" s="319"/>
      <c r="AM294" s="319"/>
      <c r="AN294" s="319"/>
      <c r="AO294" s="319"/>
      <c r="AP294" s="319"/>
      <c r="AQ294" s="319"/>
      <c r="AS294" s="319"/>
      <c r="AT294" s="319"/>
      <c r="AU294" s="319"/>
      <c r="AV294" s="319"/>
      <c r="AW294" s="319"/>
      <c r="AY294" s="319"/>
      <c r="AZ294" s="319"/>
      <c r="BA294" s="319"/>
      <c r="BB294" s="319"/>
      <c r="BC294" s="319"/>
      <c r="BE294" s="319"/>
      <c r="BF294" s="319"/>
      <c r="BG294" s="319"/>
      <c r="BH294" s="319"/>
      <c r="BI294" s="319"/>
    </row>
    <row r="295" spans="1:61">
      <c r="A295" s="319"/>
      <c r="B295" s="319"/>
      <c r="C295" s="319"/>
      <c r="D295" s="319"/>
      <c r="E295" s="319"/>
      <c r="F295" s="319"/>
      <c r="G295" s="319"/>
      <c r="I295" s="319"/>
      <c r="J295" s="319"/>
      <c r="K295" s="319"/>
      <c r="L295" s="319"/>
      <c r="M295" s="319"/>
      <c r="O295" s="319"/>
      <c r="P295" s="319"/>
      <c r="Q295" s="319"/>
      <c r="R295" s="319"/>
      <c r="S295" s="319"/>
      <c r="U295" s="319"/>
      <c r="V295" s="319"/>
      <c r="W295" s="319"/>
      <c r="X295" s="319"/>
      <c r="Y295" s="319"/>
      <c r="AA295" s="319"/>
      <c r="AB295" s="319"/>
      <c r="AC295" s="319"/>
      <c r="AD295" s="319"/>
      <c r="AE295" s="319"/>
      <c r="AG295" s="319"/>
      <c r="AH295" s="319"/>
      <c r="AI295" s="319"/>
      <c r="AJ295" s="319"/>
      <c r="AK295" s="319"/>
      <c r="AM295" s="319"/>
      <c r="AN295" s="319"/>
      <c r="AO295" s="319"/>
      <c r="AP295" s="319"/>
      <c r="AQ295" s="319"/>
      <c r="AS295" s="319"/>
      <c r="AT295" s="319"/>
      <c r="AU295" s="319"/>
      <c r="AV295" s="319"/>
      <c r="AW295" s="319"/>
      <c r="AY295" s="319"/>
      <c r="AZ295" s="319"/>
      <c r="BA295" s="319"/>
      <c r="BB295" s="319"/>
      <c r="BC295" s="319"/>
      <c r="BE295" s="319"/>
      <c r="BF295" s="319"/>
      <c r="BG295" s="319"/>
      <c r="BH295" s="319"/>
      <c r="BI295" s="319"/>
    </row>
    <row r="296" spans="1:61">
      <c r="A296" s="319"/>
      <c r="B296" s="319"/>
      <c r="C296" s="319"/>
      <c r="D296" s="319"/>
      <c r="E296" s="319"/>
      <c r="F296" s="319"/>
      <c r="G296" s="319"/>
      <c r="I296" s="319"/>
      <c r="J296" s="319"/>
      <c r="K296" s="319"/>
      <c r="L296" s="319"/>
      <c r="M296" s="319"/>
      <c r="O296" s="319"/>
      <c r="P296" s="319"/>
      <c r="Q296" s="319"/>
      <c r="R296" s="319"/>
      <c r="S296" s="319"/>
      <c r="U296" s="319"/>
      <c r="V296" s="319"/>
      <c r="W296" s="319"/>
      <c r="X296" s="319"/>
      <c r="Y296" s="319"/>
      <c r="AA296" s="319"/>
      <c r="AB296" s="319"/>
      <c r="AC296" s="319"/>
      <c r="AD296" s="319"/>
      <c r="AE296" s="319"/>
      <c r="AG296" s="319"/>
      <c r="AH296" s="319"/>
      <c r="AI296" s="319"/>
      <c r="AJ296" s="319"/>
      <c r="AK296" s="319"/>
      <c r="AM296" s="319"/>
      <c r="AN296" s="319"/>
      <c r="AO296" s="319"/>
      <c r="AP296" s="319"/>
      <c r="AQ296" s="319"/>
      <c r="AS296" s="319"/>
      <c r="AT296" s="319"/>
      <c r="AU296" s="319"/>
      <c r="AV296" s="319"/>
      <c r="AW296" s="319"/>
      <c r="AY296" s="319"/>
      <c r="AZ296" s="319"/>
      <c r="BA296" s="319"/>
      <c r="BB296" s="319"/>
      <c r="BC296" s="319"/>
      <c r="BE296" s="319"/>
      <c r="BF296" s="319"/>
      <c r="BG296" s="319"/>
      <c r="BH296" s="319"/>
      <c r="BI296" s="319"/>
    </row>
    <row r="297" spans="1:61">
      <c r="A297" s="319"/>
      <c r="B297" s="319"/>
      <c r="C297" s="319"/>
      <c r="D297" s="319"/>
      <c r="E297" s="319"/>
      <c r="F297" s="319"/>
      <c r="G297" s="319"/>
      <c r="I297" s="319"/>
      <c r="J297" s="319"/>
      <c r="K297" s="319"/>
      <c r="L297" s="319"/>
      <c r="M297" s="319"/>
      <c r="O297" s="319"/>
      <c r="P297" s="319"/>
      <c r="Q297" s="319"/>
      <c r="R297" s="319"/>
      <c r="S297" s="319"/>
      <c r="U297" s="319"/>
      <c r="V297" s="319"/>
      <c r="W297" s="319"/>
      <c r="X297" s="319"/>
      <c r="Y297" s="319"/>
      <c r="AA297" s="319"/>
      <c r="AB297" s="319"/>
      <c r="AC297" s="319"/>
      <c r="AD297" s="319"/>
      <c r="AE297" s="319"/>
      <c r="AG297" s="319"/>
      <c r="AH297" s="319"/>
      <c r="AI297" s="319"/>
      <c r="AJ297" s="319"/>
      <c r="AK297" s="319"/>
      <c r="AM297" s="319"/>
      <c r="AN297" s="319"/>
      <c r="AO297" s="319"/>
      <c r="AP297" s="319"/>
      <c r="AQ297" s="319"/>
      <c r="AS297" s="319"/>
      <c r="AT297" s="319"/>
      <c r="AU297" s="319"/>
      <c r="AV297" s="319"/>
      <c r="AW297" s="319"/>
      <c r="AY297" s="319"/>
      <c r="AZ297" s="319"/>
      <c r="BA297" s="319"/>
      <c r="BB297" s="319"/>
      <c r="BC297" s="319"/>
      <c r="BE297" s="319"/>
      <c r="BF297" s="319"/>
      <c r="BG297" s="319"/>
      <c r="BH297" s="319"/>
      <c r="BI297" s="319"/>
    </row>
    <row r="298" spans="1:61">
      <c r="A298" s="319"/>
      <c r="B298" s="319"/>
      <c r="C298" s="319"/>
      <c r="D298" s="319"/>
      <c r="E298" s="319"/>
      <c r="F298" s="319"/>
      <c r="G298" s="319"/>
      <c r="I298" s="319"/>
      <c r="J298" s="319"/>
      <c r="K298" s="319"/>
      <c r="L298" s="319"/>
      <c r="M298" s="319"/>
      <c r="O298" s="319"/>
      <c r="P298" s="319"/>
      <c r="Q298" s="319"/>
      <c r="R298" s="319"/>
      <c r="S298" s="319"/>
      <c r="U298" s="319"/>
      <c r="V298" s="319"/>
      <c r="W298" s="319"/>
      <c r="X298" s="319"/>
      <c r="Y298" s="319"/>
      <c r="AA298" s="319"/>
      <c r="AB298" s="319"/>
      <c r="AC298" s="319"/>
      <c r="AD298" s="319"/>
      <c r="AE298" s="319"/>
      <c r="AG298" s="319"/>
      <c r="AH298" s="319"/>
      <c r="AI298" s="319"/>
      <c r="AJ298" s="319"/>
      <c r="AK298" s="319"/>
      <c r="AM298" s="319"/>
      <c r="AN298" s="319"/>
      <c r="AO298" s="319"/>
      <c r="AP298" s="319"/>
      <c r="AQ298" s="319"/>
      <c r="AS298" s="319"/>
      <c r="AT298" s="319"/>
      <c r="AU298" s="319"/>
      <c r="AV298" s="319"/>
      <c r="AW298" s="319"/>
      <c r="AY298" s="319"/>
      <c r="AZ298" s="319"/>
      <c r="BA298" s="319"/>
      <c r="BB298" s="319"/>
      <c r="BC298" s="319"/>
      <c r="BE298" s="319"/>
      <c r="BF298" s="319"/>
      <c r="BG298" s="319"/>
      <c r="BH298" s="319"/>
      <c r="BI298" s="319"/>
    </row>
    <row r="299" spans="1:61">
      <c r="A299" s="319"/>
      <c r="B299" s="319"/>
      <c r="C299" s="319"/>
      <c r="D299" s="319"/>
      <c r="E299" s="319"/>
      <c r="F299" s="319"/>
      <c r="G299" s="319"/>
      <c r="I299" s="319"/>
      <c r="J299" s="319"/>
      <c r="K299" s="319"/>
      <c r="L299" s="319"/>
      <c r="M299" s="319"/>
      <c r="O299" s="319"/>
      <c r="P299" s="319"/>
      <c r="Q299" s="319"/>
      <c r="R299" s="319"/>
      <c r="S299" s="319"/>
      <c r="U299" s="319"/>
      <c r="V299" s="319"/>
      <c r="W299" s="319"/>
      <c r="X299" s="319"/>
      <c r="Y299" s="319"/>
      <c r="AA299" s="319"/>
      <c r="AB299" s="319"/>
      <c r="AC299" s="319"/>
      <c r="AD299" s="319"/>
      <c r="AE299" s="319"/>
      <c r="AG299" s="319"/>
      <c r="AH299" s="319"/>
      <c r="AI299" s="319"/>
      <c r="AJ299" s="319"/>
      <c r="AK299" s="319"/>
      <c r="AM299" s="319"/>
      <c r="AN299" s="319"/>
      <c r="AO299" s="319"/>
      <c r="AP299" s="319"/>
      <c r="AQ299" s="319"/>
      <c r="AS299" s="319"/>
      <c r="AT299" s="319"/>
      <c r="AU299" s="319"/>
      <c r="AV299" s="319"/>
      <c r="AW299" s="319"/>
      <c r="AY299" s="319"/>
      <c r="AZ299" s="319"/>
      <c r="BA299" s="319"/>
      <c r="BB299" s="319"/>
      <c r="BC299" s="319"/>
      <c r="BE299" s="319"/>
      <c r="BF299" s="319"/>
      <c r="BG299" s="319"/>
      <c r="BH299" s="319"/>
      <c r="BI299" s="319"/>
    </row>
    <row r="300" spans="1:61">
      <c r="A300" s="319"/>
      <c r="B300" s="319"/>
      <c r="C300" s="319"/>
      <c r="D300" s="319"/>
      <c r="E300" s="319"/>
      <c r="F300" s="319"/>
      <c r="G300" s="319"/>
      <c r="I300" s="319"/>
      <c r="J300" s="319"/>
      <c r="K300" s="319"/>
      <c r="L300" s="319"/>
      <c r="M300" s="319"/>
      <c r="O300" s="319"/>
      <c r="P300" s="319"/>
      <c r="Q300" s="319"/>
      <c r="R300" s="319"/>
      <c r="S300" s="319"/>
      <c r="U300" s="319"/>
      <c r="V300" s="319"/>
      <c r="W300" s="319"/>
      <c r="X300" s="319"/>
      <c r="Y300" s="319"/>
      <c r="AA300" s="319"/>
      <c r="AB300" s="319"/>
      <c r="AC300" s="319"/>
      <c r="AD300" s="319"/>
      <c r="AE300" s="319"/>
      <c r="AG300" s="319"/>
      <c r="AH300" s="319"/>
      <c r="AI300" s="319"/>
      <c r="AJ300" s="319"/>
      <c r="AK300" s="319"/>
      <c r="AM300" s="319"/>
      <c r="AN300" s="319"/>
      <c r="AO300" s="319"/>
      <c r="AP300" s="319"/>
      <c r="AQ300" s="319"/>
      <c r="AS300" s="319"/>
      <c r="AT300" s="319"/>
      <c r="AU300" s="319"/>
      <c r="AV300" s="319"/>
      <c r="AW300" s="319"/>
      <c r="AY300" s="319"/>
      <c r="AZ300" s="319"/>
      <c r="BA300" s="319"/>
      <c r="BB300" s="319"/>
      <c r="BC300" s="319"/>
      <c r="BE300" s="319"/>
      <c r="BF300" s="319"/>
      <c r="BG300" s="319"/>
      <c r="BH300" s="319"/>
      <c r="BI300" s="319"/>
    </row>
    <row r="301" spans="1:61">
      <c r="A301" s="319"/>
      <c r="B301" s="319"/>
      <c r="C301" s="319"/>
      <c r="D301" s="319"/>
      <c r="E301" s="319"/>
      <c r="F301" s="319"/>
      <c r="G301" s="319"/>
      <c r="I301" s="319"/>
      <c r="J301" s="319"/>
      <c r="K301" s="319"/>
      <c r="L301" s="319"/>
      <c r="M301" s="319"/>
      <c r="O301" s="319"/>
      <c r="P301" s="319"/>
      <c r="Q301" s="319"/>
      <c r="R301" s="319"/>
      <c r="S301" s="319"/>
      <c r="U301" s="319"/>
      <c r="V301" s="319"/>
      <c r="W301" s="319"/>
      <c r="X301" s="319"/>
      <c r="Y301" s="319"/>
      <c r="AA301" s="319"/>
      <c r="AB301" s="319"/>
      <c r="AC301" s="319"/>
      <c r="AD301" s="319"/>
      <c r="AE301" s="319"/>
      <c r="AG301" s="319"/>
      <c r="AH301" s="319"/>
      <c r="AI301" s="319"/>
      <c r="AJ301" s="319"/>
      <c r="AK301" s="319"/>
      <c r="AM301" s="319"/>
      <c r="AN301" s="319"/>
      <c r="AO301" s="319"/>
      <c r="AP301" s="319"/>
      <c r="AQ301" s="319"/>
      <c r="AS301" s="319"/>
      <c r="AT301" s="319"/>
      <c r="AU301" s="319"/>
      <c r="AV301" s="319"/>
      <c r="AW301" s="319"/>
      <c r="AY301" s="319"/>
      <c r="AZ301" s="319"/>
      <c r="BA301" s="319"/>
      <c r="BB301" s="319"/>
      <c r="BC301" s="319"/>
      <c r="BE301" s="319"/>
      <c r="BF301" s="319"/>
      <c r="BG301" s="319"/>
      <c r="BH301" s="319"/>
      <c r="BI301" s="319"/>
    </row>
    <row r="302" spans="1:61">
      <c r="A302" s="319"/>
      <c r="B302" s="319"/>
      <c r="C302" s="319"/>
      <c r="D302" s="319"/>
      <c r="E302" s="319"/>
      <c r="F302" s="319"/>
      <c r="G302" s="319"/>
      <c r="I302" s="319"/>
      <c r="J302" s="319"/>
      <c r="K302" s="319"/>
      <c r="L302" s="319"/>
      <c r="M302" s="319"/>
      <c r="O302" s="319"/>
      <c r="P302" s="319"/>
      <c r="Q302" s="319"/>
      <c r="R302" s="319"/>
      <c r="S302" s="319"/>
      <c r="U302" s="319"/>
      <c r="V302" s="319"/>
      <c r="W302" s="319"/>
      <c r="X302" s="319"/>
      <c r="Y302" s="319"/>
      <c r="AA302" s="319"/>
      <c r="AB302" s="319"/>
      <c r="AC302" s="319"/>
      <c r="AD302" s="319"/>
      <c r="AE302" s="319"/>
      <c r="AG302" s="319"/>
      <c r="AH302" s="319"/>
      <c r="AI302" s="319"/>
      <c r="AJ302" s="319"/>
      <c r="AK302" s="319"/>
      <c r="AM302" s="319"/>
      <c r="AN302" s="319"/>
      <c r="AO302" s="319"/>
      <c r="AP302" s="319"/>
      <c r="AQ302" s="319"/>
      <c r="AS302" s="319"/>
      <c r="AT302" s="319"/>
      <c r="AU302" s="319"/>
      <c r="AV302" s="319"/>
      <c r="AW302" s="319"/>
      <c r="AY302" s="319"/>
      <c r="AZ302" s="319"/>
      <c r="BA302" s="319"/>
      <c r="BB302" s="319"/>
      <c r="BC302" s="319"/>
      <c r="BE302" s="319"/>
      <c r="BF302" s="319"/>
      <c r="BG302" s="319"/>
      <c r="BH302" s="319"/>
      <c r="BI302" s="319"/>
    </row>
    <row r="303" spans="1:61">
      <c r="A303" s="319"/>
      <c r="B303" s="319"/>
      <c r="C303" s="319"/>
      <c r="D303" s="319"/>
      <c r="E303" s="319"/>
      <c r="F303" s="319"/>
      <c r="G303" s="319"/>
      <c r="I303" s="319"/>
      <c r="J303" s="319"/>
      <c r="K303" s="319"/>
      <c r="L303" s="319"/>
      <c r="M303" s="319"/>
      <c r="O303" s="319"/>
      <c r="P303" s="319"/>
      <c r="Q303" s="319"/>
      <c r="R303" s="319"/>
      <c r="S303" s="319"/>
      <c r="U303" s="319"/>
      <c r="V303" s="319"/>
      <c r="W303" s="319"/>
      <c r="X303" s="319"/>
      <c r="Y303" s="319"/>
      <c r="AA303" s="319"/>
      <c r="AB303" s="319"/>
      <c r="AC303" s="319"/>
      <c r="AD303" s="319"/>
      <c r="AE303" s="319"/>
      <c r="AG303" s="319"/>
      <c r="AH303" s="319"/>
      <c r="AI303" s="319"/>
      <c r="AJ303" s="319"/>
      <c r="AK303" s="319"/>
      <c r="AM303" s="319"/>
      <c r="AN303" s="319"/>
      <c r="AO303" s="319"/>
      <c r="AP303" s="319"/>
      <c r="AQ303" s="319"/>
      <c r="AS303" s="319"/>
      <c r="AT303" s="319"/>
      <c r="AU303" s="319"/>
      <c r="AV303" s="319"/>
      <c r="AW303" s="319"/>
      <c r="AY303" s="319"/>
      <c r="AZ303" s="319"/>
      <c r="BA303" s="319"/>
      <c r="BB303" s="319"/>
      <c r="BC303" s="319"/>
      <c r="BE303" s="319"/>
      <c r="BF303" s="319"/>
      <c r="BG303" s="319"/>
      <c r="BH303" s="319"/>
      <c r="BI303" s="319"/>
    </row>
    <row r="304" spans="1:61">
      <c r="A304" s="319"/>
      <c r="B304" s="319"/>
      <c r="C304" s="319"/>
      <c r="D304" s="319"/>
      <c r="E304" s="319"/>
      <c r="F304" s="319"/>
      <c r="G304" s="319"/>
      <c r="I304" s="319"/>
      <c r="J304" s="319"/>
      <c r="K304" s="319"/>
      <c r="L304" s="319"/>
      <c r="M304" s="319"/>
      <c r="O304" s="319"/>
      <c r="P304" s="319"/>
      <c r="Q304" s="319"/>
      <c r="R304" s="319"/>
      <c r="S304" s="319"/>
      <c r="U304" s="319"/>
      <c r="V304" s="319"/>
      <c r="W304" s="319"/>
      <c r="X304" s="319"/>
      <c r="Y304" s="319"/>
      <c r="AA304" s="319"/>
      <c r="AB304" s="319"/>
      <c r="AC304" s="319"/>
      <c r="AD304" s="319"/>
      <c r="AE304" s="319"/>
      <c r="AG304" s="319"/>
      <c r="AH304" s="319"/>
      <c r="AI304" s="319"/>
      <c r="AJ304" s="319"/>
      <c r="AK304" s="319"/>
      <c r="AM304" s="319"/>
      <c r="AN304" s="319"/>
      <c r="AO304" s="319"/>
      <c r="AP304" s="319"/>
      <c r="AQ304" s="319"/>
      <c r="AS304" s="319"/>
      <c r="AT304" s="319"/>
      <c r="AU304" s="319"/>
      <c r="AV304" s="319"/>
      <c r="AW304" s="319"/>
      <c r="AY304" s="319"/>
      <c r="AZ304" s="319"/>
      <c r="BA304" s="319"/>
      <c r="BB304" s="319"/>
      <c r="BC304" s="319"/>
      <c r="BE304" s="319"/>
      <c r="BF304" s="319"/>
      <c r="BG304" s="319"/>
      <c r="BH304" s="319"/>
      <c r="BI304" s="319"/>
    </row>
    <row r="305" spans="1:61">
      <c r="A305" s="319"/>
      <c r="B305" s="319"/>
      <c r="C305" s="319"/>
      <c r="D305" s="319"/>
      <c r="E305" s="319"/>
      <c r="F305" s="319"/>
      <c r="G305" s="319"/>
      <c r="I305" s="319"/>
      <c r="J305" s="319"/>
      <c r="K305" s="319"/>
      <c r="L305" s="319"/>
      <c r="M305" s="319"/>
      <c r="O305" s="319"/>
      <c r="P305" s="319"/>
      <c r="Q305" s="319"/>
      <c r="R305" s="319"/>
      <c r="S305" s="319"/>
      <c r="U305" s="319"/>
      <c r="V305" s="319"/>
      <c r="W305" s="319"/>
      <c r="X305" s="319"/>
      <c r="Y305" s="319"/>
      <c r="AA305" s="319"/>
      <c r="AB305" s="319"/>
      <c r="AC305" s="319"/>
      <c r="AD305" s="319"/>
      <c r="AE305" s="319"/>
      <c r="AG305" s="319"/>
      <c r="AH305" s="319"/>
      <c r="AI305" s="319"/>
      <c r="AJ305" s="319"/>
      <c r="AK305" s="319"/>
      <c r="AM305" s="319"/>
      <c r="AN305" s="319"/>
      <c r="AO305" s="319"/>
      <c r="AP305" s="319"/>
      <c r="AQ305" s="319"/>
      <c r="AS305" s="319"/>
      <c r="AT305" s="319"/>
      <c r="AU305" s="319"/>
      <c r="AV305" s="319"/>
      <c r="AW305" s="319"/>
      <c r="AY305" s="319"/>
      <c r="AZ305" s="319"/>
      <c r="BA305" s="319"/>
      <c r="BB305" s="319"/>
      <c r="BC305" s="319"/>
      <c r="BE305" s="319"/>
      <c r="BF305" s="319"/>
      <c r="BG305" s="319"/>
      <c r="BH305" s="319"/>
      <c r="BI305" s="319"/>
    </row>
    <row r="306" spans="1:61">
      <c r="A306" s="319"/>
      <c r="B306" s="319"/>
      <c r="C306" s="319"/>
      <c r="D306" s="319"/>
      <c r="E306" s="319"/>
      <c r="F306" s="319"/>
      <c r="G306" s="319"/>
      <c r="I306" s="319"/>
      <c r="J306" s="319"/>
      <c r="K306" s="319"/>
      <c r="L306" s="319"/>
      <c r="M306" s="319"/>
      <c r="O306" s="319"/>
      <c r="P306" s="319"/>
      <c r="Q306" s="319"/>
      <c r="R306" s="319"/>
      <c r="S306" s="319"/>
      <c r="U306" s="319"/>
      <c r="V306" s="319"/>
      <c r="W306" s="319"/>
      <c r="X306" s="319"/>
      <c r="Y306" s="319"/>
      <c r="AA306" s="319"/>
      <c r="AB306" s="319"/>
      <c r="AC306" s="319"/>
      <c r="AD306" s="319"/>
      <c r="AE306" s="319"/>
      <c r="AG306" s="319"/>
      <c r="AH306" s="319"/>
      <c r="AI306" s="319"/>
      <c r="AJ306" s="319"/>
      <c r="AK306" s="319"/>
      <c r="AM306" s="319"/>
      <c r="AN306" s="319"/>
      <c r="AO306" s="319"/>
      <c r="AP306" s="319"/>
      <c r="AQ306" s="319"/>
      <c r="AS306" s="319"/>
      <c r="AT306" s="319"/>
      <c r="AU306" s="319"/>
      <c r="AV306" s="319"/>
      <c r="AW306" s="319"/>
      <c r="AY306" s="319"/>
      <c r="AZ306" s="319"/>
      <c r="BA306" s="319"/>
      <c r="BB306" s="319"/>
      <c r="BC306" s="319"/>
      <c r="BE306" s="319"/>
      <c r="BF306" s="319"/>
      <c r="BG306" s="319"/>
      <c r="BH306" s="319"/>
      <c r="BI306" s="319"/>
    </row>
    <row r="307" spans="1:61">
      <c r="A307" s="319"/>
      <c r="B307" s="319"/>
      <c r="C307" s="319"/>
      <c r="D307" s="319"/>
      <c r="E307" s="319"/>
      <c r="F307" s="319"/>
      <c r="G307" s="319"/>
      <c r="I307" s="319"/>
      <c r="J307" s="319"/>
      <c r="K307" s="319"/>
      <c r="L307" s="319"/>
      <c r="M307" s="319"/>
      <c r="O307" s="319"/>
      <c r="P307" s="319"/>
      <c r="Q307" s="319"/>
      <c r="R307" s="319"/>
      <c r="S307" s="319"/>
      <c r="U307" s="319"/>
      <c r="V307" s="319"/>
      <c r="W307" s="319"/>
      <c r="X307" s="319"/>
      <c r="Y307" s="319"/>
      <c r="AA307" s="319"/>
      <c r="AB307" s="319"/>
      <c r="AC307" s="319"/>
      <c r="AD307" s="319"/>
      <c r="AE307" s="319"/>
      <c r="AG307" s="319"/>
      <c r="AH307" s="319"/>
      <c r="AI307" s="319"/>
      <c r="AJ307" s="319"/>
      <c r="AK307" s="319"/>
      <c r="AM307" s="319"/>
      <c r="AN307" s="319"/>
      <c r="AO307" s="319"/>
      <c r="AP307" s="319"/>
      <c r="AQ307" s="319"/>
      <c r="AS307" s="319"/>
      <c r="AT307" s="319"/>
      <c r="AU307" s="319"/>
      <c r="AV307" s="319"/>
      <c r="AW307" s="319"/>
      <c r="AY307" s="319"/>
      <c r="AZ307" s="319"/>
      <c r="BA307" s="319"/>
      <c r="BB307" s="319"/>
      <c r="BC307" s="319"/>
      <c r="BE307" s="319"/>
      <c r="BF307" s="319"/>
      <c r="BG307" s="319"/>
      <c r="BH307" s="319"/>
      <c r="BI307" s="319"/>
    </row>
    <row r="308" spans="1:61">
      <c r="A308" s="319"/>
      <c r="B308" s="319"/>
      <c r="C308" s="319"/>
      <c r="D308" s="319"/>
      <c r="E308" s="319"/>
      <c r="F308" s="319"/>
      <c r="G308" s="319"/>
      <c r="I308" s="319"/>
      <c r="J308" s="319"/>
      <c r="K308" s="319"/>
      <c r="L308" s="319"/>
      <c r="M308" s="319"/>
      <c r="O308" s="319"/>
      <c r="P308" s="319"/>
      <c r="Q308" s="319"/>
      <c r="R308" s="319"/>
      <c r="S308" s="319"/>
      <c r="U308" s="319"/>
      <c r="V308" s="319"/>
      <c r="W308" s="319"/>
      <c r="X308" s="319"/>
      <c r="Y308" s="319"/>
      <c r="AA308" s="319"/>
      <c r="AB308" s="319"/>
      <c r="AC308" s="319"/>
      <c r="AD308" s="319"/>
      <c r="AE308" s="319"/>
      <c r="AG308" s="319"/>
      <c r="AH308" s="319"/>
      <c r="AI308" s="319"/>
      <c r="AJ308" s="319"/>
      <c r="AK308" s="319"/>
      <c r="AM308" s="319"/>
      <c r="AN308" s="319"/>
      <c r="AO308" s="319"/>
      <c r="AP308" s="319"/>
      <c r="AQ308" s="319"/>
      <c r="AS308" s="319"/>
      <c r="AT308" s="319"/>
      <c r="AU308" s="319"/>
      <c r="AV308" s="319"/>
      <c r="AW308" s="319"/>
      <c r="AY308" s="319"/>
      <c r="AZ308" s="319"/>
      <c r="BA308" s="319"/>
      <c r="BB308" s="319"/>
      <c r="BC308" s="319"/>
      <c r="BE308" s="319"/>
      <c r="BF308" s="319"/>
      <c r="BG308" s="319"/>
      <c r="BH308" s="319"/>
      <c r="BI308" s="319"/>
    </row>
    <row r="309" spans="1:61">
      <c r="A309" s="319"/>
      <c r="B309" s="319"/>
      <c r="C309" s="319"/>
      <c r="D309" s="319"/>
      <c r="E309" s="319"/>
      <c r="F309" s="319"/>
      <c r="G309" s="319"/>
      <c r="I309" s="319"/>
      <c r="J309" s="319"/>
      <c r="K309" s="319"/>
      <c r="L309" s="319"/>
      <c r="M309" s="319"/>
      <c r="O309" s="319"/>
      <c r="P309" s="319"/>
      <c r="Q309" s="319"/>
      <c r="R309" s="319"/>
      <c r="S309" s="319"/>
      <c r="U309" s="319"/>
      <c r="V309" s="319"/>
      <c r="W309" s="319"/>
      <c r="X309" s="319"/>
      <c r="Y309" s="319"/>
      <c r="AA309" s="319"/>
      <c r="AB309" s="319"/>
      <c r="AC309" s="319"/>
      <c r="AD309" s="319"/>
      <c r="AE309" s="319"/>
      <c r="AG309" s="319"/>
      <c r="AH309" s="319"/>
      <c r="AI309" s="319"/>
      <c r="AJ309" s="319"/>
      <c r="AK309" s="319"/>
      <c r="AM309" s="319"/>
      <c r="AN309" s="319"/>
      <c r="AO309" s="319"/>
      <c r="AP309" s="319"/>
      <c r="AQ309" s="319"/>
      <c r="AS309" s="319"/>
      <c r="AT309" s="319"/>
      <c r="AU309" s="319"/>
      <c r="AV309" s="319"/>
      <c r="AW309" s="319"/>
      <c r="AY309" s="319"/>
      <c r="AZ309" s="319"/>
      <c r="BA309" s="319"/>
      <c r="BB309" s="319"/>
      <c r="BC309" s="319"/>
      <c r="BE309" s="319"/>
      <c r="BF309" s="319"/>
      <c r="BG309" s="319"/>
      <c r="BH309" s="319"/>
      <c r="BI309" s="319"/>
    </row>
    <row r="310" spans="1:61">
      <c r="A310" s="319"/>
      <c r="B310" s="319"/>
      <c r="C310" s="319"/>
      <c r="D310" s="319"/>
      <c r="E310" s="319"/>
      <c r="F310" s="319"/>
      <c r="G310" s="319"/>
      <c r="I310" s="319"/>
      <c r="J310" s="319"/>
      <c r="K310" s="319"/>
      <c r="L310" s="319"/>
      <c r="M310" s="319"/>
      <c r="O310" s="319"/>
      <c r="P310" s="319"/>
      <c r="Q310" s="319"/>
      <c r="R310" s="319"/>
      <c r="S310" s="319"/>
      <c r="U310" s="319"/>
      <c r="V310" s="319"/>
      <c r="W310" s="319"/>
      <c r="X310" s="319"/>
      <c r="Y310" s="319"/>
      <c r="AA310" s="319"/>
      <c r="AB310" s="319"/>
      <c r="AC310" s="319"/>
      <c r="AD310" s="319"/>
      <c r="AE310" s="319"/>
      <c r="AG310" s="319"/>
      <c r="AH310" s="319"/>
      <c r="AI310" s="319"/>
      <c r="AJ310" s="319"/>
      <c r="AK310" s="319"/>
      <c r="AM310" s="319"/>
      <c r="AN310" s="319"/>
      <c r="AO310" s="319"/>
      <c r="AP310" s="319"/>
      <c r="AQ310" s="319"/>
      <c r="AS310" s="319"/>
      <c r="AT310" s="319"/>
      <c r="AU310" s="319"/>
      <c r="AV310" s="319"/>
      <c r="AW310" s="319"/>
      <c r="AY310" s="319"/>
      <c r="AZ310" s="319"/>
      <c r="BA310" s="319"/>
      <c r="BB310" s="319"/>
      <c r="BC310" s="319"/>
      <c r="BE310" s="319"/>
      <c r="BF310" s="319"/>
      <c r="BG310" s="319"/>
      <c r="BH310" s="319"/>
      <c r="BI310" s="319"/>
    </row>
    <row r="311" spans="1:61">
      <c r="A311" s="319"/>
      <c r="B311" s="319"/>
      <c r="C311" s="319"/>
      <c r="D311" s="319"/>
      <c r="E311" s="319"/>
      <c r="F311" s="319"/>
      <c r="G311" s="319"/>
      <c r="I311" s="319"/>
      <c r="J311" s="319"/>
      <c r="K311" s="319"/>
      <c r="L311" s="319"/>
      <c r="M311" s="319"/>
      <c r="O311" s="319"/>
      <c r="P311" s="319"/>
      <c r="Q311" s="319"/>
      <c r="R311" s="319"/>
      <c r="S311" s="319"/>
      <c r="U311" s="319"/>
      <c r="V311" s="319"/>
      <c r="W311" s="319"/>
      <c r="X311" s="319"/>
      <c r="Y311" s="319"/>
      <c r="AA311" s="319"/>
      <c r="AB311" s="319"/>
      <c r="AC311" s="319"/>
      <c r="AD311" s="319"/>
      <c r="AE311" s="319"/>
      <c r="AG311" s="319"/>
      <c r="AH311" s="319"/>
      <c r="AI311" s="319"/>
      <c r="AJ311" s="319"/>
      <c r="AK311" s="319"/>
      <c r="AM311" s="319"/>
      <c r="AN311" s="319"/>
      <c r="AO311" s="319"/>
      <c r="AP311" s="319"/>
      <c r="AQ311" s="319"/>
      <c r="AS311" s="319"/>
      <c r="AT311" s="319"/>
      <c r="AU311" s="319"/>
      <c r="AV311" s="319"/>
      <c r="AW311" s="319"/>
      <c r="AY311" s="319"/>
      <c r="AZ311" s="319"/>
      <c r="BA311" s="319"/>
      <c r="BB311" s="319"/>
      <c r="BC311" s="319"/>
      <c r="BE311" s="319"/>
      <c r="BF311" s="319"/>
      <c r="BG311" s="319"/>
      <c r="BH311" s="319"/>
      <c r="BI311" s="319"/>
    </row>
    <row r="312" spans="1:61">
      <c r="A312" s="319"/>
      <c r="B312" s="319"/>
      <c r="C312" s="319"/>
      <c r="D312" s="319"/>
      <c r="E312" s="319"/>
      <c r="F312" s="319"/>
      <c r="G312" s="319"/>
      <c r="I312" s="319"/>
      <c r="J312" s="319"/>
      <c r="K312" s="319"/>
      <c r="L312" s="319"/>
      <c r="M312" s="319"/>
      <c r="O312" s="319"/>
      <c r="P312" s="319"/>
      <c r="Q312" s="319"/>
      <c r="R312" s="319"/>
      <c r="S312" s="319"/>
      <c r="U312" s="319"/>
      <c r="V312" s="319"/>
      <c r="W312" s="319"/>
      <c r="X312" s="319"/>
      <c r="Y312" s="319"/>
      <c r="AA312" s="319"/>
      <c r="AB312" s="319"/>
      <c r="AC312" s="319"/>
      <c r="AD312" s="319"/>
      <c r="AE312" s="319"/>
      <c r="AG312" s="319"/>
      <c r="AH312" s="319"/>
      <c r="AI312" s="319"/>
      <c r="AJ312" s="319"/>
      <c r="AK312" s="319"/>
      <c r="AM312" s="319"/>
      <c r="AN312" s="319"/>
      <c r="AO312" s="319"/>
      <c r="AP312" s="319"/>
      <c r="AQ312" s="319"/>
      <c r="AS312" s="319"/>
      <c r="AT312" s="319"/>
      <c r="AU312" s="319"/>
      <c r="AV312" s="319"/>
      <c r="AW312" s="319"/>
      <c r="AY312" s="319"/>
      <c r="AZ312" s="319"/>
      <c r="BA312" s="319"/>
      <c r="BB312" s="319"/>
      <c r="BC312" s="319"/>
      <c r="BE312" s="319"/>
      <c r="BF312" s="319"/>
      <c r="BG312" s="319"/>
      <c r="BH312" s="319"/>
      <c r="BI312" s="319"/>
    </row>
    <row r="313" spans="1:61">
      <c r="A313" s="319"/>
      <c r="B313" s="319"/>
      <c r="C313" s="319"/>
      <c r="D313" s="319"/>
      <c r="E313" s="319"/>
      <c r="F313" s="319"/>
      <c r="G313" s="319"/>
      <c r="I313" s="319"/>
      <c r="J313" s="319"/>
      <c r="K313" s="319"/>
      <c r="L313" s="319"/>
      <c r="M313" s="319"/>
      <c r="O313" s="319"/>
      <c r="P313" s="319"/>
      <c r="Q313" s="319"/>
      <c r="R313" s="319"/>
      <c r="S313" s="319"/>
      <c r="U313" s="319"/>
      <c r="V313" s="319"/>
      <c r="W313" s="319"/>
      <c r="X313" s="319"/>
      <c r="Y313" s="319"/>
      <c r="AA313" s="319"/>
      <c r="AB313" s="319"/>
      <c r="AC313" s="319"/>
      <c r="AD313" s="319"/>
      <c r="AE313" s="319"/>
      <c r="AG313" s="319"/>
      <c r="AH313" s="319"/>
      <c r="AI313" s="319"/>
      <c r="AJ313" s="319"/>
      <c r="AK313" s="319"/>
      <c r="AM313" s="319"/>
      <c r="AN313" s="319"/>
      <c r="AO313" s="319"/>
      <c r="AP313" s="319"/>
      <c r="AQ313" s="319"/>
      <c r="AS313" s="319"/>
      <c r="AT313" s="319"/>
      <c r="AU313" s="319"/>
      <c r="AV313" s="319"/>
      <c r="AW313" s="319"/>
      <c r="AY313" s="319"/>
      <c r="AZ313" s="319"/>
      <c r="BA313" s="319"/>
      <c r="BB313" s="319"/>
      <c r="BC313" s="319"/>
      <c r="BE313" s="319"/>
      <c r="BF313" s="319"/>
      <c r="BG313" s="319"/>
      <c r="BH313" s="319"/>
      <c r="BI313" s="319"/>
    </row>
    <row r="314" spans="1:61">
      <c r="A314" s="319"/>
      <c r="B314" s="319"/>
      <c r="C314" s="319"/>
      <c r="D314" s="319"/>
      <c r="E314" s="319"/>
      <c r="F314" s="319"/>
      <c r="G314" s="319"/>
      <c r="I314" s="319"/>
      <c r="J314" s="319"/>
      <c r="K314" s="319"/>
      <c r="L314" s="319"/>
      <c r="M314" s="319"/>
      <c r="O314" s="319"/>
      <c r="P314" s="319"/>
      <c r="Q314" s="319"/>
      <c r="R314" s="319"/>
      <c r="S314" s="319"/>
      <c r="U314" s="319"/>
      <c r="V314" s="319"/>
      <c r="W314" s="319"/>
      <c r="X314" s="319"/>
      <c r="Y314" s="319"/>
      <c r="AA314" s="319"/>
      <c r="AB314" s="319"/>
      <c r="AC314" s="319"/>
      <c r="AD314" s="319"/>
      <c r="AE314" s="319"/>
      <c r="AG314" s="319"/>
      <c r="AH314" s="319"/>
      <c r="AI314" s="319"/>
      <c r="AJ314" s="319"/>
      <c r="AK314" s="319"/>
      <c r="AM314" s="319"/>
      <c r="AN314" s="319"/>
      <c r="AO314" s="319"/>
      <c r="AP314" s="319"/>
      <c r="AQ314" s="319"/>
      <c r="AS314" s="319"/>
      <c r="AT314" s="319"/>
      <c r="AU314" s="319"/>
      <c r="AV314" s="319"/>
      <c r="AW314" s="319"/>
      <c r="AY314" s="319"/>
      <c r="AZ314" s="319"/>
      <c r="BA314" s="319"/>
      <c r="BB314" s="319"/>
      <c r="BC314" s="319"/>
      <c r="BE314" s="319"/>
      <c r="BF314" s="319"/>
      <c r="BG314" s="319"/>
      <c r="BH314" s="319"/>
      <c r="BI314" s="319"/>
    </row>
    <row r="315" spans="1:61">
      <c r="A315" s="319"/>
      <c r="B315" s="319"/>
      <c r="C315" s="319"/>
      <c r="D315" s="319"/>
      <c r="E315" s="319"/>
      <c r="F315" s="319"/>
      <c r="G315" s="319"/>
      <c r="I315" s="319"/>
      <c r="J315" s="319"/>
      <c r="K315" s="319"/>
      <c r="L315" s="319"/>
      <c r="M315" s="319"/>
      <c r="O315" s="319"/>
      <c r="P315" s="319"/>
      <c r="Q315" s="319"/>
      <c r="R315" s="319"/>
      <c r="S315" s="319"/>
      <c r="U315" s="319"/>
      <c r="V315" s="319"/>
      <c r="W315" s="319"/>
      <c r="X315" s="319"/>
      <c r="Y315" s="319"/>
      <c r="AA315" s="319"/>
      <c r="AB315" s="319"/>
      <c r="AC315" s="319"/>
      <c r="AD315" s="319"/>
      <c r="AE315" s="319"/>
      <c r="AG315" s="319"/>
      <c r="AH315" s="319"/>
      <c r="AI315" s="319"/>
      <c r="AJ315" s="319"/>
      <c r="AK315" s="319"/>
      <c r="AM315" s="319"/>
      <c r="AN315" s="319"/>
      <c r="AO315" s="319"/>
      <c r="AP315" s="319"/>
      <c r="AQ315" s="319"/>
      <c r="AS315" s="319"/>
      <c r="AT315" s="319"/>
      <c r="AU315" s="319"/>
      <c r="AV315" s="319"/>
      <c r="AW315" s="319"/>
      <c r="AY315" s="319"/>
      <c r="AZ315" s="319"/>
      <c r="BA315" s="319"/>
      <c r="BB315" s="319"/>
      <c r="BC315" s="319"/>
      <c r="BE315" s="319"/>
      <c r="BF315" s="319"/>
      <c r="BG315" s="319"/>
      <c r="BH315" s="319"/>
      <c r="BI315" s="319"/>
    </row>
    <row r="316" spans="1:61">
      <c r="A316" s="319"/>
      <c r="B316" s="319"/>
      <c r="C316" s="319"/>
      <c r="D316" s="319"/>
      <c r="E316" s="319"/>
      <c r="F316" s="319"/>
      <c r="G316" s="319"/>
      <c r="I316" s="319"/>
      <c r="J316" s="319"/>
      <c r="K316" s="319"/>
      <c r="L316" s="319"/>
      <c r="M316" s="319"/>
      <c r="O316" s="319"/>
      <c r="P316" s="319"/>
      <c r="Q316" s="319"/>
      <c r="R316" s="319"/>
      <c r="S316" s="319"/>
      <c r="U316" s="319"/>
      <c r="V316" s="319"/>
      <c r="W316" s="319"/>
      <c r="X316" s="319"/>
      <c r="Y316" s="319"/>
      <c r="AA316" s="319"/>
      <c r="AB316" s="319"/>
      <c r="AC316" s="319"/>
      <c r="AD316" s="319"/>
      <c r="AE316" s="319"/>
      <c r="AG316" s="319"/>
      <c r="AH316" s="319"/>
      <c r="AI316" s="319"/>
      <c r="AJ316" s="319"/>
      <c r="AK316" s="319"/>
      <c r="AM316" s="319"/>
      <c r="AN316" s="319"/>
      <c r="AO316" s="319"/>
      <c r="AP316" s="319"/>
      <c r="AQ316" s="319"/>
      <c r="AS316" s="319"/>
      <c r="AT316" s="319"/>
      <c r="AU316" s="319"/>
      <c r="AV316" s="319"/>
      <c r="AW316" s="319"/>
      <c r="AY316" s="319"/>
      <c r="AZ316" s="319"/>
      <c r="BA316" s="319"/>
      <c r="BB316" s="319"/>
      <c r="BC316" s="319"/>
      <c r="BE316" s="319"/>
      <c r="BF316" s="319"/>
      <c r="BG316" s="319"/>
      <c r="BH316" s="319"/>
      <c r="BI316" s="319"/>
    </row>
    <row r="317" spans="1:61">
      <c r="A317" s="319"/>
      <c r="B317" s="319"/>
      <c r="C317" s="319"/>
      <c r="D317" s="319"/>
      <c r="E317" s="319"/>
      <c r="F317" s="319"/>
      <c r="G317" s="319"/>
      <c r="I317" s="319"/>
      <c r="J317" s="319"/>
      <c r="K317" s="319"/>
      <c r="L317" s="319"/>
      <c r="M317" s="319"/>
      <c r="O317" s="319"/>
      <c r="P317" s="319"/>
      <c r="Q317" s="319"/>
      <c r="R317" s="319"/>
      <c r="S317" s="319"/>
      <c r="U317" s="319"/>
      <c r="V317" s="319"/>
      <c r="W317" s="319"/>
      <c r="X317" s="319"/>
      <c r="Y317" s="319"/>
      <c r="AA317" s="319"/>
      <c r="AB317" s="319"/>
      <c r="AC317" s="319"/>
      <c r="AD317" s="319"/>
      <c r="AE317" s="319"/>
      <c r="AG317" s="319"/>
      <c r="AH317" s="319"/>
      <c r="AI317" s="319"/>
      <c r="AJ317" s="319"/>
      <c r="AK317" s="319"/>
      <c r="AM317" s="319"/>
      <c r="AN317" s="319"/>
      <c r="AO317" s="319"/>
      <c r="AP317" s="319"/>
      <c r="AQ317" s="319"/>
      <c r="AS317" s="319"/>
      <c r="AT317" s="319"/>
      <c r="AU317" s="319"/>
      <c r="AV317" s="319"/>
      <c r="AW317" s="319"/>
      <c r="AY317" s="319"/>
      <c r="AZ317" s="319"/>
      <c r="BA317" s="319"/>
      <c r="BB317" s="319"/>
      <c r="BC317" s="319"/>
      <c r="BE317" s="319"/>
      <c r="BF317" s="319"/>
      <c r="BG317" s="319"/>
      <c r="BH317" s="319"/>
      <c r="BI317" s="319"/>
    </row>
    <row r="318" spans="1:61">
      <c r="A318" s="319"/>
      <c r="B318" s="319"/>
      <c r="C318" s="319"/>
      <c r="D318" s="319"/>
      <c r="E318" s="319"/>
      <c r="F318" s="319"/>
      <c r="G318" s="319"/>
      <c r="I318" s="319"/>
      <c r="J318" s="319"/>
      <c r="K318" s="319"/>
      <c r="L318" s="319"/>
      <c r="M318" s="319"/>
      <c r="O318" s="319"/>
      <c r="P318" s="319"/>
      <c r="Q318" s="319"/>
      <c r="R318" s="319"/>
      <c r="S318" s="319"/>
      <c r="U318" s="319"/>
      <c r="V318" s="319"/>
      <c r="W318" s="319"/>
      <c r="X318" s="319"/>
      <c r="Y318" s="319"/>
      <c r="AA318" s="319"/>
      <c r="AB318" s="319"/>
      <c r="AC318" s="319"/>
      <c r="AD318" s="319"/>
      <c r="AE318" s="319"/>
      <c r="AG318" s="319"/>
      <c r="AH318" s="319"/>
      <c r="AI318" s="319"/>
      <c r="AJ318" s="319"/>
      <c r="AK318" s="319"/>
      <c r="AM318" s="319"/>
      <c r="AN318" s="319"/>
      <c r="AO318" s="319"/>
      <c r="AP318" s="319"/>
      <c r="AQ318" s="319"/>
      <c r="AS318" s="319"/>
      <c r="AT318" s="319"/>
      <c r="AU318" s="319"/>
      <c r="AV318" s="319"/>
      <c r="AW318" s="319"/>
      <c r="AY318" s="319"/>
      <c r="AZ318" s="319"/>
      <c r="BA318" s="319"/>
      <c r="BB318" s="319"/>
      <c r="BC318" s="319"/>
      <c r="BE318" s="319"/>
      <c r="BF318" s="319"/>
      <c r="BG318" s="319"/>
      <c r="BH318" s="319"/>
      <c r="BI318" s="319"/>
    </row>
    <row r="319" spans="1:61">
      <c r="A319" s="319"/>
      <c r="B319" s="319"/>
      <c r="C319" s="319"/>
      <c r="D319" s="319"/>
      <c r="E319" s="319"/>
      <c r="F319" s="319"/>
      <c r="G319" s="319"/>
      <c r="I319" s="319"/>
      <c r="J319" s="319"/>
      <c r="K319" s="319"/>
      <c r="L319" s="319"/>
      <c r="M319" s="319"/>
      <c r="O319" s="319"/>
      <c r="P319" s="319"/>
      <c r="Q319" s="319"/>
      <c r="R319" s="319"/>
      <c r="S319" s="319"/>
      <c r="U319" s="319"/>
      <c r="V319" s="319"/>
      <c r="W319" s="319"/>
      <c r="X319" s="319"/>
      <c r="Y319" s="319"/>
      <c r="AA319" s="319"/>
      <c r="AB319" s="319"/>
      <c r="AC319" s="319"/>
      <c r="AD319" s="319"/>
      <c r="AE319" s="319"/>
      <c r="AG319" s="319"/>
      <c r="AH319" s="319"/>
      <c r="AI319" s="319"/>
      <c r="AJ319" s="319"/>
      <c r="AK319" s="319"/>
      <c r="AM319" s="319"/>
      <c r="AN319" s="319"/>
      <c r="AO319" s="319"/>
      <c r="AP319" s="319"/>
      <c r="AQ319" s="319"/>
      <c r="AS319" s="319"/>
      <c r="AT319" s="319"/>
      <c r="AU319" s="319"/>
      <c r="AV319" s="319"/>
      <c r="AW319" s="319"/>
      <c r="AY319" s="319"/>
      <c r="AZ319" s="319"/>
      <c r="BA319" s="319"/>
      <c r="BB319" s="319"/>
      <c r="BC319" s="319"/>
      <c r="BE319" s="319"/>
      <c r="BF319" s="319"/>
      <c r="BG319" s="319"/>
      <c r="BH319" s="319"/>
      <c r="BI319" s="319"/>
    </row>
    <row r="320" spans="1:61">
      <c r="A320" s="319"/>
      <c r="B320" s="319"/>
      <c r="C320" s="319"/>
      <c r="D320" s="319"/>
      <c r="E320" s="319"/>
      <c r="F320" s="319"/>
      <c r="G320" s="319"/>
      <c r="I320" s="319"/>
      <c r="J320" s="319"/>
      <c r="K320" s="319"/>
      <c r="L320" s="319"/>
      <c r="M320" s="319"/>
      <c r="O320" s="319"/>
      <c r="P320" s="319"/>
      <c r="Q320" s="319"/>
      <c r="R320" s="319"/>
      <c r="S320" s="319"/>
      <c r="U320" s="319"/>
      <c r="V320" s="319"/>
      <c r="W320" s="319"/>
      <c r="X320" s="319"/>
      <c r="Y320" s="319"/>
      <c r="AA320" s="319"/>
      <c r="AB320" s="319"/>
      <c r="AC320" s="319"/>
      <c r="AD320" s="319"/>
      <c r="AE320" s="319"/>
      <c r="AG320" s="319"/>
      <c r="AH320" s="319"/>
      <c r="AI320" s="319"/>
      <c r="AJ320" s="319"/>
      <c r="AK320" s="319"/>
      <c r="AM320" s="319"/>
      <c r="AN320" s="319"/>
      <c r="AO320" s="319"/>
      <c r="AP320" s="319"/>
      <c r="AQ320" s="319"/>
      <c r="AS320" s="319"/>
      <c r="AT320" s="319"/>
      <c r="AU320" s="319"/>
      <c r="AV320" s="319"/>
      <c r="AW320" s="319"/>
      <c r="AY320" s="319"/>
      <c r="AZ320" s="319"/>
      <c r="BA320" s="319"/>
      <c r="BB320" s="319"/>
      <c r="BC320" s="319"/>
      <c r="BE320" s="319"/>
      <c r="BF320" s="319"/>
      <c r="BG320" s="319"/>
      <c r="BH320" s="319"/>
      <c r="BI320" s="319"/>
    </row>
    <row r="321" spans="1:61">
      <c r="A321" s="319"/>
      <c r="B321" s="319"/>
      <c r="C321" s="319"/>
      <c r="D321" s="319"/>
      <c r="E321" s="319"/>
      <c r="F321" s="319"/>
      <c r="G321" s="319"/>
      <c r="I321" s="319"/>
      <c r="J321" s="319"/>
      <c r="K321" s="319"/>
      <c r="L321" s="319"/>
      <c r="M321" s="319"/>
      <c r="O321" s="319"/>
      <c r="P321" s="319"/>
      <c r="Q321" s="319"/>
      <c r="R321" s="319"/>
      <c r="S321" s="319"/>
      <c r="U321" s="319"/>
      <c r="V321" s="319"/>
      <c r="W321" s="319"/>
      <c r="X321" s="319"/>
      <c r="Y321" s="319"/>
      <c r="AA321" s="319"/>
      <c r="AB321" s="319"/>
      <c r="AC321" s="319"/>
      <c r="AD321" s="319"/>
      <c r="AE321" s="319"/>
      <c r="AG321" s="319"/>
      <c r="AH321" s="319"/>
      <c r="AI321" s="319"/>
      <c r="AJ321" s="319"/>
      <c r="AK321" s="319"/>
      <c r="AM321" s="319"/>
      <c r="AN321" s="319"/>
      <c r="AO321" s="319"/>
      <c r="AP321" s="319"/>
      <c r="AQ321" s="319"/>
      <c r="AS321" s="319"/>
      <c r="AT321" s="319"/>
      <c r="AU321" s="319"/>
      <c r="AV321" s="319"/>
      <c r="AW321" s="319"/>
      <c r="AY321" s="319"/>
      <c r="AZ321" s="319"/>
      <c r="BA321" s="319"/>
      <c r="BB321" s="319"/>
      <c r="BC321" s="319"/>
      <c r="BE321" s="319"/>
      <c r="BF321" s="319"/>
      <c r="BG321" s="319"/>
      <c r="BH321" s="319"/>
      <c r="BI321" s="319"/>
    </row>
    <row r="322" spans="1:61">
      <c r="A322" s="319"/>
      <c r="B322" s="319"/>
      <c r="C322" s="319"/>
      <c r="D322" s="319"/>
      <c r="E322" s="319"/>
      <c r="F322" s="319"/>
      <c r="G322" s="319"/>
      <c r="I322" s="319"/>
      <c r="J322" s="319"/>
      <c r="K322" s="319"/>
      <c r="L322" s="319"/>
      <c r="M322" s="319"/>
      <c r="O322" s="319"/>
      <c r="P322" s="319"/>
      <c r="Q322" s="319"/>
      <c r="R322" s="319"/>
      <c r="S322" s="319"/>
      <c r="U322" s="319"/>
      <c r="V322" s="319"/>
      <c r="W322" s="319"/>
      <c r="X322" s="319"/>
      <c r="Y322" s="319"/>
      <c r="AA322" s="319"/>
      <c r="AB322" s="319"/>
      <c r="AC322" s="319"/>
      <c r="AD322" s="319"/>
      <c r="AE322" s="319"/>
      <c r="AG322" s="319"/>
      <c r="AH322" s="319"/>
      <c r="AI322" s="319"/>
      <c r="AJ322" s="319"/>
      <c r="AK322" s="319"/>
      <c r="AM322" s="319"/>
      <c r="AN322" s="319"/>
      <c r="AO322" s="319"/>
      <c r="AP322" s="319"/>
      <c r="AQ322" s="319"/>
      <c r="AS322" s="319"/>
      <c r="AT322" s="319"/>
      <c r="AU322" s="319"/>
      <c r="AV322" s="319"/>
      <c r="AW322" s="319"/>
      <c r="AY322" s="319"/>
      <c r="AZ322" s="319"/>
      <c r="BA322" s="319"/>
      <c r="BB322" s="319"/>
      <c r="BC322" s="319"/>
      <c r="BE322" s="319"/>
      <c r="BF322" s="319"/>
      <c r="BG322" s="319"/>
      <c r="BH322" s="319"/>
      <c r="BI322" s="319"/>
    </row>
    <row r="323" spans="1:61">
      <c r="A323" s="319"/>
      <c r="B323" s="319"/>
      <c r="C323" s="319"/>
      <c r="D323" s="319"/>
      <c r="E323" s="319"/>
      <c r="F323" s="319"/>
      <c r="G323" s="319"/>
      <c r="I323" s="319"/>
      <c r="J323" s="319"/>
      <c r="K323" s="319"/>
      <c r="L323" s="319"/>
      <c r="M323" s="319"/>
      <c r="O323" s="319"/>
      <c r="P323" s="319"/>
      <c r="Q323" s="319"/>
      <c r="R323" s="319"/>
      <c r="S323" s="319"/>
      <c r="U323" s="319"/>
      <c r="V323" s="319"/>
      <c r="W323" s="319"/>
      <c r="X323" s="319"/>
      <c r="Y323" s="319"/>
      <c r="AA323" s="319"/>
      <c r="AB323" s="319"/>
      <c r="AC323" s="319"/>
      <c r="AD323" s="319"/>
      <c r="AE323" s="319"/>
      <c r="AG323" s="319"/>
      <c r="AH323" s="319"/>
      <c r="AI323" s="319"/>
      <c r="AJ323" s="319"/>
      <c r="AK323" s="319"/>
      <c r="AM323" s="319"/>
      <c r="AN323" s="319"/>
      <c r="AO323" s="319"/>
      <c r="AP323" s="319"/>
      <c r="AQ323" s="319"/>
      <c r="AS323" s="319"/>
      <c r="AT323" s="319"/>
      <c r="AU323" s="319"/>
      <c r="AV323" s="319"/>
      <c r="AW323" s="319"/>
      <c r="AY323" s="319"/>
      <c r="AZ323" s="319"/>
      <c r="BA323" s="319"/>
      <c r="BB323" s="319"/>
      <c r="BC323" s="319"/>
      <c r="BE323" s="319"/>
      <c r="BF323" s="319"/>
      <c r="BG323" s="319"/>
      <c r="BH323" s="319"/>
      <c r="BI323" s="319"/>
    </row>
    <row r="324" spans="1:61">
      <c r="A324" s="319"/>
      <c r="B324" s="319"/>
      <c r="C324" s="319"/>
      <c r="D324" s="319"/>
      <c r="E324" s="319"/>
      <c r="F324" s="319"/>
      <c r="G324" s="319"/>
      <c r="I324" s="319"/>
      <c r="J324" s="319"/>
      <c r="K324" s="319"/>
      <c r="L324" s="319"/>
      <c r="M324" s="319"/>
      <c r="O324" s="319"/>
      <c r="P324" s="319"/>
      <c r="Q324" s="319"/>
      <c r="R324" s="319"/>
      <c r="S324" s="319"/>
      <c r="U324" s="319"/>
      <c r="V324" s="319"/>
      <c r="W324" s="319"/>
      <c r="X324" s="319"/>
      <c r="Y324" s="319"/>
      <c r="AA324" s="319"/>
      <c r="AB324" s="319"/>
      <c r="AC324" s="319"/>
      <c r="AD324" s="319"/>
      <c r="AE324" s="319"/>
      <c r="AG324" s="319"/>
      <c r="AH324" s="319"/>
      <c r="AI324" s="319"/>
      <c r="AJ324" s="319"/>
      <c r="AK324" s="319"/>
      <c r="AM324" s="319"/>
      <c r="AN324" s="319"/>
      <c r="AO324" s="319"/>
      <c r="AP324" s="319"/>
      <c r="AQ324" s="319"/>
      <c r="AS324" s="319"/>
      <c r="AT324" s="319"/>
      <c r="AU324" s="319"/>
      <c r="AV324" s="319"/>
      <c r="AW324" s="319"/>
      <c r="AY324" s="319"/>
      <c r="AZ324" s="319"/>
      <c r="BA324" s="319"/>
      <c r="BB324" s="319"/>
      <c r="BC324" s="319"/>
      <c r="BE324" s="319"/>
      <c r="BF324" s="319"/>
      <c r="BG324" s="319"/>
      <c r="BH324" s="319"/>
      <c r="BI324" s="319"/>
    </row>
    <row r="325" spans="1:61">
      <c r="A325" s="319"/>
      <c r="B325" s="319"/>
      <c r="C325" s="319"/>
      <c r="D325" s="319"/>
      <c r="E325" s="319"/>
      <c r="F325" s="319"/>
      <c r="G325" s="319"/>
      <c r="I325" s="319"/>
      <c r="J325" s="319"/>
      <c r="K325" s="319"/>
      <c r="L325" s="319"/>
      <c r="M325" s="319"/>
      <c r="O325" s="319"/>
      <c r="P325" s="319"/>
      <c r="Q325" s="319"/>
      <c r="R325" s="319"/>
      <c r="S325" s="319"/>
      <c r="U325" s="319"/>
      <c r="V325" s="319"/>
      <c r="W325" s="319"/>
      <c r="X325" s="319"/>
      <c r="Y325" s="319"/>
      <c r="AA325" s="319"/>
      <c r="AB325" s="319"/>
      <c r="AC325" s="319"/>
      <c r="AD325" s="319"/>
      <c r="AE325" s="319"/>
      <c r="AG325" s="319"/>
      <c r="AH325" s="319"/>
      <c r="AI325" s="319"/>
      <c r="AJ325" s="319"/>
      <c r="AK325" s="319"/>
      <c r="AM325" s="319"/>
      <c r="AN325" s="319"/>
      <c r="AO325" s="319"/>
      <c r="AP325" s="319"/>
      <c r="AQ325" s="319"/>
      <c r="AS325" s="319"/>
      <c r="AT325" s="319"/>
      <c r="AU325" s="319"/>
      <c r="AV325" s="319"/>
      <c r="AW325" s="319"/>
      <c r="AY325" s="319"/>
      <c r="AZ325" s="319"/>
      <c r="BA325" s="319"/>
      <c r="BB325" s="319"/>
      <c r="BC325" s="319"/>
      <c r="BE325" s="319"/>
      <c r="BF325" s="319"/>
      <c r="BG325" s="319"/>
      <c r="BH325" s="319"/>
      <c r="BI325" s="319"/>
    </row>
    <row r="326" spans="1:61">
      <c r="A326" s="319"/>
      <c r="B326" s="319"/>
      <c r="C326" s="319"/>
      <c r="D326" s="319"/>
      <c r="E326" s="319"/>
      <c r="F326" s="319"/>
      <c r="G326" s="319"/>
      <c r="I326" s="319"/>
      <c r="J326" s="319"/>
      <c r="K326" s="319"/>
      <c r="L326" s="319"/>
      <c r="M326" s="319"/>
      <c r="O326" s="319"/>
      <c r="P326" s="319"/>
      <c r="Q326" s="319"/>
      <c r="R326" s="319"/>
      <c r="S326" s="319"/>
      <c r="U326" s="319"/>
      <c r="V326" s="319"/>
      <c r="W326" s="319"/>
      <c r="X326" s="319"/>
      <c r="Y326" s="319"/>
      <c r="AA326" s="319"/>
      <c r="AB326" s="319"/>
      <c r="AC326" s="319"/>
      <c r="AD326" s="319"/>
      <c r="AE326" s="319"/>
      <c r="AG326" s="319"/>
      <c r="AH326" s="319"/>
      <c r="AI326" s="319"/>
      <c r="AJ326" s="319"/>
      <c r="AK326" s="319"/>
      <c r="AM326" s="319"/>
      <c r="AN326" s="319"/>
      <c r="AO326" s="319"/>
      <c r="AP326" s="319"/>
      <c r="AQ326" s="319"/>
      <c r="AS326" s="319"/>
      <c r="AT326" s="319"/>
      <c r="AU326" s="319"/>
      <c r="AV326" s="319"/>
      <c r="AW326" s="319"/>
      <c r="AY326" s="319"/>
      <c r="AZ326" s="319"/>
      <c r="BA326" s="319"/>
      <c r="BB326" s="319"/>
      <c r="BC326" s="319"/>
      <c r="BE326" s="319"/>
      <c r="BF326" s="319"/>
      <c r="BG326" s="319"/>
      <c r="BH326" s="319"/>
      <c r="BI326" s="319"/>
    </row>
    <row r="327" spans="1:61">
      <c r="A327" s="319"/>
      <c r="B327" s="319"/>
      <c r="C327" s="319"/>
      <c r="D327" s="319"/>
      <c r="E327" s="319"/>
      <c r="F327" s="319"/>
      <c r="G327" s="319"/>
      <c r="I327" s="319"/>
      <c r="J327" s="319"/>
      <c r="K327" s="319"/>
      <c r="L327" s="319"/>
      <c r="M327" s="319"/>
      <c r="O327" s="319"/>
      <c r="P327" s="319"/>
      <c r="Q327" s="319"/>
      <c r="R327" s="319"/>
      <c r="S327" s="319"/>
      <c r="U327" s="319"/>
      <c r="V327" s="319"/>
      <c r="W327" s="319"/>
      <c r="X327" s="319"/>
      <c r="Y327" s="319"/>
      <c r="AA327" s="319"/>
      <c r="AB327" s="319"/>
      <c r="AC327" s="319"/>
      <c r="AD327" s="319"/>
      <c r="AE327" s="319"/>
      <c r="AG327" s="319"/>
      <c r="AH327" s="319"/>
      <c r="AI327" s="319"/>
      <c r="AJ327" s="319"/>
      <c r="AK327" s="319"/>
      <c r="AM327" s="319"/>
      <c r="AN327" s="319"/>
      <c r="AO327" s="319"/>
      <c r="AP327" s="319"/>
      <c r="AQ327" s="319"/>
      <c r="AS327" s="319"/>
      <c r="AT327" s="319"/>
      <c r="AU327" s="319"/>
      <c r="AV327" s="319"/>
      <c r="AW327" s="319"/>
      <c r="AY327" s="319"/>
      <c r="AZ327" s="319"/>
      <c r="BA327" s="319"/>
      <c r="BB327" s="319"/>
      <c r="BC327" s="319"/>
      <c r="BE327" s="319"/>
      <c r="BF327" s="319"/>
      <c r="BG327" s="319"/>
      <c r="BH327" s="319"/>
      <c r="BI327" s="319"/>
    </row>
    <row r="328" spans="1:61">
      <c r="A328" s="319"/>
      <c r="B328" s="319"/>
      <c r="C328" s="319"/>
      <c r="D328" s="319"/>
      <c r="E328" s="319"/>
      <c r="F328" s="319"/>
      <c r="G328" s="319"/>
      <c r="I328" s="319"/>
      <c r="J328" s="319"/>
      <c r="K328" s="319"/>
      <c r="L328" s="319"/>
      <c r="M328" s="319"/>
      <c r="O328" s="319"/>
      <c r="P328" s="319"/>
      <c r="Q328" s="319"/>
      <c r="R328" s="319"/>
      <c r="S328" s="319"/>
      <c r="U328" s="319"/>
      <c r="V328" s="319"/>
      <c r="W328" s="319"/>
      <c r="X328" s="319"/>
      <c r="Y328" s="319"/>
      <c r="AA328" s="319"/>
      <c r="AB328" s="319"/>
      <c r="AC328" s="319"/>
      <c r="AD328" s="319"/>
      <c r="AE328" s="319"/>
      <c r="AG328" s="319"/>
      <c r="AH328" s="319"/>
      <c r="AI328" s="319"/>
      <c r="AJ328" s="319"/>
      <c r="AK328" s="319"/>
      <c r="AM328" s="319"/>
      <c r="AN328" s="319"/>
      <c r="AO328" s="319"/>
      <c r="AP328" s="319"/>
      <c r="AQ328" s="319"/>
      <c r="AS328" s="319"/>
      <c r="AT328" s="319"/>
      <c r="AU328" s="319"/>
      <c r="AV328" s="319"/>
      <c r="AW328" s="319"/>
      <c r="AY328" s="319"/>
      <c r="AZ328" s="319"/>
      <c r="BA328" s="319"/>
      <c r="BB328" s="319"/>
      <c r="BC328" s="319"/>
      <c r="BE328" s="319"/>
      <c r="BF328" s="319"/>
      <c r="BG328" s="319"/>
      <c r="BH328" s="319"/>
      <c r="BI328" s="319"/>
    </row>
    <row r="329" spans="1:61">
      <c r="A329" s="319"/>
      <c r="B329" s="319"/>
      <c r="C329" s="319"/>
      <c r="D329" s="319"/>
      <c r="E329" s="319"/>
      <c r="F329" s="319"/>
      <c r="G329" s="319"/>
      <c r="I329" s="319"/>
      <c r="J329" s="319"/>
      <c r="K329" s="319"/>
      <c r="L329" s="319"/>
      <c r="M329" s="319"/>
      <c r="O329" s="319"/>
      <c r="P329" s="319"/>
      <c r="Q329" s="319"/>
      <c r="R329" s="319"/>
      <c r="S329" s="319"/>
      <c r="U329" s="319"/>
      <c r="V329" s="319"/>
      <c r="W329" s="319"/>
      <c r="X329" s="319"/>
      <c r="Y329" s="319"/>
      <c r="AA329" s="319"/>
      <c r="AB329" s="319"/>
      <c r="AC329" s="319"/>
      <c r="AD329" s="319"/>
      <c r="AE329" s="319"/>
      <c r="AG329" s="319"/>
      <c r="AH329" s="319"/>
      <c r="AI329" s="319"/>
      <c r="AJ329" s="319"/>
      <c r="AK329" s="319"/>
      <c r="AM329" s="319"/>
      <c r="AN329" s="319"/>
      <c r="AO329" s="319"/>
      <c r="AP329" s="319"/>
      <c r="AQ329" s="319"/>
      <c r="AS329" s="319"/>
      <c r="AT329" s="319"/>
      <c r="AU329" s="319"/>
      <c r="AV329" s="319"/>
      <c r="AW329" s="319"/>
      <c r="AY329" s="319"/>
      <c r="AZ329" s="319"/>
      <c r="BA329" s="319"/>
      <c r="BB329" s="319"/>
      <c r="BC329" s="319"/>
      <c r="BE329" s="319"/>
      <c r="BF329" s="319"/>
      <c r="BG329" s="319"/>
      <c r="BH329" s="319"/>
      <c r="BI329" s="319"/>
    </row>
    <row r="330" spans="1:61">
      <c r="A330" s="319"/>
      <c r="B330" s="319"/>
      <c r="C330" s="319"/>
      <c r="D330" s="319"/>
      <c r="E330" s="319"/>
      <c r="F330" s="319"/>
      <c r="G330" s="319"/>
      <c r="I330" s="319"/>
      <c r="J330" s="319"/>
      <c r="K330" s="319"/>
      <c r="L330" s="319"/>
      <c r="M330" s="319"/>
      <c r="O330" s="319"/>
      <c r="P330" s="319"/>
      <c r="Q330" s="319"/>
      <c r="R330" s="319"/>
      <c r="S330" s="319"/>
      <c r="U330" s="319"/>
      <c r="V330" s="319"/>
      <c r="W330" s="319"/>
      <c r="X330" s="319"/>
      <c r="Y330" s="319"/>
      <c r="AA330" s="319"/>
      <c r="AB330" s="319"/>
      <c r="AC330" s="319"/>
      <c r="AD330" s="319"/>
      <c r="AE330" s="319"/>
      <c r="AG330" s="319"/>
      <c r="AH330" s="319"/>
      <c r="AI330" s="319"/>
      <c r="AJ330" s="319"/>
      <c r="AK330" s="319"/>
      <c r="AM330" s="319"/>
      <c r="AN330" s="319"/>
      <c r="AO330" s="319"/>
      <c r="AP330" s="319"/>
      <c r="AQ330" s="319"/>
      <c r="AS330" s="319"/>
      <c r="AT330" s="319"/>
      <c r="AU330" s="319"/>
      <c r="AV330" s="319"/>
      <c r="AW330" s="319"/>
      <c r="AY330" s="319"/>
      <c r="AZ330" s="319"/>
      <c r="BA330" s="319"/>
      <c r="BB330" s="319"/>
      <c r="BC330" s="319"/>
      <c r="BE330" s="319"/>
      <c r="BF330" s="319"/>
      <c r="BG330" s="319"/>
      <c r="BH330" s="319"/>
      <c r="BI330" s="319"/>
    </row>
    <row r="331" spans="1:61">
      <c r="A331" s="319"/>
      <c r="B331" s="319"/>
      <c r="C331" s="319"/>
      <c r="D331" s="319"/>
      <c r="E331" s="319"/>
      <c r="F331" s="319"/>
      <c r="G331" s="319"/>
      <c r="I331" s="319"/>
      <c r="J331" s="319"/>
      <c r="K331" s="319"/>
      <c r="L331" s="319"/>
      <c r="M331" s="319"/>
      <c r="O331" s="319"/>
      <c r="P331" s="319"/>
      <c r="Q331" s="319"/>
      <c r="R331" s="319"/>
      <c r="S331" s="319"/>
      <c r="U331" s="319"/>
      <c r="V331" s="319"/>
      <c r="W331" s="319"/>
      <c r="X331" s="319"/>
      <c r="Y331" s="319"/>
      <c r="AA331" s="319"/>
      <c r="AB331" s="319"/>
      <c r="AC331" s="319"/>
      <c r="AD331" s="319"/>
      <c r="AE331" s="319"/>
      <c r="AG331" s="319"/>
      <c r="AH331" s="319"/>
      <c r="AI331" s="319"/>
      <c r="AJ331" s="319"/>
      <c r="AK331" s="319"/>
      <c r="AM331" s="319"/>
      <c r="AN331" s="319"/>
      <c r="AO331" s="319"/>
      <c r="AP331" s="319"/>
      <c r="AQ331" s="319"/>
      <c r="AS331" s="319"/>
      <c r="AT331" s="319"/>
      <c r="AU331" s="319"/>
      <c r="AV331" s="319"/>
      <c r="AW331" s="319"/>
      <c r="AY331" s="319"/>
      <c r="AZ331" s="319"/>
      <c r="BA331" s="319"/>
      <c r="BB331" s="319"/>
      <c r="BC331" s="319"/>
      <c r="BE331" s="319"/>
      <c r="BF331" s="319"/>
      <c r="BG331" s="319"/>
      <c r="BH331" s="319"/>
      <c r="BI331" s="319"/>
    </row>
    <row r="332" spans="1:61">
      <c r="A332" s="319"/>
      <c r="B332" s="319"/>
      <c r="C332" s="319"/>
      <c r="D332" s="319"/>
      <c r="E332" s="319"/>
      <c r="F332" s="319"/>
      <c r="G332" s="319"/>
      <c r="I332" s="319"/>
      <c r="J332" s="319"/>
      <c r="K332" s="319"/>
      <c r="L332" s="319"/>
      <c r="M332" s="319"/>
      <c r="O332" s="319"/>
      <c r="P332" s="319"/>
      <c r="Q332" s="319"/>
      <c r="R332" s="319"/>
      <c r="S332" s="319"/>
      <c r="U332" s="319"/>
      <c r="V332" s="319"/>
      <c r="W332" s="319"/>
      <c r="X332" s="319"/>
      <c r="Y332" s="319"/>
      <c r="AA332" s="319"/>
      <c r="AB332" s="319"/>
      <c r="AC332" s="319"/>
      <c r="AD332" s="319"/>
      <c r="AE332" s="319"/>
      <c r="AG332" s="319"/>
      <c r="AH332" s="319"/>
      <c r="AI332" s="319"/>
      <c r="AJ332" s="319"/>
      <c r="AK332" s="319"/>
      <c r="AM332" s="319"/>
      <c r="AN332" s="319"/>
      <c r="AO332" s="319"/>
      <c r="AP332" s="319"/>
      <c r="AQ332" s="319"/>
      <c r="AS332" s="319"/>
      <c r="AT332" s="319"/>
      <c r="AU332" s="319"/>
      <c r="AV332" s="319"/>
      <c r="AW332" s="319"/>
      <c r="AY332" s="319"/>
      <c r="AZ332" s="319"/>
      <c r="BA332" s="319"/>
      <c r="BB332" s="319"/>
      <c r="BC332" s="319"/>
      <c r="BE332" s="319"/>
      <c r="BF332" s="319"/>
      <c r="BG332" s="319"/>
      <c r="BH332" s="319"/>
      <c r="BI332" s="319"/>
    </row>
    <row r="333" spans="1:61">
      <c r="A333" s="319"/>
      <c r="B333" s="319"/>
      <c r="C333" s="319"/>
      <c r="D333" s="319"/>
      <c r="E333" s="319"/>
      <c r="F333" s="319"/>
      <c r="G333" s="319"/>
      <c r="I333" s="319"/>
      <c r="J333" s="319"/>
      <c r="K333" s="319"/>
      <c r="L333" s="319"/>
      <c r="M333" s="319"/>
      <c r="O333" s="319"/>
      <c r="P333" s="319"/>
      <c r="Q333" s="319"/>
      <c r="R333" s="319"/>
      <c r="S333" s="319"/>
      <c r="U333" s="319"/>
      <c r="V333" s="319"/>
      <c r="W333" s="319"/>
      <c r="X333" s="319"/>
      <c r="Y333" s="319"/>
      <c r="AA333" s="319"/>
      <c r="AB333" s="319"/>
      <c r="AC333" s="319"/>
      <c r="AD333" s="319"/>
      <c r="AE333" s="319"/>
      <c r="AG333" s="319"/>
      <c r="AH333" s="319"/>
      <c r="AI333" s="319"/>
      <c r="AJ333" s="319"/>
      <c r="AK333" s="319"/>
      <c r="AM333" s="319"/>
      <c r="AN333" s="319"/>
      <c r="AO333" s="319"/>
      <c r="AP333" s="319"/>
      <c r="AQ333" s="319"/>
      <c r="AS333" s="319"/>
      <c r="AT333" s="319"/>
      <c r="AU333" s="319"/>
      <c r="AV333" s="319"/>
      <c r="AW333" s="319"/>
      <c r="AY333" s="319"/>
      <c r="AZ333" s="319"/>
      <c r="BA333" s="319"/>
      <c r="BB333" s="319"/>
      <c r="BC333" s="319"/>
      <c r="BE333" s="319"/>
      <c r="BF333" s="319"/>
      <c r="BG333" s="319"/>
      <c r="BH333" s="319"/>
      <c r="BI333" s="319"/>
    </row>
    <row r="334" spans="1:61">
      <c r="A334" s="319"/>
      <c r="B334" s="319"/>
      <c r="C334" s="319"/>
      <c r="D334" s="319"/>
      <c r="E334" s="319"/>
      <c r="F334" s="319"/>
      <c r="G334" s="319"/>
      <c r="I334" s="319"/>
      <c r="J334" s="319"/>
      <c r="K334" s="319"/>
      <c r="L334" s="319"/>
      <c r="M334" s="319"/>
      <c r="O334" s="319"/>
      <c r="P334" s="319"/>
      <c r="Q334" s="319"/>
      <c r="R334" s="319"/>
      <c r="S334" s="319"/>
      <c r="U334" s="319"/>
      <c r="V334" s="319"/>
      <c r="W334" s="319"/>
      <c r="X334" s="319"/>
      <c r="Y334" s="319"/>
      <c r="AA334" s="319"/>
      <c r="AB334" s="319"/>
      <c r="AC334" s="319"/>
      <c r="AD334" s="319"/>
      <c r="AE334" s="319"/>
      <c r="AG334" s="319"/>
      <c r="AH334" s="319"/>
      <c r="AI334" s="319"/>
      <c r="AJ334" s="319"/>
      <c r="AK334" s="319"/>
      <c r="AM334" s="319"/>
      <c r="AN334" s="319"/>
      <c r="AO334" s="319"/>
      <c r="AP334" s="319"/>
      <c r="AQ334" s="319"/>
      <c r="AS334" s="319"/>
      <c r="AT334" s="319"/>
      <c r="AU334" s="319"/>
      <c r="AV334" s="319"/>
      <c r="AW334" s="319"/>
      <c r="AY334" s="319"/>
      <c r="AZ334" s="319"/>
      <c r="BA334" s="319"/>
      <c r="BB334" s="319"/>
      <c r="BC334" s="319"/>
      <c r="BE334" s="319"/>
      <c r="BF334" s="319"/>
      <c r="BG334" s="319"/>
      <c r="BH334" s="319"/>
      <c r="BI334" s="319"/>
    </row>
    <row r="335" spans="1:61">
      <c r="A335" s="319"/>
      <c r="B335" s="319"/>
      <c r="C335" s="319"/>
      <c r="D335" s="319"/>
      <c r="E335" s="319"/>
      <c r="F335" s="319"/>
      <c r="G335" s="319"/>
      <c r="I335" s="319"/>
      <c r="J335" s="319"/>
      <c r="K335" s="319"/>
      <c r="L335" s="319"/>
      <c r="M335" s="319"/>
      <c r="O335" s="319"/>
      <c r="P335" s="319"/>
      <c r="Q335" s="319"/>
      <c r="R335" s="319"/>
      <c r="S335" s="319"/>
      <c r="U335" s="319"/>
      <c r="V335" s="319"/>
      <c r="W335" s="319"/>
      <c r="X335" s="319"/>
      <c r="Y335" s="319"/>
      <c r="AA335" s="319"/>
      <c r="AB335" s="319"/>
      <c r="AC335" s="319"/>
      <c r="AD335" s="319"/>
      <c r="AE335" s="319"/>
      <c r="AG335" s="319"/>
      <c r="AH335" s="319"/>
      <c r="AI335" s="319"/>
      <c r="AJ335" s="319"/>
      <c r="AK335" s="319"/>
      <c r="AM335" s="319"/>
      <c r="AN335" s="319"/>
      <c r="AO335" s="319"/>
      <c r="AP335" s="319"/>
      <c r="AQ335" s="319"/>
      <c r="AS335" s="319"/>
      <c r="AT335" s="319"/>
      <c r="AU335" s="319"/>
      <c r="AV335" s="319"/>
      <c r="AW335" s="319"/>
      <c r="AY335" s="319"/>
      <c r="AZ335" s="319"/>
      <c r="BA335" s="319"/>
      <c r="BB335" s="319"/>
      <c r="BC335" s="319"/>
      <c r="BE335" s="319"/>
      <c r="BF335" s="319"/>
      <c r="BG335" s="319"/>
      <c r="BH335" s="319"/>
      <c r="BI335" s="319"/>
    </row>
    <row r="336" spans="1:61">
      <c r="A336" s="319"/>
      <c r="B336" s="319"/>
      <c r="C336" s="319"/>
      <c r="D336" s="319"/>
      <c r="E336" s="319"/>
      <c r="F336" s="319"/>
      <c r="G336" s="319"/>
      <c r="I336" s="319"/>
      <c r="J336" s="319"/>
      <c r="K336" s="319"/>
      <c r="L336" s="319"/>
      <c r="M336" s="319"/>
      <c r="O336" s="319"/>
      <c r="P336" s="319"/>
      <c r="Q336" s="319"/>
      <c r="R336" s="319"/>
      <c r="S336" s="319"/>
      <c r="U336" s="319"/>
      <c r="V336" s="319"/>
      <c r="W336" s="319"/>
      <c r="X336" s="319"/>
      <c r="Y336" s="319"/>
      <c r="AA336" s="319"/>
      <c r="AB336" s="319"/>
      <c r="AC336" s="319"/>
      <c r="AD336" s="319"/>
      <c r="AE336" s="319"/>
      <c r="AG336" s="319"/>
      <c r="AH336" s="319"/>
      <c r="AI336" s="319"/>
      <c r="AJ336" s="319"/>
      <c r="AK336" s="319"/>
      <c r="AM336" s="319"/>
      <c r="AN336" s="319"/>
      <c r="AO336" s="319"/>
      <c r="AP336" s="319"/>
      <c r="AQ336" s="319"/>
      <c r="AS336" s="319"/>
      <c r="AT336" s="319"/>
      <c r="AU336" s="319"/>
      <c r="AV336" s="319"/>
      <c r="AW336" s="319"/>
      <c r="AY336" s="319"/>
      <c r="AZ336" s="319"/>
      <c r="BA336" s="319"/>
      <c r="BB336" s="319"/>
      <c r="BC336" s="319"/>
      <c r="BE336" s="319"/>
      <c r="BF336" s="319"/>
      <c r="BG336" s="319"/>
      <c r="BH336" s="319"/>
      <c r="BI336" s="319"/>
    </row>
    <row r="337" spans="1:61">
      <c r="A337" s="319"/>
      <c r="B337" s="319"/>
      <c r="C337" s="319"/>
      <c r="D337" s="319"/>
      <c r="E337" s="319"/>
      <c r="F337" s="319"/>
      <c r="G337" s="319"/>
      <c r="I337" s="319"/>
      <c r="J337" s="319"/>
      <c r="K337" s="319"/>
      <c r="L337" s="319"/>
      <c r="M337" s="319"/>
      <c r="O337" s="319"/>
      <c r="P337" s="319"/>
      <c r="Q337" s="319"/>
      <c r="R337" s="319"/>
      <c r="S337" s="319"/>
      <c r="U337" s="319"/>
      <c r="V337" s="319"/>
      <c r="W337" s="319"/>
      <c r="X337" s="319"/>
      <c r="Y337" s="319"/>
      <c r="AA337" s="319"/>
      <c r="AB337" s="319"/>
      <c r="AC337" s="319"/>
      <c r="AD337" s="319"/>
      <c r="AE337" s="319"/>
      <c r="AG337" s="319"/>
      <c r="AH337" s="319"/>
      <c r="AI337" s="319"/>
      <c r="AJ337" s="319"/>
      <c r="AK337" s="319"/>
      <c r="AM337" s="319"/>
      <c r="AN337" s="319"/>
      <c r="AO337" s="319"/>
      <c r="AP337" s="319"/>
      <c r="AQ337" s="319"/>
      <c r="AS337" s="319"/>
      <c r="AT337" s="319"/>
      <c r="AU337" s="319"/>
      <c r="AV337" s="319"/>
      <c r="AW337" s="319"/>
      <c r="AY337" s="319"/>
      <c r="AZ337" s="319"/>
      <c r="BA337" s="319"/>
      <c r="BB337" s="319"/>
      <c r="BC337" s="319"/>
      <c r="BE337" s="319"/>
      <c r="BF337" s="319"/>
      <c r="BG337" s="319"/>
      <c r="BH337" s="319"/>
      <c r="BI337" s="319"/>
    </row>
    <row r="338" spans="1:61">
      <c r="A338" s="319"/>
      <c r="B338" s="319"/>
      <c r="C338" s="319"/>
      <c r="D338" s="319"/>
      <c r="E338" s="319"/>
      <c r="F338" s="319"/>
      <c r="G338" s="319"/>
      <c r="I338" s="319"/>
      <c r="J338" s="319"/>
      <c r="K338" s="319"/>
      <c r="L338" s="319"/>
      <c r="M338" s="319"/>
      <c r="O338" s="319"/>
      <c r="P338" s="319"/>
      <c r="Q338" s="319"/>
      <c r="R338" s="319"/>
      <c r="S338" s="319"/>
      <c r="U338" s="319"/>
      <c r="V338" s="319"/>
      <c r="W338" s="319"/>
      <c r="X338" s="319"/>
      <c r="Y338" s="319"/>
      <c r="AA338" s="319"/>
      <c r="AB338" s="319"/>
      <c r="AC338" s="319"/>
      <c r="AD338" s="319"/>
      <c r="AE338" s="319"/>
      <c r="AG338" s="319"/>
      <c r="AH338" s="319"/>
      <c r="AI338" s="319"/>
      <c r="AJ338" s="319"/>
      <c r="AK338" s="319"/>
      <c r="AM338" s="319"/>
      <c r="AN338" s="319"/>
      <c r="AO338" s="319"/>
      <c r="AP338" s="319"/>
      <c r="AQ338" s="319"/>
      <c r="AS338" s="319"/>
      <c r="AT338" s="319"/>
      <c r="AU338" s="319"/>
      <c r="AV338" s="319"/>
      <c r="AW338" s="319"/>
      <c r="AY338" s="319"/>
      <c r="AZ338" s="319"/>
      <c r="BA338" s="319"/>
      <c r="BB338" s="319"/>
      <c r="BC338" s="319"/>
      <c r="BE338" s="319"/>
      <c r="BF338" s="319"/>
      <c r="BG338" s="319"/>
      <c r="BH338" s="319"/>
      <c r="BI338" s="319"/>
    </row>
    <row r="339" spans="1:61">
      <c r="A339" s="319"/>
      <c r="B339" s="319"/>
      <c r="C339" s="411"/>
      <c r="D339" s="411"/>
      <c r="E339" s="411"/>
      <c r="F339" s="411"/>
      <c r="G339" s="411"/>
      <c r="I339" s="412"/>
      <c r="J339" s="412"/>
      <c r="K339" s="412"/>
      <c r="L339" s="319"/>
      <c r="M339" s="319"/>
      <c r="O339" s="413"/>
      <c r="P339" s="413"/>
      <c r="Q339" s="413"/>
      <c r="R339" s="413"/>
      <c r="S339" s="319"/>
      <c r="U339" s="412"/>
      <c r="V339" s="412"/>
      <c r="W339" s="412"/>
      <c r="X339" s="412"/>
      <c r="Y339" s="319"/>
      <c r="AA339" s="412"/>
      <c r="AB339" s="412"/>
      <c r="AC339" s="412"/>
      <c r="AD339" s="319"/>
      <c r="AE339" s="319"/>
      <c r="AG339" s="412"/>
      <c r="AH339" s="412"/>
      <c r="AI339" s="412"/>
      <c r="AJ339" s="319"/>
      <c r="AK339" s="319"/>
      <c r="AM339" s="412"/>
      <c r="AN339" s="412"/>
      <c r="AO339" s="412"/>
      <c r="AP339" s="412"/>
      <c r="AQ339" s="319"/>
      <c r="AS339" s="412"/>
      <c r="AT339" s="412"/>
      <c r="AU339" s="412"/>
      <c r="AV339" s="319"/>
      <c r="AW339" s="319"/>
      <c r="AY339" s="412"/>
      <c r="AZ339" s="412"/>
      <c r="BA339" s="412"/>
      <c r="BB339" s="412"/>
      <c r="BC339" s="319"/>
      <c r="BE339" s="413"/>
      <c r="BF339" s="413"/>
      <c r="BG339" s="413"/>
      <c r="BH339" s="319"/>
      <c r="BI339" s="319"/>
    </row>
    <row r="340" spans="1:61">
      <c r="A340" s="319"/>
      <c r="B340" s="319"/>
      <c r="C340" s="401"/>
      <c r="D340" s="401"/>
      <c r="E340" s="401"/>
      <c r="F340" s="401"/>
      <c r="G340" s="401"/>
      <c r="I340" s="404"/>
      <c r="J340" s="404"/>
      <c r="K340" s="404"/>
      <c r="L340" s="319"/>
      <c r="M340" s="319"/>
      <c r="O340" s="408"/>
      <c r="P340" s="408"/>
      <c r="Q340" s="408"/>
      <c r="R340" s="408"/>
      <c r="S340" s="319"/>
      <c r="U340" s="404"/>
      <c r="V340" s="404"/>
      <c r="W340" s="404"/>
      <c r="X340" s="404"/>
      <c r="Y340" s="319"/>
      <c r="AA340" s="404"/>
      <c r="AB340" s="404"/>
      <c r="AC340" s="404"/>
      <c r="AD340" s="319"/>
      <c r="AE340" s="319"/>
      <c r="AG340" s="404"/>
      <c r="AH340" s="404"/>
      <c r="AI340" s="404"/>
      <c r="AJ340" s="319"/>
      <c r="AK340" s="319"/>
      <c r="AM340" s="404"/>
      <c r="AN340" s="404"/>
      <c r="AO340" s="404"/>
      <c r="AP340" s="404"/>
      <c r="AQ340" s="319"/>
      <c r="AS340" s="404"/>
      <c r="AT340" s="404"/>
      <c r="AU340" s="404"/>
      <c r="AV340" s="319"/>
      <c r="AW340" s="319"/>
      <c r="AY340" s="404"/>
      <c r="AZ340" s="404"/>
      <c r="BA340" s="404"/>
      <c r="BB340" s="404"/>
      <c r="BC340" s="319"/>
      <c r="BE340" s="408"/>
      <c r="BF340" s="408"/>
      <c r="BG340" s="408"/>
      <c r="BH340" s="319"/>
      <c r="BI340" s="319"/>
    </row>
    <row r="341" spans="1:61">
      <c r="A341" s="319"/>
      <c r="B341" s="319"/>
      <c r="C341" s="401"/>
      <c r="D341" s="401"/>
      <c r="E341" s="401"/>
      <c r="F341" s="401"/>
      <c r="G341" s="401"/>
      <c r="I341" s="404"/>
      <c r="J341" s="404"/>
      <c r="K341" s="404"/>
      <c r="L341" s="319"/>
      <c r="M341" s="319"/>
      <c r="O341" s="408"/>
      <c r="P341" s="408"/>
      <c r="Q341" s="408"/>
      <c r="R341" s="408"/>
      <c r="S341" s="319"/>
      <c r="U341" s="404"/>
      <c r="V341" s="404"/>
      <c r="W341" s="404"/>
      <c r="X341" s="404"/>
      <c r="Y341" s="319"/>
      <c r="AA341" s="404"/>
      <c r="AB341" s="404"/>
      <c r="AC341" s="404"/>
      <c r="AD341" s="319"/>
      <c r="AE341" s="319"/>
      <c r="AG341" s="404"/>
      <c r="AH341" s="404"/>
      <c r="AI341" s="404"/>
      <c r="AJ341" s="319"/>
      <c r="AK341" s="319"/>
      <c r="AM341" s="404"/>
      <c r="AN341" s="404"/>
      <c r="AO341" s="404"/>
      <c r="AP341" s="404"/>
      <c r="AQ341" s="319"/>
      <c r="AS341" s="404"/>
      <c r="AT341" s="404"/>
      <c r="AU341" s="404"/>
      <c r="AV341" s="319"/>
      <c r="AW341" s="319"/>
      <c r="AY341" s="404"/>
      <c r="AZ341" s="404"/>
      <c r="BA341" s="404"/>
      <c r="BB341" s="404"/>
      <c r="BC341" s="319"/>
      <c r="BE341" s="408"/>
      <c r="BF341" s="408"/>
      <c r="BG341" s="408"/>
      <c r="BH341" s="319"/>
      <c r="BI341" s="319"/>
    </row>
    <row r="342" spans="1:61">
      <c r="A342" s="319"/>
      <c r="B342" s="319"/>
      <c r="C342" s="401"/>
      <c r="D342" s="401"/>
      <c r="E342" s="401"/>
      <c r="F342" s="401"/>
      <c r="G342" s="401"/>
      <c r="I342" s="404"/>
      <c r="J342" s="404"/>
      <c r="K342" s="404"/>
      <c r="L342" s="319"/>
      <c r="M342" s="319"/>
      <c r="O342" s="408"/>
      <c r="P342" s="408"/>
      <c r="Q342" s="408"/>
      <c r="R342" s="408"/>
      <c r="S342" s="319"/>
      <c r="U342" s="404"/>
      <c r="V342" s="404"/>
      <c r="W342" s="404"/>
      <c r="X342" s="404"/>
      <c r="Y342" s="319"/>
      <c r="AA342" s="404"/>
      <c r="AB342" s="404"/>
      <c r="AC342" s="404"/>
      <c r="AD342" s="319"/>
      <c r="AE342" s="319"/>
      <c r="AG342" s="404"/>
      <c r="AH342" s="404"/>
      <c r="AI342" s="404"/>
      <c r="AJ342" s="319"/>
      <c r="AK342" s="319"/>
      <c r="AM342" s="404"/>
      <c r="AN342" s="404"/>
      <c r="AO342" s="404"/>
      <c r="AP342" s="404"/>
      <c r="AQ342" s="319"/>
      <c r="AS342" s="404"/>
      <c r="AT342" s="404"/>
      <c r="AU342" s="404"/>
      <c r="AV342" s="319"/>
      <c r="AW342" s="319"/>
      <c r="AY342" s="404"/>
      <c r="AZ342" s="404"/>
      <c r="BA342" s="404"/>
      <c r="BB342" s="404"/>
      <c r="BC342" s="319"/>
      <c r="BE342" s="408"/>
      <c r="BF342" s="408"/>
      <c r="BG342" s="408"/>
      <c r="BH342" s="319"/>
      <c r="BI342" s="319"/>
    </row>
    <row r="343" spans="1:61">
      <c r="A343" s="319"/>
      <c r="B343" s="319"/>
      <c r="C343" s="401"/>
      <c r="D343" s="401"/>
      <c r="E343" s="401"/>
      <c r="F343" s="401"/>
      <c r="G343" s="401"/>
      <c r="I343" s="404"/>
      <c r="J343" s="404"/>
      <c r="K343" s="404"/>
      <c r="L343" s="319"/>
      <c r="M343" s="319"/>
      <c r="O343" s="408"/>
      <c r="P343" s="408"/>
      <c r="Q343" s="408"/>
      <c r="R343" s="408"/>
      <c r="S343" s="319"/>
      <c r="U343" s="404"/>
      <c r="V343" s="404"/>
      <c r="W343" s="404"/>
      <c r="X343" s="404"/>
      <c r="Y343" s="319"/>
      <c r="AA343" s="404"/>
      <c r="AB343" s="404"/>
      <c r="AC343" s="404"/>
      <c r="AD343" s="319"/>
      <c r="AE343" s="319"/>
      <c r="AG343" s="404"/>
      <c r="AH343" s="404"/>
      <c r="AI343" s="404"/>
      <c r="AJ343" s="319"/>
      <c r="AK343" s="319"/>
      <c r="AM343" s="404"/>
      <c r="AN343" s="404"/>
      <c r="AO343" s="404"/>
      <c r="AP343" s="404"/>
      <c r="AQ343" s="319"/>
      <c r="AS343" s="404"/>
      <c r="AT343" s="404"/>
      <c r="AU343" s="404"/>
      <c r="AV343" s="319"/>
      <c r="AW343" s="319"/>
      <c r="AY343" s="404"/>
      <c r="AZ343" s="404"/>
      <c r="BA343" s="404"/>
      <c r="BB343" s="404"/>
      <c r="BC343" s="319"/>
      <c r="BE343" s="408"/>
      <c r="BF343" s="408"/>
      <c r="BG343" s="408"/>
      <c r="BH343" s="319"/>
      <c r="BI343" s="319"/>
    </row>
    <row r="344" spans="1:61">
      <c r="A344" s="319"/>
      <c r="B344" s="319"/>
      <c r="C344" s="401"/>
      <c r="D344" s="401"/>
      <c r="E344" s="401"/>
      <c r="F344" s="401"/>
      <c r="G344" s="401"/>
      <c r="I344" s="404"/>
      <c r="J344" s="404"/>
      <c r="K344" s="404"/>
      <c r="L344" s="319"/>
      <c r="M344" s="319"/>
      <c r="O344" s="408"/>
      <c r="P344" s="408"/>
      <c r="Q344" s="408"/>
      <c r="R344" s="408"/>
      <c r="S344" s="319"/>
      <c r="U344" s="404"/>
      <c r="V344" s="404"/>
      <c r="W344" s="404"/>
      <c r="X344" s="404"/>
      <c r="Y344" s="319"/>
      <c r="AA344" s="404"/>
      <c r="AB344" s="404"/>
      <c r="AC344" s="404"/>
      <c r="AD344" s="319"/>
      <c r="AE344" s="319"/>
      <c r="AG344" s="404"/>
      <c r="AH344" s="404"/>
      <c r="AI344" s="404"/>
      <c r="AJ344" s="319"/>
      <c r="AK344" s="319"/>
      <c r="AM344" s="404"/>
      <c r="AN344" s="404"/>
      <c r="AO344" s="404"/>
      <c r="AP344" s="404"/>
      <c r="AQ344" s="319"/>
      <c r="AS344" s="404"/>
      <c r="AT344" s="404"/>
      <c r="AU344" s="404"/>
      <c r="AV344" s="319"/>
      <c r="AW344" s="319"/>
      <c r="AY344" s="404"/>
      <c r="AZ344" s="404"/>
      <c r="BA344" s="404"/>
      <c r="BB344" s="404"/>
      <c r="BC344" s="319"/>
      <c r="BE344" s="408"/>
      <c r="BF344" s="408"/>
      <c r="BG344" s="408"/>
      <c r="BH344" s="319"/>
      <c r="BI344" s="319"/>
    </row>
    <row r="345" spans="1:61">
      <c r="A345" s="319"/>
      <c r="B345" s="319"/>
      <c r="C345" s="401"/>
      <c r="D345" s="401"/>
      <c r="E345" s="401"/>
      <c r="F345" s="401"/>
      <c r="G345" s="401"/>
      <c r="I345" s="404"/>
      <c r="J345" s="404"/>
      <c r="K345" s="404"/>
      <c r="L345" s="319"/>
      <c r="M345" s="319"/>
      <c r="O345" s="408"/>
      <c r="P345" s="408"/>
      <c r="Q345" s="408"/>
      <c r="R345" s="408"/>
      <c r="S345" s="319"/>
      <c r="U345" s="404"/>
      <c r="V345" s="404"/>
      <c r="W345" s="404"/>
      <c r="X345" s="404"/>
      <c r="Y345" s="319"/>
      <c r="AA345" s="404"/>
      <c r="AB345" s="404"/>
      <c r="AC345" s="404"/>
      <c r="AD345" s="319"/>
      <c r="AE345" s="319"/>
      <c r="AG345" s="404"/>
      <c r="AH345" s="404"/>
      <c r="AI345" s="404"/>
      <c r="AJ345" s="319"/>
      <c r="AK345" s="319"/>
      <c r="AM345" s="404"/>
      <c r="AN345" s="404"/>
      <c r="AO345" s="404"/>
      <c r="AP345" s="404"/>
      <c r="AQ345" s="319"/>
      <c r="AS345" s="404"/>
      <c r="AT345" s="404"/>
      <c r="AU345" s="404"/>
      <c r="AV345" s="319"/>
      <c r="AW345" s="319"/>
      <c r="AY345" s="404"/>
      <c r="AZ345" s="404"/>
      <c r="BA345" s="404"/>
      <c r="BB345" s="404"/>
      <c r="BC345" s="319"/>
      <c r="BE345" s="408"/>
      <c r="BF345" s="408"/>
      <c r="BG345" s="408"/>
      <c r="BH345" s="319"/>
      <c r="BI345" s="319"/>
    </row>
    <row r="346" spans="1:61">
      <c r="A346" s="319"/>
      <c r="B346" s="319"/>
      <c r="C346" s="401"/>
      <c r="D346" s="401"/>
      <c r="E346" s="401"/>
      <c r="F346" s="401"/>
      <c r="G346" s="401"/>
      <c r="I346" s="404"/>
      <c r="J346" s="404"/>
      <c r="K346" s="404"/>
      <c r="L346" s="319"/>
      <c r="M346" s="319"/>
      <c r="O346" s="408"/>
      <c r="P346" s="408"/>
      <c r="Q346" s="408"/>
      <c r="R346" s="408"/>
      <c r="S346" s="319"/>
      <c r="U346" s="404"/>
      <c r="V346" s="404"/>
      <c r="W346" s="404"/>
      <c r="X346" s="404"/>
      <c r="Y346" s="319"/>
      <c r="AA346" s="404"/>
      <c r="AB346" s="404"/>
      <c r="AC346" s="404"/>
      <c r="AD346" s="319"/>
      <c r="AE346" s="319"/>
      <c r="AG346" s="404"/>
      <c r="AH346" s="404"/>
      <c r="AI346" s="404"/>
      <c r="AJ346" s="319"/>
      <c r="AK346" s="319"/>
      <c r="AM346" s="404"/>
      <c r="AN346" s="404"/>
      <c r="AO346" s="404"/>
      <c r="AP346" s="404"/>
      <c r="AQ346" s="319"/>
      <c r="AS346" s="404"/>
      <c r="AT346" s="404"/>
      <c r="AU346" s="404"/>
      <c r="AV346" s="319"/>
      <c r="AW346" s="319"/>
      <c r="AY346" s="404"/>
      <c r="AZ346" s="404"/>
      <c r="BA346" s="404"/>
      <c r="BB346" s="404"/>
      <c r="BC346" s="319"/>
      <c r="BE346" s="408"/>
      <c r="BF346" s="408"/>
      <c r="BG346" s="408"/>
      <c r="BH346" s="319"/>
      <c r="BI346" s="319"/>
    </row>
  </sheetData>
  <protectedRanges>
    <protectedRange sqref="D1:D65538" name="Range1"/>
  </protectedRanges>
  <customSheetViews>
    <customSheetView guid="{FED14FF2-CBAF-4B29-94DC-47DAE2EED47A}" scale="75">
      <pane xSplit="2" ySplit="6" topLeftCell="BW55" activePane="bottomRight" state="frozenSplit"/>
      <selection pane="bottomRight" activeCell="CC62" sqref="CC62"/>
      <pageMargins left="0.7" right="0.7" top="0.75" bottom="0.75" header="0.3" footer="0.3"/>
    </customSheetView>
    <customSheetView guid="{068A9C4B-C065-024A-BE76-8527014D5B54}" scale="75">
      <pane xSplit="2" ySplit="6.0714285714285712" topLeftCell="BW55" activePane="bottomRight" state="frozenSplit"/>
      <selection pane="bottomRight" activeCell="CA50" sqref="CA50"/>
      <pageMargins left="0.7" right="0.7" top="0.75" bottom="0.75" header="0.3" footer="0.3"/>
    </customSheetView>
    <customSheetView guid="{956B348E-9ADF-42F8-BE70-7DA67EB885BA}" scale="50">
      <pane xSplit="2" ySplit="6" topLeftCell="C22" activePane="bottomRight" state="frozenSplit"/>
      <selection pane="bottomRight" activeCell="B30" sqref="B30"/>
      <pageMargins left="0.7" right="0.7" top="0.75" bottom="0.75" header="0.3" footer="0.3"/>
    </customSheetView>
    <customSheetView guid="{733417AD-A81C-41E8-924D-FD406F37F1DB}" scale="70">
      <pane xSplit="2" ySplit="6" topLeftCell="C7" activePane="bottomRight" state="frozenSplit"/>
      <selection pane="bottomRight"/>
      <pageMargins left="0.7" right="0.7" top="0.75" bottom="0.75" header="0.3" footer="0.3"/>
    </customSheetView>
    <customSheetView guid="{1ACE4EF3-4217-4C29-A5F1-1A754D8682CB}">
      <pane xSplit="2" ySplit="6" topLeftCell="C7" activePane="bottomRight" state="frozenSplit"/>
      <selection pane="bottomRight" activeCell="B35" sqref="B35"/>
      <pageMargins left="0.7" right="0.7" top="0.75" bottom="0.75" header="0.3" footer="0.3"/>
    </customSheetView>
    <customSheetView guid="{AC8114FE-0E11-4AA8-B6CA-5B2F81AEBCDF}">
      <pane xSplit="2" ySplit="6" topLeftCell="C7" activePane="bottomRight" state="frozenSplit"/>
      <selection pane="bottomRight"/>
      <pageMargins left="0.7" right="0.7" top="0.75" bottom="0.75" header="0.3" footer="0.3"/>
    </customSheetView>
  </customSheetViews>
  <mergeCells count="10">
    <mergeCell ref="AY4:BC4"/>
    <mergeCell ref="BE4:BI4"/>
    <mergeCell ref="C4:G4"/>
    <mergeCell ref="AA4:AE4"/>
    <mergeCell ref="I4:M4"/>
    <mergeCell ref="O4:S4"/>
    <mergeCell ref="U4:Y4"/>
    <mergeCell ref="AG4:AK4"/>
    <mergeCell ref="AM4:AQ4"/>
    <mergeCell ref="AS4:AW4"/>
  </mergeCells>
  <phoneticPr fontId="49" type="noConversion"/>
  <hyperlinks>
    <hyperlink ref="AW12" r:id="rId1"/>
    <hyperlink ref="BC14" r:id="rId2"/>
    <hyperlink ref="AW35" r:id="rId3"/>
    <hyperlink ref="BI12" r:id="rId4" location="continue (Published: June 2012; accessed: Feb.2014)"/>
    <hyperlink ref="BI41" r:id="rId5"/>
    <hyperlink ref="G27" r:id="rId6" display="http://www.abf.co.uk/responsibility/our-2015-progress/group-overview/people"/>
    <hyperlink ref="G31" r:id="rId7" display="https://www.illovosugar.co.za/UserContent/Documents/Illovo-Malawi-Socio-economic-Impact-Assessment-12May14.pdf"/>
    <hyperlink ref="Y54" r:id="rId8"/>
    <hyperlink ref="G35" r:id="rId9" display="https://www.illovosugar.co.za/UserContent/Documents/Illovo-Malawi-Socio-economic-Impact-Assessment-12May14.pdf"/>
    <hyperlink ref="G36" r:id="rId10" display="https://www.illovosugar.co.za/UserContent/Documents/Illovo-Malawi-Socio-economic-Impact-Assessment-12May14.pdf"/>
    <hyperlink ref="AE15" r:id="rId11"/>
    <hyperlink ref="AE18" r:id="rId12"/>
    <hyperlink ref="G34" r:id="rId13" display="https://www.illovosugar.co.za/UserContent/Documents/Illovo-Malawi-Socio-economic-Impact-Assessment-12May14.pdf"/>
    <hyperlink ref="AE36" r:id="rId14"/>
    <hyperlink ref="Y60" r:id="rId15"/>
  </hyperlinks>
  <pageMargins left="0.7" right="0.7" top="0.75" bottom="0.75" header="0.3" footer="0.3"/>
  <pageSetup paperSize="9" orientation="portrait" horizontalDpi="4294967294" verticalDpi="4294967294" r:id="rId16"/>
</worksheet>
</file>

<file path=xl/worksheets/sheet4.xml><?xml version="1.0" encoding="utf-8"?>
<worksheet xmlns="http://schemas.openxmlformats.org/spreadsheetml/2006/main" xmlns:r="http://schemas.openxmlformats.org/officeDocument/2006/relationships">
  <dimension ref="A1:NF214"/>
  <sheetViews>
    <sheetView zoomScale="50" zoomScaleNormal="50" zoomScalePageLayoutView="75" workbookViewId="0">
      <pane xSplit="2" ySplit="6" topLeftCell="C43" activePane="bottomRight" state="frozenSplit"/>
      <selection pane="topRight" activeCell="C1" sqref="C1"/>
      <selection pane="bottomLeft" activeCell="A7" sqref="A7"/>
      <selection pane="bottomRight" activeCell="M56" sqref="M56"/>
    </sheetView>
  </sheetViews>
  <sheetFormatPr defaultColWidth="8.85546875" defaultRowHeight="15"/>
  <cols>
    <col min="1" max="1" width="11.85546875" style="663" customWidth="1"/>
    <col min="2" max="2" width="58.42578125" style="212" customWidth="1"/>
    <col min="3" max="3" width="12.85546875" style="212" customWidth="1"/>
    <col min="4" max="4" width="14.7109375" style="212" bestFit="1" customWidth="1"/>
    <col min="5" max="5" width="18.28515625" style="212" customWidth="1"/>
    <col min="6" max="6" width="13.85546875" style="212" customWidth="1"/>
    <col min="7" max="7" width="68" style="212" customWidth="1"/>
    <col min="8" max="8" width="9.140625" style="48" customWidth="1"/>
    <col min="9" max="9" width="13.85546875" style="212" customWidth="1"/>
    <col min="10" max="10" width="13.7109375" style="212" customWidth="1"/>
    <col min="11" max="11" width="16.42578125" style="212" bestFit="1" customWidth="1"/>
    <col min="12" max="12" width="13.85546875" style="212" customWidth="1"/>
    <col min="13" max="13" width="68" style="212" customWidth="1"/>
    <col min="14" max="14" width="9.140625" style="48" customWidth="1"/>
    <col min="15" max="15" width="13.85546875" style="212" customWidth="1"/>
    <col min="16" max="16" width="13.7109375" style="212" customWidth="1"/>
    <col min="17" max="17" width="16.42578125" style="212" bestFit="1" customWidth="1"/>
    <col min="18" max="18" width="13.85546875" style="212" customWidth="1"/>
    <col min="19" max="19" width="68" style="212" customWidth="1"/>
    <col min="20" max="20" width="9.140625" style="48" customWidth="1"/>
    <col min="21" max="21" width="13.85546875" style="212" customWidth="1"/>
    <col min="22" max="22" width="13.7109375" style="212" customWidth="1"/>
    <col min="23" max="24" width="13.85546875" style="212" customWidth="1"/>
    <col min="25" max="25" width="68" style="212" customWidth="1"/>
    <col min="26" max="26" width="9.140625" style="48" customWidth="1"/>
    <col min="27" max="27" width="13.85546875" style="212" customWidth="1"/>
    <col min="28" max="28" width="13.7109375" style="212" customWidth="1"/>
    <col min="29" max="29" width="16.42578125" style="212" bestFit="1" customWidth="1"/>
    <col min="30" max="30" width="13.85546875" style="212" customWidth="1"/>
    <col min="31" max="31" width="68" style="212" customWidth="1"/>
    <col min="32" max="32" width="9.140625" style="48" customWidth="1"/>
    <col min="33" max="33" width="13.85546875" style="212" customWidth="1"/>
    <col min="34" max="34" width="13.7109375" style="212" customWidth="1"/>
    <col min="35" max="35" width="16.42578125" style="212" bestFit="1" customWidth="1"/>
    <col min="36" max="36" width="13.85546875" style="212" customWidth="1"/>
    <col min="37" max="37" width="68" style="212" customWidth="1"/>
    <col min="38" max="38" width="9.140625" style="48" customWidth="1"/>
    <col min="39" max="39" width="13.85546875" style="212" customWidth="1"/>
    <col min="40" max="40" width="13.7109375" style="212" customWidth="1"/>
    <col min="41" max="41" width="16.42578125" style="212" bestFit="1" customWidth="1"/>
    <col min="42" max="42" width="13.85546875" style="212" customWidth="1"/>
    <col min="43" max="43" width="68" style="212" customWidth="1"/>
    <col min="44" max="44" width="9.140625" style="48" customWidth="1"/>
    <col min="45" max="45" width="13.85546875" style="212" customWidth="1"/>
    <col min="46" max="46" width="13.7109375" style="212" customWidth="1"/>
    <col min="47" max="47" width="16.42578125" style="212" bestFit="1" customWidth="1"/>
    <col min="48" max="48" width="13.85546875" style="212" customWidth="1"/>
    <col min="49" max="49" width="68" style="212" customWidth="1"/>
    <col min="50" max="50" width="9.140625" style="48" customWidth="1"/>
    <col min="51" max="51" width="13.85546875" style="212" customWidth="1"/>
    <col min="52" max="52" width="13.7109375" style="212" customWidth="1"/>
    <col min="53" max="53" width="16.42578125" style="212" bestFit="1" customWidth="1"/>
    <col min="54" max="54" width="13.85546875" style="212" customWidth="1"/>
    <col min="55" max="55" width="68" style="212" customWidth="1"/>
    <col min="56" max="56" width="9.140625" style="48" customWidth="1"/>
    <col min="57" max="57" width="13.85546875" style="212" customWidth="1"/>
    <col min="58" max="58" width="13.7109375" style="212" customWidth="1"/>
    <col min="59" max="59" width="16.42578125" style="212" bestFit="1" customWidth="1"/>
    <col min="60" max="60" width="13.85546875" style="212" customWidth="1"/>
    <col min="61" max="61" width="68" style="212" customWidth="1"/>
    <col min="62" max="158" width="8.85546875" style="17"/>
    <col min="159" max="16384" width="8.85546875" style="48"/>
  </cols>
  <sheetData>
    <row r="1" spans="1:370" s="3" customFormat="1" ht="21">
      <c r="A1" s="659"/>
      <c r="B1" s="211"/>
      <c r="C1" s="207"/>
      <c r="D1" s="207"/>
      <c r="E1" s="207"/>
      <c r="F1" s="207"/>
      <c r="G1" s="207"/>
      <c r="H1" s="2"/>
      <c r="I1" s="207"/>
      <c r="J1" s="207"/>
      <c r="K1" s="207"/>
      <c r="L1" s="207"/>
      <c r="M1" s="207"/>
      <c r="N1" s="2"/>
      <c r="O1" s="207"/>
      <c r="P1" s="207"/>
      <c r="Q1" s="207"/>
      <c r="R1" s="207"/>
      <c r="S1" s="207"/>
      <c r="T1" s="2"/>
      <c r="U1" s="207"/>
      <c r="V1" s="207"/>
      <c r="W1" s="207"/>
      <c r="X1" s="207"/>
      <c r="Y1" s="207"/>
      <c r="Z1" s="2"/>
      <c r="AA1" s="207"/>
      <c r="AB1" s="207"/>
      <c r="AC1" s="207"/>
      <c r="AD1" s="207"/>
      <c r="AE1" s="207"/>
      <c r="AF1" s="2"/>
      <c r="AG1" s="207"/>
      <c r="AH1" s="207"/>
      <c r="AI1" s="207"/>
      <c r="AJ1" s="207"/>
      <c r="AK1" s="207"/>
      <c r="AL1" s="2"/>
      <c r="AM1" s="207"/>
      <c r="AN1" s="207"/>
      <c r="AO1" s="207"/>
      <c r="AP1" s="207"/>
      <c r="AQ1" s="207"/>
      <c r="AR1" s="2"/>
      <c r="AS1" s="207"/>
      <c r="AT1" s="207"/>
      <c r="AU1" s="207"/>
      <c r="AV1" s="207"/>
      <c r="AW1" s="207"/>
      <c r="AX1" s="2"/>
      <c r="AY1" s="207"/>
      <c r="AZ1" s="207"/>
      <c r="BA1" s="207"/>
      <c r="BB1" s="207"/>
      <c r="BC1" s="207"/>
      <c r="BD1" s="2"/>
      <c r="BE1" s="207"/>
      <c r="BF1" s="207"/>
      <c r="BG1" s="207"/>
      <c r="BH1" s="207"/>
      <c r="BI1" s="207"/>
    </row>
    <row r="2" spans="1:370" s="17" customFormat="1" ht="46.5">
      <c r="A2" s="768"/>
      <c r="B2" s="769" t="s">
        <v>466</v>
      </c>
      <c r="C2" s="767"/>
      <c r="D2" s="767"/>
      <c r="E2" s="767"/>
      <c r="F2" s="767"/>
      <c r="G2" s="767"/>
      <c r="H2" s="776"/>
      <c r="I2" s="767"/>
      <c r="J2" s="767"/>
      <c r="K2" s="767"/>
      <c r="L2" s="767"/>
      <c r="M2" s="767"/>
      <c r="N2" s="776"/>
      <c r="O2" s="767"/>
      <c r="P2" s="767"/>
      <c r="Q2" s="767"/>
      <c r="R2" s="767"/>
      <c r="S2" s="767"/>
      <c r="T2" s="776"/>
      <c r="U2" s="767"/>
      <c r="V2" s="767"/>
      <c r="W2" s="767"/>
      <c r="X2" s="767"/>
      <c r="Y2" s="767"/>
      <c r="Z2" s="776"/>
      <c r="AA2" s="767"/>
      <c r="AB2" s="767"/>
      <c r="AC2" s="767"/>
      <c r="AD2" s="767"/>
      <c r="AE2" s="767"/>
      <c r="AF2" s="776"/>
      <c r="AG2" s="767"/>
      <c r="AH2" s="767"/>
      <c r="AI2" s="767"/>
      <c r="AJ2" s="767"/>
      <c r="AK2" s="767"/>
      <c r="AL2" s="776"/>
      <c r="AM2" s="767"/>
      <c r="AN2" s="767"/>
      <c r="AO2" s="767"/>
      <c r="AP2" s="767"/>
      <c r="AQ2" s="767"/>
      <c r="AR2" s="776"/>
      <c r="AS2" s="767"/>
      <c r="AT2" s="767"/>
      <c r="AU2" s="767"/>
      <c r="AV2" s="767"/>
      <c r="AW2" s="767"/>
      <c r="AX2" s="776"/>
      <c r="AY2" s="767"/>
      <c r="AZ2" s="767"/>
      <c r="BA2" s="767"/>
      <c r="BB2" s="767"/>
      <c r="BC2" s="767"/>
      <c r="BD2" s="776"/>
      <c r="BE2" s="767"/>
      <c r="BF2" s="767"/>
      <c r="BG2" s="767"/>
      <c r="BH2" s="767"/>
      <c r="BI2" s="767"/>
    </row>
    <row r="3" spans="1:370" s="17" customFormat="1" ht="15" customHeight="1">
      <c r="A3" s="660"/>
      <c r="B3" s="213"/>
      <c r="C3" s="191"/>
      <c r="D3" s="191"/>
      <c r="E3" s="191"/>
      <c r="F3" s="191"/>
      <c r="G3" s="191"/>
      <c r="H3" s="776"/>
      <c r="I3" s="191"/>
      <c r="J3" s="191"/>
      <c r="K3" s="191"/>
      <c r="L3" s="191"/>
      <c r="M3" s="191"/>
      <c r="N3" s="776"/>
      <c r="O3" s="191"/>
      <c r="P3" s="191"/>
      <c r="Q3" s="191"/>
      <c r="R3" s="191"/>
      <c r="S3" s="191"/>
      <c r="T3" s="776"/>
      <c r="U3" s="191"/>
      <c r="V3" s="191"/>
      <c r="W3" s="191"/>
      <c r="X3" s="191"/>
      <c r="Y3" s="191"/>
      <c r="Z3" s="776"/>
      <c r="AA3" s="191"/>
      <c r="AB3" s="191"/>
      <c r="AC3" s="191"/>
      <c r="AD3" s="191"/>
      <c r="AE3" s="191"/>
      <c r="AF3" s="776"/>
      <c r="AG3" s="191"/>
      <c r="AH3" s="191"/>
      <c r="AI3" s="191"/>
      <c r="AJ3" s="191"/>
      <c r="AK3" s="191"/>
      <c r="AL3" s="776"/>
      <c r="AM3" s="191"/>
      <c r="AN3" s="191"/>
      <c r="AO3" s="191"/>
      <c r="AP3" s="191"/>
      <c r="AQ3" s="191"/>
      <c r="AR3" s="776"/>
      <c r="AS3" s="191"/>
      <c r="AT3" s="191"/>
      <c r="AU3" s="191"/>
      <c r="AV3" s="191"/>
      <c r="AW3" s="191"/>
      <c r="AX3" s="776"/>
      <c r="AY3" s="191"/>
      <c r="AZ3" s="191"/>
      <c r="BA3" s="191"/>
      <c r="BB3" s="191"/>
      <c r="BC3" s="191"/>
      <c r="BD3" s="776"/>
      <c r="BE3" s="191"/>
      <c r="BF3" s="191"/>
      <c r="BG3" s="191"/>
      <c r="BH3" s="191"/>
      <c r="BI3" s="191"/>
    </row>
    <row r="4" spans="1:370" s="109" customFormat="1" ht="66" customHeight="1">
      <c r="A4" s="660"/>
      <c r="B4" s="317"/>
      <c r="C4" s="945" t="s">
        <v>16</v>
      </c>
      <c r="D4" s="946"/>
      <c r="E4" s="946"/>
      <c r="F4" s="946"/>
      <c r="G4" s="946"/>
      <c r="H4" s="776"/>
      <c r="I4" s="945" t="s">
        <v>17</v>
      </c>
      <c r="J4" s="946"/>
      <c r="K4" s="946"/>
      <c r="L4" s="946"/>
      <c r="M4" s="946"/>
      <c r="N4" s="776"/>
      <c r="O4" s="945" t="s">
        <v>18</v>
      </c>
      <c r="P4" s="946"/>
      <c r="Q4" s="946"/>
      <c r="R4" s="946"/>
      <c r="S4" s="946"/>
      <c r="T4" s="776"/>
      <c r="U4" s="945" t="s">
        <v>19</v>
      </c>
      <c r="V4" s="946"/>
      <c r="W4" s="946"/>
      <c r="X4" s="946"/>
      <c r="Y4" s="946"/>
      <c r="Z4" s="776"/>
      <c r="AA4" s="945" t="s">
        <v>848</v>
      </c>
      <c r="AB4" s="946"/>
      <c r="AC4" s="946"/>
      <c r="AD4" s="946"/>
      <c r="AE4" s="946"/>
      <c r="AF4" s="776"/>
      <c r="AG4" s="945" t="s">
        <v>20</v>
      </c>
      <c r="AH4" s="946"/>
      <c r="AI4" s="946"/>
      <c r="AJ4" s="946"/>
      <c r="AK4" s="946"/>
      <c r="AL4" s="776"/>
      <c r="AM4" s="945" t="s">
        <v>21</v>
      </c>
      <c r="AN4" s="946"/>
      <c r="AO4" s="946"/>
      <c r="AP4" s="946"/>
      <c r="AQ4" s="946"/>
      <c r="AR4" s="776"/>
      <c r="AS4" s="945" t="s">
        <v>22</v>
      </c>
      <c r="AT4" s="946"/>
      <c r="AU4" s="946"/>
      <c r="AV4" s="946"/>
      <c r="AW4" s="946"/>
      <c r="AX4" s="776"/>
      <c r="AY4" s="945" t="s">
        <v>23</v>
      </c>
      <c r="AZ4" s="946"/>
      <c r="BA4" s="946"/>
      <c r="BB4" s="946"/>
      <c r="BC4" s="946"/>
      <c r="BD4" s="776"/>
      <c r="BE4" s="945" t="s">
        <v>24</v>
      </c>
      <c r="BF4" s="946"/>
      <c r="BG4" s="946"/>
      <c r="BH4" s="946"/>
      <c r="BI4" s="946"/>
    </row>
    <row r="5" spans="1:370" s="17" customFormat="1">
      <c r="A5" s="660"/>
      <c r="B5" s="191"/>
      <c r="C5" s="191"/>
      <c r="D5" s="191"/>
      <c r="E5" s="191"/>
      <c r="F5" s="191"/>
      <c r="G5" s="191"/>
      <c r="H5" s="776"/>
      <c r="I5" s="191"/>
      <c r="J5" s="191"/>
      <c r="K5" s="191"/>
      <c r="L5" s="191"/>
      <c r="M5" s="191"/>
      <c r="N5" s="776"/>
      <c r="O5" s="191"/>
      <c r="P5" s="191"/>
      <c r="Q5" s="191"/>
      <c r="R5" s="191"/>
      <c r="S5" s="191"/>
      <c r="T5" s="776"/>
      <c r="U5" s="191"/>
      <c r="V5" s="191"/>
      <c r="W5" s="191"/>
      <c r="X5" s="191"/>
      <c r="Y5" s="191"/>
      <c r="Z5" s="776"/>
      <c r="AA5" s="191"/>
      <c r="AB5" s="191"/>
      <c r="AC5" s="191"/>
      <c r="AD5" s="191"/>
      <c r="AE5" s="191"/>
      <c r="AF5" s="776"/>
      <c r="AG5" s="191"/>
      <c r="AH5" s="191"/>
      <c r="AI5" s="191"/>
      <c r="AJ5" s="191"/>
      <c r="AK5" s="191"/>
      <c r="AL5" s="776"/>
      <c r="AM5" s="191"/>
      <c r="AN5" s="191"/>
      <c r="AO5" s="191"/>
      <c r="AP5" s="191"/>
      <c r="AQ5" s="191"/>
      <c r="AR5" s="776"/>
      <c r="AS5" s="191"/>
      <c r="AT5" s="191"/>
      <c r="AU5" s="191"/>
      <c r="AV5" s="191"/>
      <c r="AW5" s="191"/>
      <c r="AX5" s="776"/>
      <c r="AY5" s="191"/>
      <c r="AZ5" s="191"/>
      <c r="BA5" s="191"/>
      <c r="BB5" s="191"/>
      <c r="BC5" s="191"/>
      <c r="BD5" s="776"/>
      <c r="BE5" s="191"/>
      <c r="BF5" s="191"/>
      <c r="BG5" s="191"/>
      <c r="BH5" s="191"/>
      <c r="BI5" s="191"/>
    </row>
    <row r="6" spans="1:370" s="359" customFormat="1" ht="18.75">
      <c r="A6" s="770" t="s">
        <v>25</v>
      </c>
      <c r="B6" s="771"/>
      <c r="C6" s="746" t="s">
        <v>27</v>
      </c>
      <c r="D6" s="746" t="s">
        <v>28</v>
      </c>
      <c r="E6" s="746" t="s">
        <v>29</v>
      </c>
      <c r="F6" s="746" t="s">
        <v>30</v>
      </c>
      <c r="G6" s="746" t="s">
        <v>9</v>
      </c>
      <c r="H6" s="777"/>
      <c r="I6" s="746" t="s">
        <v>27</v>
      </c>
      <c r="J6" s="746" t="s">
        <v>28</v>
      </c>
      <c r="K6" s="746" t="s">
        <v>29</v>
      </c>
      <c r="L6" s="746" t="s">
        <v>30</v>
      </c>
      <c r="M6" s="746" t="s">
        <v>9</v>
      </c>
      <c r="N6" s="777"/>
      <c r="O6" s="746" t="s">
        <v>27</v>
      </c>
      <c r="P6" s="746" t="s">
        <v>28</v>
      </c>
      <c r="Q6" s="746" t="s">
        <v>29</v>
      </c>
      <c r="R6" s="746" t="s">
        <v>30</v>
      </c>
      <c r="S6" s="746" t="s">
        <v>9</v>
      </c>
      <c r="T6" s="777"/>
      <c r="U6" s="746" t="s">
        <v>27</v>
      </c>
      <c r="V6" s="746" t="s">
        <v>28</v>
      </c>
      <c r="W6" s="746" t="s">
        <v>29</v>
      </c>
      <c r="X6" s="746" t="s">
        <v>30</v>
      </c>
      <c r="Y6" s="746" t="s">
        <v>9</v>
      </c>
      <c r="Z6" s="777"/>
      <c r="AA6" s="746" t="s">
        <v>27</v>
      </c>
      <c r="AB6" s="746" t="s">
        <v>28</v>
      </c>
      <c r="AC6" s="746" t="s">
        <v>29</v>
      </c>
      <c r="AD6" s="746" t="s">
        <v>30</v>
      </c>
      <c r="AE6" s="746" t="s">
        <v>9</v>
      </c>
      <c r="AF6" s="777"/>
      <c r="AG6" s="746" t="s">
        <v>27</v>
      </c>
      <c r="AH6" s="746" t="s">
        <v>28</v>
      </c>
      <c r="AI6" s="746" t="s">
        <v>29</v>
      </c>
      <c r="AJ6" s="746" t="s">
        <v>30</v>
      </c>
      <c r="AK6" s="746" t="s">
        <v>9</v>
      </c>
      <c r="AL6" s="777"/>
      <c r="AM6" s="746" t="s">
        <v>27</v>
      </c>
      <c r="AN6" s="746" t="s">
        <v>28</v>
      </c>
      <c r="AO6" s="746" t="s">
        <v>29</v>
      </c>
      <c r="AP6" s="746" t="s">
        <v>30</v>
      </c>
      <c r="AQ6" s="746" t="s">
        <v>9</v>
      </c>
      <c r="AR6" s="777"/>
      <c r="AS6" s="746" t="s">
        <v>27</v>
      </c>
      <c r="AT6" s="746" t="s">
        <v>28</v>
      </c>
      <c r="AU6" s="746" t="s">
        <v>29</v>
      </c>
      <c r="AV6" s="746" t="s">
        <v>30</v>
      </c>
      <c r="AW6" s="746" t="s">
        <v>9</v>
      </c>
      <c r="AX6" s="777"/>
      <c r="AY6" s="746" t="s">
        <v>27</v>
      </c>
      <c r="AZ6" s="746" t="s">
        <v>28</v>
      </c>
      <c r="BA6" s="746" t="s">
        <v>29</v>
      </c>
      <c r="BB6" s="746" t="s">
        <v>30</v>
      </c>
      <c r="BC6" s="746" t="s">
        <v>9</v>
      </c>
      <c r="BD6" s="777"/>
      <c r="BE6" s="746" t="s">
        <v>27</v>
      </c>
      <c r="BF6" s="746" t="s">
        <v>28</v>
      </c>
      <c r="BG6" s="746" t="s">
        <v>29</v>
      </c>
      <c r="BH6" s="746" t="s">
        <v>30</v>
      </c>
      <c r="BI6" s="746" t="s">
        <v>9</v>
      </c>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row>
    <row r="7" spans="1:370" s="27" customFormat="1" ht="12" customHeight="1">
      <c r="A7" s="215"/>
      <c r="B7" s="216"/>
      <c r="C7" s="217"/>
      <c r="D7" s="216"/>
      <c r="E7" s="217"/>
      <c r="F7" s="217"/>
      <c r="G7" s="216"/>
      <c r="H7" s="778"/>
      <c r="I7" s="353"/>
      <c r="J7" s="216"/>
      <c r="K7" s="217"/>
      <c r="L7" s="217"/>
      <c r="M7" s="216"/>
      <c r="N7" s="778"/>
      <c r="O7" s="353"/>
      <c r="P7" s="216"/>
      <c r="Q7" s="217"/>
      <c r="R7" s="217"/>
      <c r="S7" s="216"/>
      <c r="T7" s="778"/>
      <c r="U7" s="353"/>
      <c r="V7" s="216"/>
      <c r="W7" s="217"/>
      <c r="X7" s="217"/>
      <c r="Y7" s="216"/>
      <c r="Z7" s="778"/>
      <c r="AA7" s="353"/>
      <c r="AB7" s="216"/>
      <c r="AC7" s="217"/>
      <c r="AD7" s="217"/>
      <c r="AE7" s="216"/>
      <c r="AF7" s="778"/>
      <c r="AG7" s="353"/>
      <c r="AH7" s="216"/>
      <c r="AI7" s="217"/>
      <c r="AJ7" s="217"/>
      <c r="AK7" s="216"/>
      <c r="AL7" s="778"/>
      <c r="AM7" s="353"/>
      <c r="AN7" s="216"/>
      <c r="AO7" s="217"/>
      <c r="AP7" s="217"/>
      <c r="AQ7" s="216"/>
      <c r="AR7" s="778"/>
      <c r="AS7" s="353"/>
      <c r="AT7" s="216"/>
      <c r="AU7" s="217"/>
      <c r="AV7" s="217"/>
      <c r="AW7" s="216"/>
      <c r="AX7" s="778"/>
      <c r="AY7" s="353"/>
      <c r="AZ7" s="216"/>
      <c r="BA7" s="217"/>
      <c r="BB7" s="217"/>
      <c r="BC7" s="216"/>
      <c r="BD7" s="778"/>
      <c r="BE7" s="353"/>
      <c r="BF7" s="216"/>
      <c r="BG7" s="217"/>
      <c r="BH7" s="217"/>
      <c r="BI7" s="939"/>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row>
    <row r="8" spans="1:370" s="208" customFormat="1" ht="12.75">
      <c r="A8" s="218" t="s">
        <v>467</v>
      </c>
      <c r="B8" s="647" t="s">
        <v>468</v>
      </c>
      <c r="C8" s="219">
        <v>100</v>
      </c>
      <c r="D8" s="220"/>
      <c r="E8" s="220"/>
      <c r="F8" s="219">
        <f>SUM(F9:F27)</f>
        <v>94.444444444444457</v>
      </c>
      <c r="G8" s="220"/>
      <c r="H8" s="778"/>
      <c r="I8" s="354">
        <v>100</v>
      </c>
      <c r="J8" s="220"/>
      <c r="K8" s="220"/>
      <c r="L8" s="219">
        <f>SUM(L9:L27)</f>
        <v>94.444444444444457</v>
      </c>
      <c r="M8" s="220"/>
      <c r="N8" s="778"/>
      <c r="O8" s="354">
        <v>100</v>
      </c>
      <c r="P8" s="220"/>
      <c r="Q8" s="220"/>
      <c r="R8" s="219">
        <f>SUM(R9:R27)</f>
        <v>94.444444444444457</v>
      </c>
      <c r="S8" s="220"/>
      <c r="T8" s="778"/>
      <c r="U8" s="354">
        <v>100</v>
      </c>
      <c r="V8" s="220"/>
      <c r="W8" s="220"/>
      <c r="X8" s="219">
        <f>SUM(X9:X27)</f>
        <v>100.00000000000001</v>
      </c>
      <c r="Y8" s="220"/>
      <c r="Z8" s="778"/>
      <c r="AA8" s="354">
        <v>100</v>
      </c>
      <c r="AB8" s="220"/>
      <c r="AC8" s="220"/>
      <c r="AD8" s="219">
        <f>SUM(AD9:AD27)</f>
        <v>100.00000000000001</v>
      </c>
      <c r="AE8" s="220"/>
      <c r="AF8" s="778"/>
      <c r="AG8" s="354">
        <v>100</v>
      </c>
      <c r="AH8" s="220"/>
      <c r="AI8" s="220"/>
      <c r="AJ8" s="219">
        <f>SUM(AJ9:AJ27)</f>
        <v>100.00000000000001</v>
      </c>
      <c r="AK8" s="220"/>
      <c r="AL8" s="778"/>
      <c r="AM8" s="354">
        <v>100</v>
      </c>
      <c r="AN8" s="220"/>
      <c r="AO8" s="220"/>
      <c r="AP8" s="219">
        <f>SUM(AP9:AP27)</f>
        <v>80.555555555555557</v>
      </c>
      <c r="AQ8" s="220"/>
      <c r="AR8" s="778"/>
      <c r="AS8" s="354">
        <v>100</v>
      </c>
      <c r="AT8" s="220"/>
      <c r="AU8" s="220"/>
      <c r="AV8" s="219">
        <f>SUM(AV9:AV27)</f>
        <v>100.00000000000001</v>
      </c>
      <c r="AW8" s="220"/>
      <c r="AX8" s="778"/>
      <c r="AY8" s="354">
        <v>100</v>
      </c>
      <c r="AZ8" s="220"/>
      <c r="BA8" s="220"/>
      <c r="BB8" s="219">
        <f>SUM(BB9:BB27)</f>
        <v>100.00000000000001</v>
      </c>
      <c r="BC8" s="220"/>
      <c r="BD8" s="778"/>
      <c r="BE8" s="354">
        <v>100</v>
      </c>
      <c r="BF8" s="220"/>
      <c r="BG8" s="220"/>
      <c r="BH8" s="219">
        <f>SUM(BH9:BH27)</f>
        <v>100.00000000000001</v>
      </c>
      <c r="BI8" s="940"/>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row>
    <row r="9" spans="1:370" s="112" customFormat="1" ht="12.75">
      <c r="A9" s="468" t="s">
        <v>469</v>
      </c>
      <c r="B9" s="469" t="s">
        <v>796</v>
      </c>
      <c r="C9" s="470">
        <f>$C$8/6</f>
        <v>16.666666666666668</v>
      </c>
      <c r="D9" s="470"/>
      <c r="E9" s="470"/>
      <c r="F9" s="470">
        <f>E10+E11+E12</f>
        <v>16.666666666666668</v>
      </c>
      <c r="G9" s="471"/>
      <c r="H9" s="778"/>
      <c r="I9" s="472">
        <f t="shared" ref="I9:BE9" si="0">$C$8/6</f>
        <v>16.666666666666668</v>
      </c>
      <c r="J9" s="470"/>
      <c r="K9" s="470"/>
      <c r="L9" s="470">
        <f>K10+K11+K12</f>
        <v>16.666666666666668</v>
      </c>
      <c r="M9" s="471"/>
      <c r="N9" s="778"/>
      <c r="O9" s="472">
        <f t="shared" si="0"/>
        <v>16.666666666666668</v>
      </c>
      <c r="P9" s="470"/>
      <c r="Q9" s="470"/>
      <c r="R9" s="470">
        <f>Q10+Q11+Q12</f>
        <v>16.666666666666668</v>
      </c>
      <c r="S9" s="471"/>
      <c r="T9" s="778"/>
      <c r="U9" s="472">
        <f t="shared" si="0"/>
        <v>16.666666666666668</v>
      </c>
      <c r="V9" s="470"/>
      <c r="W9" s="470"/>
      <c r="X9" s="470">
        <f>W10+W11+W12</f>
        <v>16.666666666666668</v>
      </c>
      <c r="Y9" s="471"/>
      <c r="Z9" s="778"/>
      <c r="AA9" s="472">
        <f t="shared" si="0"/>
        <v>16.666666666666668</v>
      </c>
      <c r="AB9" s="470"/>
      <c r="AC9" s="470"/>
      <c r="AD9" s="470">
        <f>AC10+AC11+AC12</f>
        <v>16.666666666666668</v>
      </c>
      <c r="AE9" s="471"/>
      <c r="AF9" s="778"/>
      <c r="AG9" s="472">
        <f t="shared" si="0"/>
        <v>16.666666666666668</v>
      </c>
      <c r="AH9" s="470"/>
      <c r="AI9" s="470"/>
      <c r="AJ9" s="470">
        <f>AI10+AI11+AI12</f>
        <v>16.666666666666668</v>
      </c>
      <c r="AK9" s="234"/>
      <c r="AL9" s="778"/>
      <c r="AM9" s="472">
        <f t="shared" si="0"/>
        <v>16.666666666666668</v>
      </c>
      <c r="AN9" s="470"/>
      <c r="AO9" s="470"/>
      <c r="AP9" s="470">
        <f>AO10+AO11+AO12</f>
        <v>16.666666666666668</v>
      </c>
      <c r="AQ9" s="471"/>
      <c r="AR9" s="778"/>
      <c r="AS9" s="472">
        <f t="shared" si="0"/>
        <v>16.666666666666668</v>
      </c>
      <c r="AT9" s="470"/>
      <c r="AU9" s="470"/>
      <c r="AV9" s="470">
        <f>AU10+AU11+AU12</f>
        <v>16.666666666666668</v>
      </c>
      <c r="AW9" s="471"/>
      <c r="AX9" s="778"/>
      <c r="AY9" s="472">
        <f t="shared" si="0"/>
        <v>16.666666666666668</v>
      </c>
      <c r="AZ9" s="470"/>
      <c r="BA9" s="470"/>
      <c r="BB9" s="470">
        <f>BA10+BA11+BA12</f>
        <v>16.666666666666668</v>
      </c>
      <c r="BC9" s="471"/>
      <c r="BD9" s="778"/>
      <c r="BE9" s="472">
        <f t="shared" si="0"/>
        <v>16.666666666666668</v>
      </c>
      <c r="BF9" s="470"/>
      <c r="BG9" s="470"/>
      <c r="BH9" s="470">
        <f>BG10+BG11+BG12</f>
        <v>16.666666666666668</v>
      </c>
      <c r="BI9" s="471"/>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row>
    <row r="10" spans="1:370" s="112" customFormat="1" ht="25.5">
      <c r="A10" s="473" t="s">
        <v>470</v>
      </c>
      <c r="B10" s="224" t="s">
        <v>471</v>
      </c>
      <c r="C10" s="234">
        <f>C9/3</f>
        <v>5.5555555555555562</v>
      </c>
      <c r="D10" s="224" t="s">
        <v>35</v>
      </c>
      <c r="E10" s="234">
        <f>IF(D10="Yes",C10,0)</f>
        <v>5.5555555555555562</v>
      </c>
      <c r="F10" s="234"/>
      <c r="G10" s="224" t="s">
        <v>1909</v>
      </c>
      <c r="H10" s="778"/>
      <c r="I10" s="474">
        <f>I9/3</f>
        <v>5.5555555555555562</v>
      </c>
      <c r="J10" s="224" t="s">
        <v>35</v>
      </c>
      <c r="K10" s="234">
        <f>IF(J10="Yes",I10,0)</f>
        <v>5.5555555555555562</v>
      </c>
      <c r="L10" s="234"/>
      <c r="M10" s="224" t="s">
        <v>1910</v>
      </c>
      <c r="N10" s="778"/>
      <c r="O10" s="474">
        <f>O9/3</f>
        <v>5.5555555555555562</v>
      </c>
      <c r="P10" s="300" t="s">
        <v>35</v>
      </c>
      <c r="Q10" s="234">
        <f>IF(P10="Yes",O10,0)</f>
        <v>5.5555555555555562</v>
      </c>
      <c r="R10" s="234"/>
      <c r="S10" s="224" t="s">
        <v>1911</v>
      </c>
      <c r="T10" s="778"/>
      <c r="U10" s="474">
        <f>U9/3</f>
        <v>5.5555555555555562</v>
      </c>
      <c r="V10" s="224" t="s">
        <v>35</v>
      </c>
      <c r="W10" s="234">
        <f>IF(V10="Yes",U10,0)</f>
        <v>5.5555555555555562</v>
      </c>
      <c r="X10" s="234"/>
      <c r="Y10" s="231" t="s">
        <v>1912</v>
      </c>
      <c r="Z10" s="778"/>
      <c r="AA10" s="474">
        <f>AA9/3</f>
        <v>5.5555555555555562</v>
      </c>
      <c r="AB10" s="300" t="s">
        <v>35</v>
      </c>
      <c r="AC10" s="234">
        <f>IF(AB10="Yes",AA10,0)</f>
        <v>5.5555555555555562</v>
      </c>
      <c r="AD10" s="234"/>
      <c r="AE10" s="475" t="s">
        <v>1913</v>
      </c>
      <c r="AF10" s="778"/>
      <c r="AG10" s="474">
        <f>AG9/3</f>
        <v>5.5555555555555562</v>
      </c>
      <c r="AH10" s="224" t="s">
        <v>35</v>
      </c>
      <c r="AI10" s="234">
        <f>IF(AH10="Yes",AG10,0)</f>
        <v>5.5555555555555562</v>
      </c>
      <c r="AJ10" s="234"/>
      <c r="AK10" s="224" t="s">
        <v>1914</v>
      </c>
      <c r="AL10" s="778"/>
      <c r="AM10" s="474">
        <f>AM9/3</f>
        <v>5.5555555555555562</v>
      </c>
      <c r="AN10" s="224" t="s">
        <v>35</v>
      </c>
      <c r="AO10" s="234">
        <f>IF(AN10="Yes",AM10,0)</f>
        <v>5.5555555555555562</v>
      </c>
      <c r="AP10" s="234"/>
      <c r="AQ10" s="224" t="s">
        <v>1915</v>
      </c>
      <c r="AR10" s="778"/>
      <c r="AS10" s="474">
        <f>AS9/3</f>
        <v>5.5555555555555562</v>
      </c>
      <c r="AT10" s="300" t="s">
        <v>35</v>
      </c>
      <c r="AU10" s="234">
        <f>IF(AT10="Yes",AS10,0)</f>
        <v>5.5555555555555562</v>
      </c>
      <c r="AV10" s="234"/>
      <c r="AW10" s="224" t="s">
        <v>1917</v>
      </c>
      <c r="AX10" s="778"/>
      <c r="AY10" s="474">
        <f>AY9/3</f>
        <v>5.5555555555555562</v>
      </c>
      <c r="AZ10" s="224" t="s">
        <v>35</v>
      </c>
      <c r="BA10" s="234">
        <f>IF(AZ10="Yes",AY10,0)</f>
        <v>5.5555555555555562</v>
      </c>
      <c r="BB10" s="234"/>
      <c r="BC10" s="224" t="s">
        <v>1917</v>
      </c>
      <c r="BD10" s="778"/>
      <c r="BE10" s="474">
        <f>BE9/3</f>
        <v>5.5555555555555562</v>
      </c>
      <c r="BF10" s="300" t="s">
        <v>35</v>
      </c>
      <c r="BG10" s="234">
        <f>IF(BF10="Yes",BE10,0)</f>
        <v>5.5555555555555562</v>
      </c>
      <c r="BH10" s="234"/>
      <c r="BI10" s="224" t="s">
        <v>1918</v>
      </c>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row>
    <row r="11" spans="1:370" s="112" customFormat="1" ht="38.25">
      <c r="A11" s="473" t="s">
        <v>475</v>
      </c>
      <c r="B11" s="224" t="s">
        <v>434</v>
      </c>
      <c r="C11" s="234">
        <f>C9/3</f>
        <v>5.5555555555555562</v>
      </c>
      <c r="D11" s="224" t="s">
        <v>35</v>
      </c>
      <c r="E11" s="234">
        <f>IF(D11="Yes",C11,0)</f>
        <v>5.5555555555555562</v>
      </c>
      <c r="F11" s="234"/>
      <c r="G11" s="224" t="s">
        <v>1920</v>
      </c>
      <c r="H11" s="778"/>
      <c r="I11" s="474">
        <f>I9/3</f>
        <v>5.5555555555555562</v>
      </c>
      <c r="J11" s="224" t="s">
        <v>35</v>
      </c>
      <c r="K11" s="234">
        <f>IF(J11="Yes",I11,0)</f>
        <v>5.5555555555555562</v>
      </c>
      <c r="L11" s="234"/>
      <c r="M11" s="224" t="s">
        <v>1921</v>
      </c>
      <c r="N11" s="778"/>
      <c r="O11" s="474">
        <f>O9/3</f>
        <v>5.5555555555555562</v>
      </c>
      <c r="P11" s="300" t="s">
        <v>35</v>
      </c>
      <c r="Q11" s="234">
        <f>IF(P11="Yes",O11,0)</f>
        <v>5.5555555555555562</v>
      </c>
      <c r="R11" s="234"/>
      <c r="S11" s="224" t="s">
        <v>1922</v>
      </c>
      <c r="T11" s="778"/>
      <c r="U11" s="474">
        <f>U9/3</f>
        <v>5.5555555555555562</v>
      </c>
      <c r="V11" s="224" t="s">
        <v>35</v>
      </c>
      <c r="W11" s="234">
        <f>IF(V11="Yes",U11,0)</f>
        <v>5.5555555555555562</v>
      </c>
      <c r="X11" s="234"/>
      <c r="Y11" s="231" t="s">
        <v>1922</v>
      </c>
      <c r="Z11" s="778"/>
      <c r="AA11" s="474">
        <f>AA9/3</f>
        <v>5.5555555555555562</v>
      </c>
      <c r="AB11" s="300" t="s">
        <v>35</v>
      </c>
      <c r="AC11" s="234">
        <f>IF(AB11="Yes",AA11,0)</f>
        <v>5.5555555555555562</v>
      </c>
      <c r="AD11" s="234"/>
      <c r="AE11" s="235" t="s">
        <v>1922</v>
      </c>
      <c r="AF11" s="778"/>
      <c r="AG11" s="474">
        <f>AG9/3</f>
        <v>5.5555555555555562</v>
      </c>
      <c r="AH11" s="224" t="s">
        <v>35</v>
      </c>
      <c r="AI11" s="234">
        <f>IF(AH11="Yes",AG11,0)</f>
        <v>5.5555555555555562</v>
      </c>
      <c r="AJ11" s="234"/>
      <c r="AK11" s="224" t="s">
        <v>1923</v>
      </c>
      <c r="AL11" s="778"/>
      <c r="AM11" s="474">
        <f>AM9/3</f>
        <v>5.5555555555555562</v>
      </c>
      <c r="AN11" s="224" t="s">
        <v>35</v>
      </c>
      <c r="AO11" s="234">
        <f>IF(AN11="Yes",AM11,0)</f>
        <v>5.5555555555555562</v>
      </c>
      <c r="AP11" s="234"/>
      <c r="AQ11" s="224" t="s">
        <v>1922</v>
      </c>
      <c r="AR11" s="778"/>
      <c r="AS11" s="474">
        <f>AS9/3</f>
        <v>5.5555555555555562</v>
      </c>
      <c r="AT11" s="300" t="s">
        <v>35</v>
      </c>
      <c r="AU11" s="234">
        <f>IF(AT11="Yes",AS11,0)</f>
        <v>5.5555555555555562</v>
      </c>
      <c r="AV11" s="234"/>
      <c r="AW11" s="224" t="s">
        <v>1924</v>
      </c>
      <c r="AX11" s="778"/>
      <c r="AY11" s="474">
        <f>AY9/3</f>
        <v>5.5555555555555562</v>
      </c>
      <c r="AZ11" s="224" t="s">
        <v>35</v>
      </c>
      <c r="BA11" s="234">
        <f>IF(AZ11="Yes",AY11,0)</f>
        <v>5.5555555555555562</v>
      </c>
      <c r="BB11" s="234"/>
      <c r="BC11" s="224" t="s">
        <v>1922</v>
      </c>
      <c r="BD11" s="778"/>
      <c r="BE11" s="474">
        <f>BE9/3</f>
        <v>5.5555555555555562</v>
      </c>
      <c r="BF11" s="300" t="s">
        <v>35</v>
      </c>
      <c r="BG11" s="234">
        <f>IF(BF11="Yes",BE11,0)</f>
        <v>5.5555555555555562</v>
      </c>
      <c r="BH11" s="234"/>
      <c r="BI11" s="224" t="s">
        <v>1922</v>
      </c>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row>
    <row r="12" spans="1:370" s="120" customFormat="1" ht="70.5" customHeight="1">
      <c r="A12" s="473" t="s">
        <v>688</v>
      </c>
      <c r="B12" s="224" t="s">
        <v>687</v>
      </c>
      <c r="C12" s="234">
        <f>C9/3</f>
        <v>5.5555555555555562</v>
      </c>
      <c r="D12" s="224" t="s">
        <v>35</v>
      </c>
      <c r="E12" s="234">
        <f>IF(D12="Yes",C12,0)</f>
        <v>5.5555555555555562</v>
      </c>
      <c r="F12" s="303"/>
      <c r="G12" s="224" t="s">
        <v>1925</v>
      </c>
      <c r="H12" s="778"/>
      <c r="I12" s="474">
        <f>I9/3</f>
        <v>5.5555555555555562</v>
      </c>
      <c r="J12" s="224" t="s">
        <v>35</v>
      </c>
      <c r="K12" s="234">
        <f>IF(J12="Yes",I12,0)</f>
        <v>5.5555555555555562</v>
      </c>
      <c r="L12" s="303"/>
      <c r="M12" s="224" t="s">
        <v>1926</v>
      </c>
      <c r="N12" s="778"/>
      <c r="O12" s="474">
        <f>O9/3</f>
        <v>5.5555555555555562</v>
      </c>
      <c r="P12" s="300" t="s">
        <v>35</v>
      </c>
      <c r="Q12" s="234">
        <f>IF(P12="Yes",O12,0)</f>
        <v>5.5555555555555562</v>
      </c>
      <c r="R12" s="303"/>
      <c r="S12" s="235" t="s">
        <v>2410</v>
      </c>
      <c r="T12" s="778"/>
      <c r="U12" s="474">
        <f>U9/3</f>
        <v>5.5555555555555562</v>
      </c>
      <c r="V12" s="224" t="s">
        <v>35</v>
      </c>
      <c r="W12" s="234">
        <f>IF(V12="Yes",U12,0)</f>
        <v>5.5555555555555562</v>
      </c>
      <c r="X12" s="303"/>
      <c r="Y12" s="231" t="s">
        <v>1927</v>
      </c>
      <c r="Z12" s="778"/>
      <c r="AA12" s="474">
        <f>AA9/3</f>
        <v>5.5555555555555562</v>
      </c>
      <c r="AB12" s="300" t="s">
        <v>35</v>
      </c>
      <c r="AC12" s="234">
        <f>IF(AB12="Yes",AA12,0)</f>
        <v>5.5555555555555562</v>
      </c>
      <c r="AD12" s="303"/>
      <c r="AE12" s="235" t="s">
        <v>893</v>
      </c>
      <c r="AF12" s="778"/>
      <c r="AG12" s="474">
        <f>AG9/3</f>
        <v>5.5555555555555562</v>
      </c>
      <c r="AH12" s="224" t="s">
        <v>35</v>
      </c>
      <c r="AI12" s="234">
        <f>IF(AH12="Yes",AG12,0)</f>
        <v>5.5555555555555562</v>
      </c>
      <c r="AJ12" s="303"/>
      <c r="AK12" s="224" t="s">
        <v>1928</v>
      </c>
      <c r="AL12" s="778"/>
      <c r="AM12" s="474">
        <f>AM9/3</f>
        <v>5.5555555555555562</v>
      </c>
      <c r="AN12" s="224" t="s">
        <v>35</v>
      </c>
      <c r="AO12" s="234">
        <f>IF(AN12="Yes",AM12,0)</f>
        <v>5.5555555555555562</v>
      </c>
      <c r="AP12" s="303"/>
      <c r="AQ12" s="224" t="s">
        <v>1929</v>
      </c>
      <c r="AR12" s="778"/>
      <c r="AS12" s="474">
        <f>AS9/3</f>
        <v>5.5555555555555562</v>
      </c>
      <c r="AT12" s="300" t="s">
        <v>35</v>
      </c>
      <c r="AU12" s="234">
        <f>IF(AT12="Yes",AS12,0)</f>
        <v>5.5555555555555562</v>
      </c>
      <c r="AV12" s="303"/>
      <c r="AW12" s="224" t="s">
        <v>1930</v>
      </c>
      <c r="AX12" s="778"/>
      <c r="AY12" s="474">
        <f>AY9/3</f>
        <v>5.5555555555555562</v>
      </c>
      <c r="AZ12" s="224" t="s">
        <v>35</v>
      </c>
      <c r="BA12" s="234">
        <f>IF(AZ12="Yes",AY12,0)</f>
        <v>5.5555555555555562</v>
      </c>
      <c r="BB12" s="303"/>
      <c r="BC12" s="224" t="s">
        <v>1931</v>
      </c>
      <c r="BD12" s="778"/>
      <c r="BE12" s="474">
        <f>BE9/3</f>
        <v>5.5555555555555562</v>
      </c>
      <c r="BF12" s="300" t="s">
        <v>35</v>
      </c>
      <c r="BG12" s="234">
        <f>IF(BF12="Yes",BE12,0)</f>
        <v>5.5555555555555562</v>
      </c>
      <c r="BH12" s="303"/>
      <c r="BI12" s="224" t="s">
        <v>1932</v>
      </c>
      <c r="BJ12" s="540"/>
      <c r="BK12" s="540"/>
      <c r="BL12" s="540"/>
      <c r="BM12" s="540"/>
      <c r="BN12" s="540"/>
      <c r="BO12" s="540"/>
      <c r="BP12" s="540"/>
      <c r="BQ12" s="540"/>
      <c r="BR12" s="540"/>
      <c r="BS12" s="540"/>
      <c r="BT12" s="540"/>
      <c r="BU12" s="540"/>
      <c r="BV12" s="540"/>
      <c r="BW12" s="540"/>
      <c r="BX12" s="540"/>
      <c r="BY12" s="540"/>
      <c r="BZ12" s="540"/>
      <c r="CA12" s="540"/>
      <c r="CB12" s="540"/>
      <c r="CC12" s="540"/>
      <c r="CD12" s="540"/>
      <c r="CE12" s="540"/>
      <c r="CF12" s="540"/>
      <c r="CG12" s="540"/>
      <c r="CH12" s="540"/>
      <c r="CI12" s="540"/>
      <c r="CJ12" s="540"/>
      <c r="CK12" s="540"/>
      <c r="CL12" s="540"/>
      <c r="CM12" s="540"/>
      <c r="CN12" s="540"/>
      <c r="CO12" s="540"/>
      <c r="CP12" s="540"/>
      <c r="CQ12" s="540"/>
      <c r="CR12" s="540"/>
      <c r="CS12" s="540"/>
      <c r="CT12" s="540"/>
      <c r="CU12" s="540"/>
      <c r="CV12" s="540"/>
      <c r="CW12" s="540"/>
      <c r="CX12" s="540"/>
      <c r="CY12" s="540"/>
      <c r="CZ12" s="540"/>
      <c r="DA12" s="540"/>
      <c r="DB12" s="540"/>
      <c r="DC12" s="540"/>
      <c r="DD12" s="540"/>
      <c r="DE12" s="540"/>
      <c r="DF12" s="540"/>
      <c r="DG12" s="540"/>
      <c r="DH12" s="540"/>
      <c r="DI12" s="540"/>
      <c r="DJ12" s="540"/>
      <c r="DK12" s="540"/>
      <c r="DL12" s="540"/>
      <c r="DM12" s="540"/>
      <c r="DN12" s="540"/>
      <c r="DO12" s="540"/>
      <c r="DP12" s="540"/>
      <c r="DQ12" s="540"/>
      <c r="DR12" s="540"/>
      <c r="DS12" s="540"/>
      <c r="DT12" s="540"/>
      <c r="DU12" s="540"/>
      <c r="DV12" s="540"/>
      <c r="DW12" s="540"/>
      <c r="DX12" s="540"/>
      <c r="DY12" s="540"/>
      <c r="DZ12" s="540"/>
      <c r="EA12" s="540"/>
      <c r="EB12" s="540"/>
      <c r="EC12" s="540"/>
      <c r="ED12" s="540"/>
      <c r="EE12" s="540"/>
      <c r="EF12" s="540"/>
      <c r="EG12" s="540"/>
      <c r="EH12" s="540"/>
      <c r="EI12" s="540"/>
      <c r="EJ12" s="540"/>
      <c r="EK12" s="540"/>
      <c r="EL12" s="540"/>
      <c r="EM12" s="540"/>
      <c r="EN12" s="540"/>
      <c r="EO12" s="540"/>
      <c r="EP12" s="540"/>
      <c r="EQ12" s="540"/>
      <c r="ER12" s="540"/>
      <c r="ES12" s="540"/>
      <c r="ET12" s="540"/>
      <c r="EU12" s="540"/>
      <c r="EV12" s="540"/>
      <c r="EW12" s="540"/>
      <c r="EX12" s="540"/>
      <c r="EY12" s="540"/>
      <c r="EZ12" s="540"/>
      <c r="FA12" s="540"/>
      <c r="FB12" s="540"/>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row>
    <row r="13" spans="1:370" s="112" customFormat="1" ht="12.75">
      <c r="A13" s="476"/>
      <c r="B13" s="234"/>
      <c r="C13" s="234"/>
      <c r="D13" s="234"/>
      <c r="E13" s="234"/>
      <c r="F13" s="234"/>
      <c r="G13" s="234"/>
      <c r="H13" s="778"/>
      <c r="I13" s="474"/>
      <c r="J13" s="234"/>
      <c r="K13" s="234"/>
      <c r="L13" s="234"/>
      <c r="M13" s="234"/>
      <c r="N13" s="778"/>
      <c r="O13" s="474"/>
      <c r="P13" s="234"/>
      <c r="Q13" s="234"/>
      <c r="R13" s="234"/>
      <c r="S13" s="234"/>
      <c r="T13" s="778"/>
      <c r="U13" s="474"/>
      <c r="V13" s="234"/>
      <c r="W13" s="234"/>
      <c r="X13" s="234"/>
      <c r="Y13" s="234"/>
      <c r="Z13" s="778"/>
      <c r="AA13" s="474"/>
      <c r="AB13" s="234"/>
      <c r="AC13" s="234"/>
      <c r="AD13" s="234"/>
      <c r="AE13" s="477"/>
      <c r="AF13" s="778"/>
      <c r="AG13" s="474"/>
      <c r="AH13" s="234"/>
      <c r="AI13" s="234"/>
      <c r="AJ13" s="234"/>
      <c r="AK13" s="234"/>
      <c r="AL13" s="778"/>
      <c r="AM13" s="474"/>
      <c r="AN13" s="234"/>
      <c r="AO13" s="234"/>
      <c r="AP13" s="234"/>
      <c r="AQ13" s="234"/>
      <c r="AR13" s="778"/>
      <c r="AS13" s="474"/>
      <c r="AT13" s="234"/>
      <c r="AU13" s="234"/>
      <c r="AV13" s="234"/>
      <c r="AW13" s="234"/>
      <c r="AX13" s="778"/>
      <c r="AY13" s="474"/>
      <c r="AZ13" s="234"/>
      <c r="BA13" s="234"/>
      <c r="BB13" s="234"/>
      <c r="BC13" s="234"/>
      <c r="BD13" s="778"/>
      <c r="BE13" s="474"/>
      <c r="BF13" s="234"/>
      <c r="BG13" s="234"/>
      <c r="BH13" s="234"/>
      <c r="BI13" s="224"/>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row>
    <row r="14" spans="1:370" s="112" customFormat="1" ht="38.25" customHeight="1">
      <c r="A14" s="468" t="s">
        <v>435</v>
      </c>
      <c r="B14" s="469" t="s">
        <v>436</v>
      </c>
      <c r="C14" s="470">
        <f t="shared" ref="C14:BE16" si="1">$C$8/6</f>
        <v>16.666666666666668</v>
      </c>
      <c r="D14" s="224" t="s">
        <v>35</v>
      </c>
      <c r="E14" s="234">
        <f>IF(D14="Yes",C14,0)</f>
        <v>16.666666666666668</v>
      </c>
      <c r="F14" s="470">
        <f>E14</f>
        <v>16.666666666666668</v>
      </c>
      <c r="G14" s="224" t="s">
        <v>1920</v>
      </c>
      <c r="H14" s="778"/>
      <c r="I14" s="472">
        <f t="shared" si="1"/>
        <v>16.666666666666668</v>
      </c>
      <c r="J14" s="224" t="s">
        <v>35</v>
      </c>
      <c r="K14" s="234">
        <f>IF(J14="Yes",I14,0)</f>
        <v>16.666666666666668</v>
      </c>
      <c r="L14" s="470">
        <f>K14</f>
        <v>16.666666666666668</v>
      </c>
      <c r="M14" s="224" t="s">
        <v>1933</v>
      </c>
      <c r="N14" s="778"/>
      <c r="O14" s="472">
        <f t="shared" si="1"/>
        <v>16.666666666666668</v>
      </c>
      <c r="P14" s="300" t="s">
        <v>35</v>
      </c>
      <c r="Q14" s="234">
        <f>IF(P14="Yes",O14,0)</f>
        <v>16.666666666666668</v>
      </c>
      <c r="R14" s="470">
        <f>Q14</f>
        <v>16.666666666666668</v>
      </c>
      <c r="S14" s="224" t="s">
        <v>1934</v>
      </c>
      <c r="T14" s="778"/>
      <c r="U14" s="472">
        <f t="shared" si="1"/>
        <v>16.666666666666668</v>
      </c>
      <c r="V14" s="224" t="s">
        <v>35</v>
      </c>
      <c r="W14" s="234">
        <f>IF(V14="Yes",U14,0)</f>
        <v>16.666666666666668</v>
      </c>
      <c r="X14" s="470">
        <f>W14</f>
        <v>16.666666666666668</v>
      </c>
      <c r="Y14" s="478" t="s">
        <v>1936</v>
      </c>
      <c r="Z14" s="778"/>
      <c r="AA14" s="472">
        <f t="shared" si="1"/>
        <v>16.666666666666668</v>
      </c>
      <c r="AB14" s="300" t="s">
        <v>35</v>
      </c>
      <c r="AC14" s="234">
        <f>IF(AB14="Yes",AA14,0)</f>
        <v>16.666666666666668</v>
      </c>
      <c r="AD14" s="470">
        <f>AC14</f>
        <v>16.666666666666668</v>
      </c>
      <c r="AE14" s="235" t="s">
        <v>1937</v>
      </c>
      <c r="AF14" s="778"/>
      <c r="AG14" s="472">
        <f t="shared" si="1"/>
        <v>16.666666666666668</v>
      </c>
      <c r="AH14" s="224" t="s">
        <v>35</v>
      </c>
      <c r="AI14" s="234">
        <f>IF(AH14="Yes",AG14,0)</f>
        <v>16.666666666666668</v>
      </c>
      <c r="AJ14" s="470">
        <f>AI14</f>
        <v>16.666666666666668</v>
      </c>
      <c r="AK14" s="224" t="s">
        <v>1923</v>
      </c>
      <c r="AL14" s="778"/>
      <c r="AM14" s="472">
        <f t="shared" si="1"/>
        <v>16.666666666666668</v>
      </c>
      <c r="AN14" s="224" t="s">
        <v>35</v>
      </c>
      <c r="AO14" s="234">
        <f>IF(AN14="Yes",AM14,0)</f>
        <v>16.666666666666668</v>
      </c>
      <c r="AP14" s="470">
        <f>AO14</f>
        <v>16.666666666666668</v>
      </c>
      <c r="AQ14" s="224" t="s">
        <v>1922</v>
      </c>
      <c r="AR14" s="778"/>
      <c r="AS14" s="472">
        <f t="shared" si="1"/>
        <v>16.666666666666668</v>
      </c>
      <c r="AT14" s="300" t="s">
        <v>35</v>
      </c>
      <c r="AU14" s="234">
        <f>IF(AT14="Yes",AS14,0)</f>
        <v>16.666666666666668</v>
      </c>
      <c r="AV14" s="470">
        <f>AU14</f>
        <v>16.666666666666668</v>
      </c>
      <c r="AW14" s="224" t="s">
        <v>1938</v>
      </c>
      <c r="AX14" s="778"/>
      <c r="AY14" s="472">
        <f t="shared" si="1"/>
        <v>16.666666666666668</v>
      </c>
      <c r="AZ14" s="224" t="s">
        <v>35</v>
      </c>
      <c r="BA14" s="234">
        <f>IF(AZ14="Yes",AY14,0)</f>
        <v>16.666666666666668</v>
      </c>
      <c r="BB14" s="470">
        <f>BA14</f>
        <v>16.666666666666668</v>
      </c>
      <c r="BC14" s="224" t="s">
        <v>1939</v>
      </c>
      <c r="BD14" s="778"/>
      <c r="BE14" s="472">
        <f t="shared" si="1"/>
        <v>16.666666666666668</v>
      </c>
      <c r="BF14" s="300" t="s">
        <v>35</v>
      </c>
      <c r="BG14" s="234">
        <f>IF(BF14="Yes",BE14,0)</f>
        <v>16.666666666666668</v>
      </c>
      <c r="BH14" s="470">
        <f>BG14</f>
        <v>16.666666666666668</v>
      </c>
      <c r="BI14" s="224" t="s">
        <v>1922</v>
      </c>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row>
    <row r="15" spans="1:370" s="112" customFormat="1" ht="51">
      <c r="A15" s="468" t="s">
        <v>437</v>
      </c>
      <c r="B15" s="469" t="s">
        <v>438</v>
      </c>
      <c r="C15" s="470">
        <f t="shared" si="1"/>
        <v>16.666666666666668</v>
      </c>
      <c r="D15" s="224" t="s">
        <v>35</v>
      </c>
      <c r="E15" s="234">
        <f>IF(D15="Yes",C15,0)</f>
        <v>16.666666666666668</v>
      </c>
      <c r="F15" s="470">
        <f>E15</f>
        <v>16.666666666666668</v>
      </c>
      <c r="G15" s="224" t="s">
        <v>1550</v>
      </c>
      <c r="H15" s="778"/>
      <c r="I15" s="472">
        <f t="shared" si="1"/>
        <v>16.666666666666668</v>
      </c>
      <c r="J15" s="224" t="s">
        <v>35</v>
      </c>
      <c r="K15" s="234">
        <f>IF(J15="Yes",I15,0)</f>
        <v>16.666666666666668</v>
      </c>
      <c r="L15" s="470">
        <f>K15</f>
        <v>16.666666666666668</v>
      </c>
      <c r="M15" s="224" t="s">
        <v>1940</v>
      </c>
      <c r="N15" s="778"/>
      <c r="O15" s="472">
        <f t="shared" si="1"/>
        <v>16.666666666666668</v>
      </c>
      <c r="P15" s="300" t="s">
        <v>35</v>
      </c>
      <c r="Q15" s="234">
        <f>IF(P15="Yes",O15,0)</f>
        <v>16.666666666666668</v>
      </c>
      <c r="R15" s="470">
        <f>Q15</f>
        <v>16.666666666666668</v>
      </c>
      <c r="S15" s="224" t="s">
        <v>1935</v>
      </c>
      <c r="T15" s="778"/>
      <c r="U15" s="472">
        <f t="shared" si="1"/>
        <v>16.666666666666668</v>
      </c>
      <c r="V15" s="224" t="s">
        <v>35</v>
      </c>
      <c r="W15" s="234">
        <f>IF(V15="Yes",U15,0)</f>
        <v>16.666666666666668</v>
      </c>
      <c r="X15" s="470">
        <f>W15</f>
        <v>16.666666666666668</v>
      </c>
      <c r="Y15" s="478" t="s">
        <v>1941</v>
      </c>
      <c r="Z15" s="778"/>
      <c r="AA15" s="472">
        <f t="shared" si="1"/>
        <v>16.666666666666668</v>
      </c>
      <c r="AB15" s="300" t="s">
        <v>35</v>
      </c>
      <c r="AC15" s="234">
        <f>IF(AB15="Yes",AA15,0)</f>
        <v>16.666666666666668</v>
      </c>
      <c r="AD15" s="470">
        <f>AC15</f>
        <v>16.666666666666668</v>
      </c>
      <c r="AE15" s="235" t="s">
        <v>2192</v>
      </c>
      <c r="AF15" s="778"/>
      <c r="AG15" s="472">
        <f t="shared" si="1"/>
        <v>16.666666666666668</v>
      </c>
      <c r="AH15" s="224" t="s">
        <v>35</v>
      </c>
      <c r="AI15" s="234">
        <f>IF(AH15="Yes",AG15,0)</f>
        <v>16.666666666666668</v>
      </c>
      <c r="AJ15" s="470">
        <f>AI15</f>
        <v>16.666666666666668</v>
      </c>
      <c r="AK15" s="224" t="s">
        <v>1760</v>
      </c>
      <c r="AL15" s="778"/>
      <c r="AM15" s="472">
        <f t="shared" si="1"/>
        <v>16.666666666666668</v>
      </c>
      <c r="AN15" s="224" t="s">
        <v>35</v>
      </c>
      <c r="AO15" s="234">
        <f>IF(AN15="Yes",AM15,0)</f>
        <v>16.666666666666668</v>
      </c>
      <c r="AP15" s="470">
        <f>AO15</f>
        <v>16.666666666666668</v>
      </c>
      <c r="AQ15" s="901" t="s">
        <v>1942</v>
      </c>
      <c r="AR15" s="778"/>
      <c r="AS15" s="472">
        <f t="shared" si="1"/>
        <v>16.666666666666668</v>
      </c>
      <c r="AT15" s="300" t="s">
        <v>35</v>
      </c>
      <c r="AU15" s="234">
        <f>IF(AT15="Yes",AS15,0)</f>
        <v>16.666666666666668</v>
      </c>
      <c r="AV15" s="470">
        <f>AU15</f>
        <v>16.666666666666668</v>
      </c>
      <c r="AW15" s="224" t="s">
        <v>1943</v>
      </c>
      <c r="AX15" s="778"/>
      <c r="AY15" s="472">
        <f t="shared" si="1"/>
        <v>16.666666666666668</v>
      </c>
      <c r="AZ15" s="224" t="s">
        <v>35</v>
      </c>
      <c r="BA15" s="234">
        <f>IF(AZ15="Yes",AY15,0)</f>
        <v>16.666666666666668</v>
      </c>
      <c r="BB15" s="470">
        <f>BA15</f>
        <v>16.666666666666668</v>
      </c>
      <c r="BC15" s="224" t="s">
        <v>1944</v>
      </c>
      <c r="BD15" s="778"/>
      <c r="BE15" s="472">
        <f t="shared" si="1"/>
        <v>16.666666666666668</v>
      </c>
      <c r="BF15" s="300" t="s">
        <v>35</v>
      </c>
      <c r="BG15" s="234">
        <f>IF(BF15="Yes",BE15,0)</f>
        <v>16.666666666666668</v>
      </c>
      <c r="BH15" s="470">
        <f>BG15</f>
        <v>16.666666666666668</v>
      </c>
      <c r="BI15" s="224" t="s">
        <v>1946</v>
      </c>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row>
    <row r="16" spans="1:370" s="112" customFormat="1" ht="51" customHeight="1">
      <c r="A16" s="468" t="s">
        <v>439</v>
      </c>
      <c r="B16" s="469" t="s">
        <v>797</v>
      </c>
      <c r="C16" s="470">
        <f t="shared" si="1"/>
        <v>16.666666666666668</v>
      </c>
      <c r="D16" s="224" t="s">
        <v>35</v>
      </c>
      <c r="E16" s="234">
        <f>IF(D16="Yes",C16,0)</f>
        <v>16.666666666666668</v>
      </c>
      <c r="F16" s="470">
        <f>E16</f>
        <v>16.666666666666668</v>
      </c>
      <c r="G16" s="224" t="s">
        <v>1550</v>
      </c>
      <c r="H16" s="778"/>
      <c r="I16" s="472">
        <f t="shared" si="1"/>
        <v>16.666666666666668</v>
      </c>
      <c r="J16" s="224" t="s">
        <v>35</v>
      </c>
      <c r="K16" s="234">
        <f>IF(J16="Yes",I16,0)</f>
        <v>16.666666666666668</v>
      </c>
      <c r="L16" s="470">
        <f>K16</f>
        <v>16.666666666666668</v>
      </c>
      <c r="M16" s="224" t="s">
        <v>1947</v>
      </c>
      <c r="N16" s="778"/>
      <c r="O16" s="472">
        <f t="shared" si="1"/>
        <v>16.666666666666668</v>
      </c>
      <c r="P16" s="300" t="s">
        <v>35</v>
      </c>
      <c r="Q16" s="234">
        <f>IF(P16="Yes",O16,0)</f>
        <v>16.666666666666668</v>
      </c>
      <c r="R16" s="470">
        <f>Q16</f>
        <v>16.666666666666668</v>
      </c>
      <c r="S16" s="224" t="s">
        <v>1121</v>
      </c>
      <c r="T16" s="778"/>
      <c r="U16" s="472">
        <f t="shared" si="1"/>
        <v>16.666666666666668</v>
      </c>
      <c r="V16" s="224" t="s">
        <v>35</v>
      </c>
      <c r="W16" s="234">
        <f>IF(V16="Yes",U16,0)</f>
        <v>16.666666666666668</v>
      </c>
      <c r="X16" s="470">
        <f>W16</f>
        <v>16.666666666666668</v>
      </c>
      <c r="Y16" s="231" t="s">
        <v>1948</v>
      </c>
      <c r="Z16" s="778"/>
      <c r="AA16" s="472">
        <f t="shared" si="1"/>
        <v>16.666666666666668</v>
      </c>
      <c r="AB16" s="300" t="s">
        <v>35</v>
      </c>
      <c r="AC16" s="234">
        <f>IF(AB16="Yes",AA16,0)</f>
        <v>16.666666666666668</v>
      </c>
      <c r="AD16" s="470">
        <f>AC16</f>
        <v>16.666666666666668</v>
      </c>
      <c r="AE16" s="235" t="s">
        <v>893</v>
      </c>
      <c r="AF16" s="778"/>
      <c r="AG16" s="472">
        <f t="shared" si="1"/>
        <v>16.666666666666668</v>
      </c>
      <c r="AH16" s="224" t="s">
        <v>35</v>
      </c>
      <c r="AI16" s="234">
        <f>IF(AH16="Yes",AG16,0)</f>
        <v>16.666666666666668</v>
      </c>
      <c r="AJ16" s="470">
        <f>AI16</f>
        <v>16.666666666666668</v>
      </c>
      <c r="AK16" s="224" t="s">
        <v>1949</v>
      </c>
      <c r="AL16" s="778"/>
      <c r="AM16" s="472">
        <f t="shared" si="1"/>
        <v>16.666666666666668</v>
      </c>
      <c r="AN16" s="224" t="s">
        <v>35</v>
      </c>
      <c r="AO16" s="234">
        <f>IF(AN16="Yes",AM16,0)</f>
        <v>16.666666666666668</v>
      </c>
      <c r="AP16" s="470">
        <f>AO16</f>
        <v>16.666666666666668</v>
      </c>
      <c r="AQ16" s="224" t="s">
        <v>1942</v>
      </c>
      <c r="AR16" s="778"/>
      <c r="AS16" s="472">
        <f t="shared" si="1"/>
        <v>16.666666666666668</v>
      </c>
      <c r="AT16" s="300" t="s">
        <v>35</v>
      </c>
      <c r="AU16" s="234">
        <f>IF(AT16="Yes",AS16,0)</f>
        <v>16.666666666666668</v>
      </c>
      <c r="AV16" s="470">
        <f>AU16</f>
        <v>16.666666666666668</v>
      </c>
      <c r="AW16" s="224" t="s">
        <v>1951</v>
      </c>
      <c r="AX16" s="778"/>
      <c r="AY16" s="472">
        <f t="shared" si="1"/>
        <v>16.666666666666668</v>
      </c>
      <c r="AZ16" s="224" t="s">
        <v>35</v>
      </c>
      <c r="BA16" s="234">
        <f>IF(AZ16="Yes",AY16,0)</f>
        <v>16.666666666666668</v>
      </c>
      <c r="BB16" s="470">
        <f>BA16</f>
        <v>16.666666666666668</v>
      </c>
      <c r="BC16" s="224" t="s">
        <v>1952</v>
      </c>
      <c r="BD16" s="778"/>
      <c r="BE16" s="472">
        <f t="shared" si="1"/>
        <v>16.666666666666668</v>
      </c>
      <c r="BF16" s="300" t="s">
        <v>35</v>
      </c>
      <c r="BG16" s="234">
        <f>IF(BF16="Yes",BE16,0)</f>
        <v>16.666666666666668</v>
      </c>
      <c r="BH16" s="470">
        <f>BG16</f>
        <v>16.666666666666668</v>
      </c>
      <c r="BI16" s="224" t="s">
        <v>1953</v>
      </c>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row>
    <row r="17" spans="1:370" s="112" customFormat="1" ht="12.75">
      <c r="A17" s="476"/>
      <c r="B17" s="234"/>
      <c r="C17" s="234"/>
      <c r="D17" s="234"/>
      <c r="E17" s="234"/>
      <c r="F17" s="234"/>
      <c r="G17" s="224"/>
      <c r="H17" s="778"/>
      <c r="I17" s="474"/>
      <c r="J17" s="234"/>
      <c r="K17" s="234"/>
      <c r="L17" s="234"/>
      <c r="M17" s="234"/>
      <c r="N17" s="778"/>
      <c r="O17" s="474"/>
      <c r="P17" s="234"/>
      <c r="Q17" s="234"/>
      <c r="R17" s="234"/>
      <c r="S17" s="234"/>
      <c r="T17" s="778"/>
      <c r="U17" s="474"/>
      <c r="V17" s="234"/>
      <c r="W17" s="234"/>
      <c r="X17" s="234"/>
      <c r="Y17" s="234"/>
      <c r="Z17" s="778"/>
      <c r="AA17" s="474"/>
      <c r="AB17" s="234"/>
      <c r="AC17" s="234"/>
      <c r="AD17" s="234"/>
      <c r="AE17" s="477"/>
      <c r="AF17" s="778"/>
      <c r="AG17" s="474"/>
      <c r="AH17" s="234"/>
      <c r="AI17" s="234"/>
      <c r="AJ17" s="234"/>
      <c r="AK17" s="234"/>
      <c r="AL17" s="778"/>
      <c r="AM17" s="474"/>
      <c r="AN17" s="234"/>
      <c r="AO17" s="234"/>
      <c r="AP17" s="234"/>
      <c r="AQ17" s="234"/>
      <c r="AR17" s="778"/>
      <c r="AS17" s="474"/>
      <c r="AT17" s="234"/>
      <c r="AU17" s="234"/>
      <c r="AV17" s="234"/>
      <c r="AW17" s="234"/>
      <c r="AX17" s="778"/>
      <c r="AY17" s="474"/>
      <c r="AZ17" s="234"/>
      <c r="BA17" s="234"/>
      <c r="BB17" s="234"/>
      <c r="BC17" s="234"/>
      <c r="BD17" s="778"/>
      <c r="BE17" s="474"/>
      <c r="BF17" s="234"/>
      <c r="BG17" s="234"/>
      <c r="BH17" s="234"/>
      <c r="BI17" s="224"/>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row>
    <row r="18" spans="1:370" s="112" customFormat="1" ht="25.5">
      <c r="A18" s="468" t="s">
        <v>440</v>
      </c>
      <c r="B18" s="469" t="s">
        <v>798</v>
      </c>
      <c r="C18" s="470">
        <f t="shared" ref="C18:BE18" si="2">$C$8/6</f>
        <v>16.666666666666668</v>
      </c>
      <c r="D18" s="470"/>
      <c r="E18" s="470"/>
      <c r="F18" s="470">
        <f>E19+E20+E21</f>
        <v>11.111111111111112</v>
      </c>
      <c r="G18" s="224"/>
      <c r="H18" s="779"/>
      <c r="I18" s="472">
        <f t="shared" si="2"/>
        <v>16.666666666666668</v>
      </c>
      <c r="J18" s="470"/>
      <c r="K18" s="470"/>
      <c r="L18" s="470">
        <f>K19+K20+K21</f>
        <v>11.111111111111112</v>
      </c>
      <c r="M18" s="234"/>
      <c r="N18" s="779"/>
      <c r="O18" s="472">
        <f t="shared" si="2"/>
        <v>16.666666666666668</v>
      </c>
      <c r="P18" s="470"/>
      <c r="Q18" s="470"/>
      <c r="R18" s="470">
        <f>Q19+Q20+Q21</f>
        <v>11.111111111111112</v>
      </c>
      <c r="S18" s="234"/>
      <c r="T18" s="779"/>
      <c r="U18" s="472">
        <f t="shared" si="2"/>
        <v>16.666666666666668</v>
      </c>
      <c r="V18" s="470"/>
      <c r="W18" s="470"/>
      <c r="X18" s="470">
        <f>W19+W20+W21</f>
        <v>16.666666666666668</v>
      </c>
      <c r="Y18" s="234"/>
      <c r="Z18" s="779"/>
      <c r="AA18" s="472">
        <f t="shared" si="2"/>
        <v>16.666666666666668</v>
      </c>
      <c r="AB18" s="470"/>
      <c r="AC18" s="470"/>
      <c r="AD18" s="470">
        <f>AC19+AC20+AC21</f>
        <v>16.666666666666668</v>
      </c>
      <c r="AE18" s="477"/>
      <c r="AF18" s="779"/>
      <c r="AG18" s="472">
        <f t="shared" si="2"/>
        <v>16.666666666666668</v>
      </c>
      <c r="AH18" s="470"/>
      <c r="AI18" s="470"/>
      <c r="AJ18" s="470">
        <f>AI19+AI20+AI21</f>
        <v>16.666666666666668</v>
      </c>
      <c r="AK18" s="234"/>
      <c r="AL18" s="779"/>
      <c r="AM18" s="472">
        <f t="shared" si="2"/>
        <v>16.666666666666668</v>
      </c>
      <c r="AN18" s="470"/>
      <c r="AO18" s="470"/>
      <c r="AP18" s="470">
        <f>AO19+AO20+AO21</f>
        <v>5.5555555555555562</v>
      </c>
      <c r="AQ18" s="234"/>
      <c r="AR18" s="779"/>
      <c r="AS18" s="472">
        <f t="shared" si="2"/>
        <v>16.666666666666668</v>
      </c>
      <c r="AT18" s="470"/>
      <c r="AU18" s="470"/>
      <c r="AV18" s="470">
        <f>AU19+AU20+AU21</f>
        <v>16.666666666666668</v>
      </c>
      <c r="AW18" s="224"/>
      <c r="AX18" s="779"/>
      <c r="AY18" s="472">
        <f t="shared" si="2"/>
        <v>16.666666666666668</v>
      </c>
      <c r="AZ18" s="470"/>
      <c r="BA18" s="470"/>
      <c r="BB18" s="470">
        <f>BA19+BA20+BA21</f>
        <v>16.666666666666668</v>
      </c>
      <c r="BC18" s="234"/>
      <c r="BD18" s="779"/>
      <c r="BE18" s="472">
        <f t="shared" si="2"/>
        <v>16.666666666666668</v>
      </c>
      <c r="BF18" s="470"/>
      <c r="BG18" s="470"/>
      <c r="BH18" s="470">
        <f>BG19+BG20+BG21</f>
        <v>16.666666666666668</v>
      </c>
      <c r="BI18" s="224"/>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row>
    <row r="19" spans="1:370" s="112" customFormat="1" ht="51">
      <c r="A19" s="473" t="s">
        <v>441</v>
      </c>
      <c r="B19" s="224" t="s">
        <v>799</v>
      </c>
      <c r="C19" s="234">
        <f t="shared" ref="C19:BE21" si="3">$C$18/3</f>
        <v>5.5555555555555562</v>
      </c>
      <c r="D19" s="224" t="s">
        <v>35</v>
      </c>
      <c r="E19" s="234">
        <f>IF(D19="Yes",C19,0)</f>
        <v>5.5555555555555562</v>
      </c>
      <c r="F19" s="234"/>
      <c r="G19" s="224" t="s">
        <v>1550</v>
      </c>
      <c r="H19" s="778"/>
      <c r="I19" s="474">
        <f t="shared" si="3"/>
        <v>5.5555555555555562</v>
      </c>
      <c r="J19" s="224" t="s">
        <v>35</v>
      </c>
      <c r="K19" s="234">
        <f>IF(J19="Yes",I19,0)</f>
        <v>5.5555555555555562</v>
      </c>
      <c r="L19" s="234"/>
      <c r="M19" s="224"/>
      <c r="N19" s="778"/>
      <c r="O19" s="474">
        <f t="shared" si="3"/>
        <v>5.5555555555555562</v>
      </c>
      <c r="P19" s="300" t="s">
        <v>35</v>
      </c>
      <c r="Q19" s="234">
        <f>IF(P19="Yes",O19,0)</f>
        <v>5.5555555555555562</v>
      </c>
      <c r="R19" s="234"/>
      <c r="S19" s="224" t="s">
        <v>1121</v>
      </c>
      <c r="T19" s="778"/>
      <c r="U19" s="474">
        <f t="shared" si="3"/>
        <v>5.5555555555555562</v>
      </c>
      <c r="V19" s="224" t="s">
        <v>35</v>
      </c>
      <c r="W19" s="234">
        <f>IF(V19="Yes",U19,0)</f>
        <v>5.5555555555555562</v>
      </c>
      <c r="X19" s="234"/>
      <c r="Y19" s="231" t="s">
        <v>1954</v>
      </c>
      <c r="Z19" s="778"/>
      <c r="AA19" s="474">
        <f t="shared" si="3"/>
        <v>5.5555555555555562</v>
      </c>
      <c r="AB19" s="300" t="s">
        <v>35</v>
      </c>
      <c r="AC19" s="234">
        <f>IF(AB19="Yes",AA19,0)</f>
        <v>5.5555555555555562</v>
      </c>
      <c r="AD19" s="234"/>
      <c r="AE19" s="235" t="s">
        <v>2193</v>
      </c>
      <c r="AF19" s="778"/>
      <c r="AG19" s="474">
        <f t="shared" si="3"/>
        <v>5.5555555555555562</v>
      </c>
      <c r="AH19" s="224" t="s">
        <v>35</v>
      </c>
      <c r="AI19" s="234">
        <f>IF(AH19="Yes",AG19,0)</f>
        <v>5.5555555555555562</v>
      </c>
      <c r="AJ19" s="234"/>
      <c r="AK19" s="224" t="s">
        <v>1955</v>
      </c>
      <c r="AL19" s="778"/>
      <c r="AM19" s="474">
        <f t="shared" si="3"/>
        <v>5.5555555555555562</v>
      </c>
      <c r="AN19" s="224" t="s">
        <v>35</v>
      </c>
      <c r="AO19" s="234">
        <f>IF(AN19="Yes",AM19,0)</f>
        <v>5.5555555555555562</v>
      </c>
      <c r="AP19" s="234"/>
      <c r="AQ19" s="224" t="s">
        <v>1956</v>
      </c>
      <c r="AR19" s="778"/>
      <c r="AS19" s="474">
        <f t="shared" si="3"/>
        <v>5.5555555555555562</v>
      </c>
      <c r="AT19" s="300" t="s">
        <v>35</v>
      </c>
      <c r="AU19" s="234">
        <f>IF(AT19="Yes",AS19,0)</f>
        <v>5.5555555555555562</v>
      </c>
      <c r="AV19" s="234"/>
      <c r="AW19" s="224" t="s">
        <v>1938</v>
      </c>
      <c r="AX19" s="778"/>
      <c r="AY19" s="474">
        <f t="shared" si="3"/>
        <v>5.5555555555555562</v>
      </c>
      <c r="AZ19" s="224" t="s">
        <v>35</v>
      </c>
      <c r="BA19" s="234">
        <f>IF(AZ19="Yes",AY19,0)</f>
        <v>5.5555555555555562</v>
      </c>
      <c r="BB19" s="234"/>
      <c r="BC19" s="224" t="s">
        <v>1957</v>
      </c>
      <c r="BD19" s="778"/>
      <c r="BE19" s="474">
        <f t="shared" si="3"/>
        <v>5.5555555555555562</v>
      </c>
      <c r="BF19" s="300" t="s">
        <v>35</v>
      </c>
      <c r="BG19" s="234">
        <f>IF(BF19="Yes",BE19,0)</f>
        <v>5.5555555555555562</v>
      </c>
      <c r="BH19" s="234"/>
      <c r="BI19" s="224" t="s">
        <v>1958</v>
      </c>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row>
    <row r="20" spans="1:370" s="112" customFormat="1" ht="60.75" customHeight="1">
      <c r="A20" s="473" t="s">
        <v>476</v>
      </c>
      <c r="B20" s="224" t="s">
        <v>809</v>
      </c>
      <c r="C20" s="234">
        <f t="shared" si="3"/>
        <v>5.5555555555555562</v>
      </c>
      <c r="D20" s="224" t="s">
        <v>38</v>
      </c>
      <c r="E20" s="234">
        <f>IF(D20="Yes",C20,0)</f>
        <v>0</v>
      </c>
      <c r="F20" s="234"/>
      <c r="G20" s="224"/>
      <c r="H20" s="778"/>
      <c r="I20" s="474">
        <f t="shared" si="3"/>
        <v>5.5555555555555562</v>
      </c>
      <c r="J20" s="224" t="s">
        <v>38</v>
      </c>
      <c r="K20" s="234">
        <f>IF(J20="Yes",I20,0)</f>
        <v>0</v>
      </c>
      <c r="L20" s="234"/>
      <c r="M20" s="234"/>
      <c r="N20" s="778"/>
      <c r="O20" s="474">
        <f t="shared" si="3"/>
        <v>5.5555555555555562</v>
      </c>
      <c r="P20" s="300" t="s">
        <v>38</v>
      </c>
      <c r="Q20" s="234">
        <f>IF(P20="Yes",O20,0)</f>
        <v>0</v>
      </c>
      <c r="R20" s="234"/>
      <c r="S20" s="234"/>
      <c r="T20" s="778"/>
      <c r="U20" s="474">
        <f t="shared" si="3"/>
        <v>5.5555555555555562</v>
      </c>
      <c r="V20" s="224" t="s">
        <v>35</v>
      </c>
      <c r="W20" s="234">
        <f>IF(V20="Yes",U20,0)</f>
        <v>5.5555555555555562</v>
      </c>
      <c r="X20" s="234"/>
      <c r="Y20" s="231" t="s">
        <v>1959</v>
      </c>
      <c r="Z20" s="778"/>
      <c r="AA20" s="474">
        <f t="shared" si="3"/>
        <v>5.5555555555555562</v>
      </c>
      <c r="AB20" s="300" t="s">
        <v>35</v>
      </c>
      <c r="AC20" s="234">
        <f>IF(AB20="Yes",AA20,0)</f>
        <v>5.5555555555555562</v>
      </c>
      <c r="AD20" s="234"/>
      <c r="AE20" s="235" t="s">
        <v>1960</v>
      </c>
      <c r="AF20" s="778"/>
      <c r="AG20" s="474">
        <f t="shared" si="3"/>
        <v>5.5555555555555562</v>
      </c>
      <c r="AH20" s="224" t="s">
        <v>35</v>
      </c>
      <c r="AI20" s="234">
        <f>IF(AH20="Yes",AG20,0)</f>
        <v>5.5555555555555562</v>
      </c>
      <c r="AJ20" s="234"/>
      <c r="AK20" s="224" t="s">
        <v>1961</v>
      </c>
      <c r="AL20" s="778"/>
      <c r="AM20" s="474">
        <f t="shared" si="3"/>
        <v>5.5555555555555562</v>
      </c>
      <c r="AN20" s="224" t="s">
        <v>38</v>
      </c>
      <c r="AO20" s="234">
        <f>IF(AN20="Yes",AM20,0)</f>
        <v>0</v>
      </c>
      <c r="AP20" s="234"/>
      <c r="AQ20" s="234"/>
      <c r="AR20" s="778"/>
      <c r="AS20" s="474">
        <f t="shared" si="3"/>
        <v>5.5555555555555562</v>
      </c>
      <c r="AT20" s="300" t="s">
        <v>35</v>
      </c>
      <c r="AU20" s="234">
        <f>IF(AT20="Yes",AS20,0)</f>
        <v>5.5555555555555562</v>
      </c>
      <c r="AV20" s="234"/>
      <c r="AW20" s="224" t="s">
        <v>1962</v>
      </c>
      <c r="AX20" s="778"/>
      <c r="AY20" s="474">
        <f t="shared" si="3"/>
        <v>5.5555555555555562</v>
      </c>
      <c r="AZ20" s="224" t="s">
        <v>35</v>
      </c>
      <c r="BA20" s="234">
        <f>IF(AZ20="Yes",AY20,0)</f>
        <v>5.5555555555555562</v>
      </c>
      <c r="BB20" s="234"/>
      <c r="BC20" s="224" t="s">
        <v>1963</v>
      </c>
      <c r="BD20" s="778"/>
      <c r="BE20" s="474">
        <f t="shared" si="3"/>
        <v>5.5555555555555562</v>
      </c>
      <c r="BF20" s="300" t="s">
        <v>35</v>
      </c>
      <c r="BG20" s="234">
        <f>IF(BF20="Yes",BE20,0)</f>
        <v>5.5555555555555562</v>
      </c>
      <c r="BH20" s="234"/>
      <c r="BI20" s="224" t="s">
        <v>894</v>
      </c>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row>
    <row r="21" spans="1:370" s="112" customFormat="1" ht="63.75">
      <c r="A21" s="473" t="s">
        <v>477</v>
      </c>
      <c r="B21" s="224" t="s">
        <v>800</v>
      </c>
      <c r="C21" s="234">
        <f t="shared" si="3"/>
        <v>5.5555555555555562</v>
      </c>
      <c r="D21" s="224" t="s">
        <v>35</v>
      </c>
      <c r="E21" s="234">
        <f>IF(D21="Yes",C21,0)</f>
        <v>5.5555555555555562</v>
      </c>
      <c r="F21" s="234"/>
      <c r="G21" s="234" t="s">
        <v>1550</v>
      </c>
      <c r="H21" s="778"/>
      <c r="I21" s="474">
        <f t="shared" si="3"/>
        <v>5.5555555555555562</v>
      </c>
      <c r="J21" s="224" t="s">
        <v>35</v>
      </c>
      <c r="K21" s="234">
        <f>IF(J21="Yes",I21,0)</f>
        <v>5.5555555555555562</v>
      </c>
      <c r="L21" s="234"/>
      <c r="M21" s="224" t="s">
        <v>1964</v>
      </c>
      <c r="N21" s="778"/>
      <c r="O21" s="474">
        <f t="shared" si="3"/>
        <v>5.5555555555555562</v>
      </c>
      <c r="P21" s="300" t="s">
        <v>35</v>
      </c>
      <c r="Q21" s="234">
        <f>IF(P21="Yes",O21,0)</f>
        <v>5.5555555555555562</v>
      </c>
      <c r="R21" s="234"/>
      <c r="S21" s="224" t="s">
        <v>1121</v>
      </c>
      <c r="T21" s="778"/>
      <c r="U21" s="474">
        <f t="shared" si="3"/>
        <v>5.5555555555555562</v>
      </c>
      <c r="V21" s="224" t="s">
        <v>35</v>
      </c>
      <c r="W21" s="234">
        <f>IF(V21="Yes",U21,0)</f>
        <v>5.5555555555555562</v>
      </c>
      <c r="X21" s="234"/>
      <c r="Y21" s="231" t="s">
        <v>2470</v>
      </c>
      <c r="Z21" s="778"/>
      <c r="AA21" s="474">
        <f t="shared" si="3"/>
        <v>5.5555555555555562</v>
      </c>
      <c r="AB21" s="300" t="s">
        <v>35</v>
      </c>
      <c r="AC21" s="234">
        <f>IF(AB21="Yes",AA21,0)</f>
        <v>5.5555555555555562</v>
      </c>
      <c r="AD21" s="234"/>
      <c r="AE21" s="314" t="s">
        <v>1965</v>
      </c>
      <c r="AF21" s="778"/>
      <c r="AG21" s="474">
        <f t="shared" si="3"/>
        <v>5.5555555555555562</v>
      </c>
      <c r="AH21" s="224" t="s">
        <v>35</v>
      </c>
      <c r="AI21" s="234">
        <f>IF(AH21="Yes",AG21,0)</f>
        <v>5.5555555555555562</v>
      </c>
      <c r="AJ21" s="234"/>
      <c r="AK21" s="224" t="s">
        <v>1966</v>
      </c>
      <c r="AL21" s="778"/>
      <c r="AM21" s="474">
        <f t="shared" si="3"/>
        <v>5.5555555555555562</v>
      </c>
      <c r="AN21" s="224" t="s">
        <v>38</v>
      </c>
      <c r="AO21" s="234">
        <f>IF(AN21="Yes",AM21,0)</f>
        <v>0</v>
      </c>
      <c r="AP21" s="234"/>
      <c r="AQ21" s="234"/>
      <c r="AR21" s="778"/>
      <c r="AS21" s="474">
        <f t="shared" si="3"/>
        <v>5.5555555555555562</v>
      </c>
      <c r="AT21" s="300" t="s">
        <v>35</v>
      </c>
      <c r="AU21" s="234">
        <f>IF(AT21="Yes",AS21,0)</f>
        <v>5.5555555555555562</v>
      </c>
      <c r="AV21" s="234"/>
      <c r="AW21" s="224" t="s">
        <v>1962</v>
      </c>
      <c r="AX21" s="778"/>
      <c r="AY21" s="474">
        <f t="shared" si="3"/>
        <v>5.5555555555555562</v>
      </c>
      <c r="AZ21" s="224" t="s">
        <v>35</v>
      </c>
      <c r="BA21" s="234">
        <f>IF(AZ21="Yes",AY21,0)</f>
        <v>5.5555555555555562</v>
      </c>
      <c r="BB21" s="234"/>
      <c r="BC21" s="224" t="s">
        <v>1967</v>
      </c>
      <c r="BD21" s="778"/>
      <c r="BE21" s="474">
        <f t="shared" si="3"/>
        <v>5.5555555555555562</v>
      </c>
      <c r="BF21" s="300" t="s">
        <v>35</v>
      </c>
      <c r="BG21" s="234">
        <f>IF(BF21="Yes",BE21,0)</f>
        <v>5.5555555555555562</v>
      </c>
      <c r="BH21" s="234"/>
      <c r="BI21" s="224" t="s">
        <v>2196</v>
      </c>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row>
    <row r="22" spans="1:370" s="112" customFormat="1" ht="12.75">
      <c r="A22" s="476"/>
      <c r="B22" s="234"/>
      <c r="C22" s="234"/>
      <c r="D22" s="234"/>
      <c r="E22" s="234"/>
      <c r="F22" s="234"/>
      <c r="G22" s="234"/>
      <c r="H22" s="778"/>
      <c r="I22" s="474"/>
      <c r="J22" s="234"/>
      <c r="K22" s="234"/>
      <c r="L22" s="234"/>
      <c r="M22" s="234"/>
      <c r="N22" s="778"/>
      <c r="O22" s="474"/>
      <c r="P22" s="234"/>
      <c r="Q22" s="234"/>
      <c r="R22" s="234"/>
      <c r="S22" s="234"/>
      <c r="T22" s="778"/>
      <c r="U22" s="474"/>
      <c r="V22" s="234"/>
      <c r="W22" s="234"/>
      <c r="X22" s="234"/>
      <c r="Y22" s="234"/>
      <c r="Z22" s="778"/>
      <c r="AA22" s="474"/>
      <c r="AB22" s="234"/>
      <c r="AC22" s="234"/>
      <c r="AD22" s="234"/>
      <c r="AE22" s="477"/>
      <c r="AF22" s="778"/>
      <c r="AG22" s="474"/>
      <c r="AH22" s="234"/>
      <c r="AI22" s="234"/>
      <c r="AJ22" s="234"/>
      <c r="AK22" s="234"/>
      <c r="AL22" s="778"/>
      <c r="AM22" s="474"/>
      <c r="AN22" s="234"/>
      <c r="AO22" s="234"/>
      <c r="AP22" s="234"/>
      <c r="AQ22" s="234"/>
      <c r="AR22" s="778"/>
      <c r="AS22" s="474"/>
      <c r="AT22" s="234"/>
      <c r="AU22" s="234"/>
      <c r="AV22" s="234"/>
      <c r="AW22" s="234"/>
      <c r="AX22" s="778"/>
      <c r="AY22" s="474"/>
      <c r="AZ22" s="234"/>
      <c r="BA22" s="234"/>
      <c r="BB22" s="234"/>
      <c r="BC22" s="224"/>
      <c r="BD22" s="778"/>
      <c r="BE22" s="474"/>
      <c r="BF22" s="234"/>
      <c r="BG22" s="234"/>
      <c r="BH22" s="234"/>
      <c r="BI22" s="234"/>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row>
    <row r="23" spans="1:370" s="112" customFormat="1" ht="40.5" customHeight="1">
      <c r="A23" s="468" t="s">
        <v>478</v>
      </c>
      <c r="B23" s="469" t="s">
        <v>832</v>
      </c>
      <c r="C23" s="470">
        <f t="shared" ref="C23:BE23" si="4">$C$8/6</f>
        <v>16.666666666666668</v>
      </c>
      <c r="D23" s="470"/>
      <c r="E23" s="470"/>
      <c r="F23" s="470">
        <f>E25+E26</f>
        <v>16.666666666666668</v>
      </c>
      <c r="G23" s="234"/>
      <c r="H23" s="778"/>
      <c r="I23" s="472">
        <f t="shared" si="4"/>
        <v>16.666666666666668</v>
      </c>
      <c r="J23" s="470"/>
      <c r="K23" s="470"/>
      <c r="L23" s="470">
        <f>K25+K26</f>
        <v>16.666666666666668</v>
      </c>
      <c r="M23" s="234"/>
      <c r="N23" s="778"/>
      <c r="O23" s="472">
        <f t="shared" si="4"/>
        <v>16.666666666666668</v>
      </c>
      <c r="P23" s="470"/>
      <c r="Q23" s="470"/>
      <c r="R23" s="470">
        <f>Q25+Q26</f>
        <v>16.666666666666668</v>
      </c>
      <c r="S23" s="234"/>
      <c r="T23" s="778"/>
      <c r="U23" s="472">
        <f t="shared" si="4"/>
        <v>16.666666666666668</v>
      </c>
      <c r="V23" s="470"/>
      <c r="W23" s="470"/>
      <c r="X23" s="470">
        <f>W25+W26</f>
        <v>16.666666666666668</v>
      </c>
      <c r="Y23" s="234"/>
      <c r="Z23" s="778"/>
      <c r="AA23" s="472">
        <f t="shared" si="4"/>
        <v>16.666666666666668</v>
      </c>
      <c r="AB23" s="470"/>
      <c r="AC23" s="470"/>
      <c r="AD23" s="470">
        <f>AC25+AC26</f>
        <v>16.666666666666668</v>
      </c>
      <c r="AE23" s="477"/>
      <c r="AF23" s="778"/>
      <c r="AG23" s="472">
        <f t="shared" si="4"/>
        <v>16.666666666666668</v>
      </c>
      <c r="AH23" s="470"/>
      <c r="AI23" s="470"/>
      <c r="AJ23" s="470">
        <f>AI25+AI26</f>
        <v>16.666666666666668</v>
      </c>
      <c r="AK23" s="234"/>
      <c r="AL23" s="778"/>
      <c r="AM23" s="472">
        <f t="shared" si="4"/>
        <v>16.666666666666668</v>
      </c>
      <c r="AN23" s="470"/>
      <c r="AO23" s="470"/>
      <c r="AP23" s="470">
        <f>AO25+AO26</f>
        <v>8.3333333333333339</v>
      </c>
      <c r="AQ23" s="234"/>
      <c r="AR23" s="778"/>
      <c r="AS23" s="472">
        <f t="shared" si="4"/>
        <v>16.666666666666668</v>
      </c>
      <c r="AT23" s="470"/>
      <c r="AU23" s="470"/>
      <c r="AV23" s="470">
        <f>AU25+AU26</f>
        <v>16.666666666666668</v>
      </c>
      <c r="AW23" s="234"/>
      <c r="AX23" s="778"/>
      <c r="AY23" s="472">
        <f t="shared" si="4"/>
        <v>16.666666666666668</v>
      </c>
      <c r="AZ23" s="470"/>
      <c r="BA23" s="470"/>
      <c r="BB23" s="470">
        <f>BA25+BA26</f>
        <v>16.666666666666668</v>
      </c>
      <c r="BC23" s="224"/>
      <c r="BD23" s="778"/>
      <c r="BE23" s="472">
        <f t="shared" si="4"/>
        <v>16.666666666666668</v>
      </c>
      <c r="BF23" s="470"/>
      <c r="BG23" s="470"/>
      <c r="BH23" s="470">
        <f>BG25+BG26</f>
        <v>16.666666666666668</v>
      </c>
      <c r="BI23" s="234"/>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row>
    <row r="24" spans="1:370" s="112" customFormat="1" ht="40.5" customHeight="1">
      <c r="A24" s="479"/>
      <c r="B24" s="480" t="s">
        <v>801</v>
      </c>
      <c r="C24" s="470"/>
      <c r="D24" s="470"/>
      <c r="E24" s="470"/>
      <c r="F24" s="470"/>
      <c r="G24" s="234"/>
      <c r="H24" s="778"/>
      <c r="I24" s="472"/>
      <c r="J24" s="470"/>
      <c r="K24" s="470"/>
      <c r="L24" s="470"/>
      <c r="M24" s="234"/>
      <c r="N24" s="778"/>
      <c r="O24" s="472"/>
      <c r="P24" s="470"/>
      <c r="Q24" s="470"/>
      <c r="R24" s="470"/>
      <c r="S24" s="234"/>
      <c r="T24" s="778"/>
      <c r="U24" s="472"/>
      <c r="V24" s="470"/>
      <c r="W24" s="470"/>
      <c r="X24" s="470"/>
      <c r="Y24" s="234"/>
      <c r="Z24" s="778"/>
      <c r="AA24" s="472"/>
      <c r="AB24" s="470"/>
      <c r="AC24" s="470"/>
      <c r="AD24" s="470"/>
      <c r="AE24" s="477"/>
      <c r="AF24" s="778"/>
      <c r="AG24" s="472"/>
      <c r="AH24" s="470"/>
      <c r="AI24" s="470"/>
      <c r="AJ24" s="470"/>
      <c r="AK24" s="234"/>
      <c r="AL24" s="778"/>
      <c r="AM24" s="472"/>
      <c r="AN24" s="470"/>
      <c r="AO24" s="470"/>
      <c r="AP24" s="470"/>
      <c r="AQ24" s="234"/>
      <c r="AR24" s="778"/>
      <c r="AS24" s="472"/>
      <c r="AT24" s="470"/>
      <c r="AU24" s="470"/>
      <c r="AV24" s="470"/>
      <c r="AW24" s="234"/>
      <c r="AX24" s="778"/>
      <c r="AY24" s="472"/>
      <c r="AZ24" s="470"/>
      <c r="BA24" s="470"/>
      <c r="BB24" s="470"/>
      <c r="BC24" s="224"/>
      <c r="BD24" s="778"/>
      <c r="BE24" s="472"/>
      <c r="BF24" s="470"/>
      <c r="BG24" s="470"/>
      <c r="BH24" s="470"/>
      <c r="BI24" s="234"/>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row>
    <row r="25" spans="1:370" s="112" customFormat="1" ht="84.75" customHeight="1">
      <c r="A25" s="473" t="s">
        <v>479</v>
      </c>
      <c r="B25" s="224" t="s">
        <v>802</v>
      </c>
      <c r="C25" s="234">
        <f>C23/2</f>
        <v>8.3333333333333339</v>
      </c>
      <c r="D25" s="224" t="s">
        <v>35</v>
      </c>
      <c r="E25" s="234">
        <f>IF(D25="Yes",C25,0)</f>
        <v>8.3333333333333339</v>
      </c>
      <c r="F25" s="234"/>
      <c r="G25" s="224" t="s">
        <v>1550</v>
      </c>
      <c r="H25" s="778"/>
      <c r="I25" s="474">
        <f>I23/2</f>
        <v>8.3333333333333339</v>
      </c>
      <c r="J25" s="224" t="s">
        <v>35</v>
      </c>
      <c r="K25" s="234">
        <f>IF(J25="Yes",I25,0)</f>
        <v>8.3333333333333339</v>
      </c>
      <c r="L25" s="234"/>
      <c r="M25" s="224" t="s">
        <v>1968</v>
      </c>
      <c r="N25" s="778"/>
      <c r="O25" s="474">
        <f>O23/2</f>
        <v>8.3333333333333339</v>
      </c>
      <c r="P25" s="300" t="s">
        <v>35</v>
      </c>
      <c r="Q25" s="234">
        <f>IF(P25="Yes",O25,0)</f>
        <v>8.3333333333333339</v>
      </c>
      <c r="R25" s="234"/>
      <c r="S25" s="224" t="s">
        <v>1969</v>
      </c>
      <c r="T25" s="778"/>
      <c r="U25" s="474">
        <f>U23/2</f>
        <v>8.3333333333333339</v>
      </c>
      <c r="V25" s="224" t="s">
        <v>35</v>
      </c>
      <c r="W25" s="234">
        <f>IF(V25="Yes",U25,0)</f>
        <v>8.3333333333333339</v>
      </c>
      <c r="X25" s="234"/>
      <c r="Y25" s="231" t="s">
        <v>1954</v>
      </c>
      <c r="Z25" s="778"/>
      <c r="AA25" s="474">
        <f>AA23/2</f>
        <v>8.3333333333333339</v>
      </c>
      <c r="AB25" s="300" t="s">
        <v>35</v>
      </c>
      <c r="AC25" s="234">
        <f>IF(AB25="Yes",AA25,0)</f>
        <v>8.3333333333333339</v>
      </c>
      <c r="AD25" s="234"/>
      <c r="AE25" s="235" t="s">
        <v>1970</v>
      </c>
      <c r="AF25" s="778"/>
      <c r="AG25" s="474">
        <f>AG23/2</f>
        <v>8.3333333333333339</v>
      </c>
      <c r="AH25" s="224" t="s">
        <v>35</v>
      </c>
      <c r="AI25" s="234">
        <f>IF(AH25="Yes",AG25,0)</f>
        <v>8.3333333333333339</v>
      </c>
      <c r="AJ25" s="234"/>
      <c r="AK25" s="224" t="s">
        <v>1971</v>
      </c>
      <c r="AL25" s="778"/>
      <c r="AM25" s="474">
        <f>AM23/2</f>
        <v>8.3333333333333339</v>
      </c>
      <c r="AN25" s="224" t="s">
        <v>38</v>
      </c>
      <c r="AO25" s="234">
        <f>IF(AN25="Yes",AM25,0)</f>
        <v>0</v>
      </c>
      <c r="AP25" s="234"/>
      <c r="AQ25" s="234"/>
      <c r="AR25" s="778"/>
      <c r="AS25" s="474">
        <f>AS23/2</f>
        <v>8.3333333333333339</v>
      </c>
      <c r="AT25" s="300" t="s">
        <v>35</v>
      </c>
      <c r="AU25" s="234">
        <f>IF(AT25="Yes",AS25,0)</f>
        <v>8.3333333333333339</v>
      </c>
      <c r="AV25" s="234"/>
      <c r="AW25" s="224" t="s">
        <v>1972</v>
      </c>
      <c r="AX25" s="778"/>
      <c r="AY25" s="474">
        <f>AY23/2</f>
        <v>8.3333333333333339</v>
      </c>
      <c r="AZ25" s="224" t="s">
        <v>35</v>
      </c>
      <c r="BA25" s="234">
        <f>IF(AZ25="Yes",AY25,0)</f>
        <v>8.3333333333333339</v>
      </c>
      <c r="BB25" s="234"/>
      <c r="BC25" s="224" t="s">
        <v>1973</v>
      </c>
      <c r="BD25" s="778"/>
      <c r="BE25" s="474">
        <f>BE23/2</f>
        <v>8.3333333333333339</v>
      </c>
      <c r="BF25" s="300" t="s">
        <v>35</v>
      </c>
      <c r="BG25" s="234">
        <f>IF(BF25="Yes",BE25,0)</f>
        <v>8.3333333333333339</v>
      </c>
      <c r="BH25" s="234"/>
      <c r="BI25" s="224" t="s">
        <v>1974</v>
      </c>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row>
    <row r="26" spans="1:370" s="112" customFormat="1" ht="91.5" customHeight="1">
      <c r="A26" s="473" t="s">
        <v>480</v>
      </c>
      <c r="B26" s="224" t="s">
        <v>481</v>
      </c>
      <c r="C26" s="234">
        <f>C23/2</f>
        <v>8.3333333333333339</v>
      </c>
      <c r="D26" s="224" t="s">
        <v>35</v>
      </c>
      <c r="E26" s="234">
        <f>IF(D26="Yes",C26,0)</f>
        <v>8.3333333333333339</v>
      </c>
      <c r="F26" s="234"/>
      <c r="G26" s="224" t="s">
        <v>1975</v>
      </c>
      <c r="H26" s="778"/>
      <c r="I26" s="474">
        <f>I23/2</f>
        <v>8.3333333333333339</v>
      </c>
      <c r="J26" s="224" t="s">
        <v>35</v>
      </c>
      <c r="K26" s="234">
        <f>IF(J26="Yes",I26,0)</f>
        <v>8.3333333333333339</v>
      </c>
      <c r="L26" s="234"/>
      <c r="M26" s="224" t="s">
        <v>1976</v>
      </c>
      <c r="N26" s="778"/>
      <c r="O26" s="474">
        <f>O23/2</f>
        <v>8.3333333333333339</v>
      </c>
      <c r="P26" s="300" t="s">
        <v>35</v>
      </c>
      <c r="Q26" s="234">
        <f>IF(P26="Yes",O26,0)</f>
        <v>8.3333333333333339</v>
      </c>
      <c r="R26" s="234"/>
      <c r="S26" s="481"/>
      <c r="T26" s="778"/>
      <c r="U26" s="474">
        <f>U23/2</f>
        <v>8.3333333333333339</v>
      </c>
      <c r="V26" s="224" t="s">
        <v>35</v>
      </c>
      <c r="W26" s="234">
        <f>IF(V26="Yes",U26,0)</f>
        <v>8.3333333333333339</v>
      </c>
      <c r="X26" s="234"/>
      <c r="Y26" s="231" t="s">
        <v>1977</v>
      </c>
      <c r="Z26" s="778"/>
      <c r="AA26" s="474">
        <f>AA23/2</f>
        <v>8.3333333333333339</v>
      </c>
      <c r="AB26" s="300" t="s">
        <v>35</v>
      </c>
      <c r="AC26" s="234">
        <f>IF(AB26="Yes",AA26,0)</f>
        <v>8.3333333333333339</v>
      </c>
      <c r="AD26" s="234"/>
      <c r="AE26" s="235" t="s">
        <v>2194</v>
      </c>
      <c r="AF26" s="778"/>
      <c r="AG26" s="474">
        <f>AG23/2</f>
        <v>8.3333333333333339</v>
      </c>
      <c r="AH26" s="224" t="s">
        <v>35</v>
      </c>
      <c r="AI26" s="234">
        <f>IF(AH26="Yes",AG26,0)</f>
        <v>8.3333333333333339</v>
      </c>
      <c r="AJ26" s="234"/>
      <c r="AK26" s="224" t="s">
        <v>1978</v>
      </c>
      <c r="AL26" s="778"/>
      <c r="AM26" s="474">
        <f>AM23/2</f>
        <v>8.3333333333333339</v>
      </c>
      <c r="AN26" s="224" t="s">
        <v>1202</v>
      </c>
      <c r="AO26" s="234">
        <f>IF(AN26="Yes",AM26,0)</f>
        <v>8.3333333333333339</v>
      </c>
      <c r="AP26" s="234"/>
      <c r="AQ26" s="234" t="s">
        <v>1979</v>
      </c>
      <c r="AR26" s="778"/>
      <c r="AS26" s="474">
        <f>AS23/2</f>
        <v>8.3333333333333339</v>
      </c>
      <c r="AT26" s="300" t="s">
        <v>35</v>
      </c>
      <c r="AU26" s="234">
        <f>IF(AT26="Yes",AS26,0)</f>
        <v>8.3333333333333339</v>
      </c>
      <c r="AV26" s="234"/>
      <c r="AW26" s="224" t="s">
        <v>1980</v>
      </c>
      <c r="AX26" s="778"/>
      <c r="AY26" s="474">
        <f>AY23/2</f>
        <v>8.3333333333333339</v>
      </c>
      <c r="AZ26" s="224" t="s">
        <v>35</v>
      </c>
      <c r="BA26" s="234">
        <f>IF(AZ26="Yes",AY26,0)</f>
        <v>8.3333333333333339</v>
      </c>
      <c r="BB26" s="234"/>
      <c r="BC26" s="224" t="s">
        <v>1981</v>
      </c>
      <c r="BD26" s="778"/>
      <c r="BE26" s="474">
        <f>BE23/2</f>
        <v>8.3333333333333339</v>
      </c>
      <c r="BF26" s="300" t="s">
        <v>35</v>
      </c>
      <c r="BG26" s="234">
        <f>IF(BF26="Yes",BE26,0)</f>
        <v>8.3333333333333339</v>
      </c>
      <c r="BH26" s="234"/>
      <c r="BI26" s="224" t="s">
        <v>1242</v>
      </c>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row>
    <row r="27" spans="1:370" s="27" customFormat="1" ht="12.75">
      <c r="A27" s="227"/>
      <c r="B27" s="223"/>
      <c r="C27" s="223"/>
      <c r="D27" s="223"/>
      <c r="E27" s="223"/>
      <c r="F27" s="223"/>
      <c r="G27" s="223"/>
      <c r="H27" s="778"/>
      <c r="I27" s="356"/>
      <c r="J27" s="223"/>
      <c r="K27" s="223"/>
      <c r="L27" s="223"/>
      <c r="M27" s="223"/>
      <c r="N27" s="778"/>
      <c r="O27" s="356"/>
      <c r="P27" s="223"/>
      <c r="Q27" s="223"/>
      <c r="R27" s="223"/>
      <c r="S27" s="223"/>
      <c r="T27" s="778"/>
      <c r="U27" s="356"/>
      <c r="V27" s="223"/>
      <c r="W27" s="223"/>
      <c r="X27" s="223"/>
      <c r="Y27" s="223"/>
      <c r="Z27" s="778"/>
      <c r="AA27" s="356"/>
      <c r="AB27" s="223"/>
      <c r="AC27" s="223"/>
      <c r="AD27" s="223"/>
      <c r="AE27" s="223"/>
      <c r="AF27" s="778"/>
      <c r="AG27" s="356"/>
      <c r="AH27" s="223"/>
      <c r="AI27" s="223"/>
      <c r="AJ27" s="223"/>
      <c r="AK27" s="223"/>
      <c r="AL27" s="778"/>
      <c r="AM27" s="356"/>
      <c r="AN27" s="223"/>
      <c r="AO27" s="223"/>
      <c r="AP27" s="223"/>
      <c r="AQ27" s="223"/>
      <c r="AR27" s="778"/>
      <c r="AS27" s="356"/>
      <c r="AT27" s="223"/>
      <c r="AU27" s="223"/>
      <c r="AV27" s="223"/>
      <c r="AW27" s="223"/>
      <c r="AX27" s="778"/>
      <c r="AY27" s="356"/>
      <c r="AZ27" s="223"/>
      <c r="BA27" s="223"/>
      <c r="BB27" s="223"/>
      <c r="BC27" s="223"/>
      <c r="BD27" s="778"/>
      <c r="BE27" s="356"/>
      <c r="BF27" s="223"/>
      <c r="BG27" s="223"/>
      <c r="BH27" s="223"/>
      <c r="BI27" s="223"/>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row>
    <row r="28" spans="1:370" s="209" customFormat="1" ht="12.75">
      <c r="A28" s="674" t="s">
        <v>482</v>
      </c>
      <c r="B28" s="646" t="s">
        <v>56</v>
      </c>
      <c r="C28" s="748">
        <v>100</v>
      </c>
      <c r="D28" s="772"/>
      <c r="E28" s="772"/>
      <c r="F28" s="748">
        <f>SUM(F29:F49)</f>
        <v>68.333333333333329</v>
      </c>
      <c r="G28" s="772"/>
      <c r="H28" s="778"/>
      <c r="I28" s="773">
        <v>100</v>
      </c>
      <c r="J28" s="772"/>
      <c r="K28" s="772"/>
      <c r="L28" s="748">
        <f>SUM(L29:L49)</f>
        <v>68.333333333333343</v>
      </c>
      <c r="M28" s="772"/>
      <c r="N28" s="778"/>
      <c r="O28" s="773">
        <v>100</v>
      </c>
      <c r="P28" s="772"/>
      <c r="Q28" s="772"/>
      <c r="R28" s="748">
        <f>SUM(R29:R49)</f>
        <v>95</v>
      </c>
      <c r="S28" s="772"/>
      <c r="T28" s="778"/>
      <c r="U28" s="773">
        <v>100</v>
      </c>
      <c r="V28" s="772"/>
      <c r="W28" s="772"/>
      <c r="X28" s="748">
        <f>SUM(X29:X49)</f>
        <v>65</v>
      </c>
      <c r="Y28" s="772"/>
      <c r="Z28" s="778"/>
      <c r="AA28" s="773">
        <v>100</v>
      </c>
      <c r="AB28" s="772"/>
      <c r="AC28" s="772"/>
      <c r="AD28" s="748">
        <f>SUM(AD29:AD49)</f>
        <v>78.333333333333343</v>
      </c>
      <c r="AE28" s="772"/>
      <c r="AF28" s="778"/>
      <c r="AG28" s="773">
        <v>100</v>
      </c>
      <c r="AH28" s="772"/>
      <c r="AI28" s="772"/>
      <c r="AJ28" s="748">
        <f>SUM(AJ29:AJ49)</f>
        <v>90</v>
      </c>
      <c r="AK28" s="772"/>
      <c r="AL28" s="778"/>
      <c r="AM28" s="773">
        <v>100</v>
      </c>
      <c r="AN28" s="772"/>
      <c r="AO28" s="772"/>
      <c r="AP28" s="748">
        <f>SUM(AP29:AP49)</f>
        <v>70</v>
      </c>
      <c r="AQ28" s="772"/>
      <c r="AR28" s="778"/>
      <c r="AS28" s="773">
        <v>100</v>
      </c>
      <c r="AT28" s="772"/>
      <c r="AU28" s="772"/>
      <c r="AV28" s="748">
        <f>SUM(AV29:AV49)</f>
        <v>100</v>
      </c>
      <c r="AW28" s="772"/>
      <c r="AX28" s="778"/>
      <c r="AY28" s="773">
        <v>100</v>
      </c>
      <c r="AZ28" s="772"/>
      <c r="BA28" s="772"/>
      <c r="BB28" s="748">
        <f>SUM(BB29:BB49)</f>
        <v>88.333333333333343</v>
      </c>
      <c r="BC28" s="772"/>
      <c r="BD28" s="778"/>
      <c r="BE28" s="773">
        <v>100</v>
      </c>
      <c r="BF28" s="772"/>
      <c r="BG28" s="772"/>
      <c r="BH28" s="748">
        <f>SUM(BH29:BH49)</f>
        <v>100</v>
      </c>
      <c r="BI28" s="772"/>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row>
    <row r="29" spans="1:370" s="112" customFormat="1" ht="12.75">
      <c r="A29" s="468" t="s">
        <v>483</v>
      </c>
      <c r="B29" s="469" t="s">
        <v>1137</v>
      </c>
      <c r="C29" s="470">
        <f t="shared" ref="C29:BE29" si="5">$C$28/5</f>
        <v>20</v>
      </c>
      <c r="D29" s="470"/>
      <c r="E29" s="470"/>
      <c r="F29" s="470">
        <f>E30+E31+E32+E33</f>
        <v>15</v>
      </c>
      <c r="G29" s="471"/>
      <c r="H29" s="778"/>
      <c r="I29" s="472">
        <f t="shared" si="5"/>
        <v>20</v>
      </c>
      <c r="J29" s="470"/>
      <c r="K29" s="470"/>
      <c r="L29" s="470">
        <f>K30+K31+K32+K33</f>
        <v>15</v>
      </c>
      <c r="M29" s="471"/>
      <c r="N29" s="778"/>
      <c r="O29" s="472">
        <f t="shared" si="5"/>
        <v>20</v>
      </c>
      <c r="P29" s="470"/>
      <c r="Q29" s="470"/>
      <c r="R29" s="470">
        <f>Q30+Q31+Q32+Q33</f>
        <v>15</v>
      </c>
      <c r="S29" s="234"/>
      <c r="T29" s="778"/>
      <c r="U29" s="472">
        <f t="shared" si="5"/>
        <v>20</v>
      </c>
      <c r="V29" s="470"/>
      <c r="W29" s="470"/>
      <c r="X29" s="470">
        <f>W30+W31+W32+W33</f>
        <v>15</v>
      </c>
      <c r="Y29" s="471"/>
      <c r="Z29" s="778"/>
      <c r="AA29" s="472">
        <f t="shared" si="5"/>
        <v>20</v>
      </c>
      <c r="AB29" s="470"/>
      <c r="AC29" s="470"/>
      <c r="AD29" s="470">
        <f>AC30+AC31+AC32+AC33</f>
        <v>15</v>
      </c>
      <c r="AE29" s="471"/>
      <c r="AF29" s="778"/>
      <c r="AG29" s="472">
        <f t="shared" si="5"/>
        <v>20</v>
      </c>
      <c r="AH29" s="470"/>
      <c r="AI29" s="470"/>
      <c r="AJ29" s="470">
        <f>AI30+AI31+AI32+AI33</f>
        <v>10</v>
      </c>
      <c r="AK29" s="471"/>
      <c r="AL29" s="778"/>
      <c r="AM29" s="472">
        <f t="shared" si="5"/>
        <v>20</v>
      </c>
      <c r="AN29" s="470"/>
      <c r="AO29" s="470"/>
      <c r="AP29" s="470">
        <f>AO30+AO31+AO32+AO33</f>
        <v>10</v>
      </c>
      <c r="AQ29" s="471"/>
      <c r="AR29" s="778"/>
      <c r="AS29" s="472">
        <f t="shared" si="5"/>
        <v>20</v>
      </c>
      <c r="AT29" s="470"/>
      <c r="AU29" s="470"/>
      <c r="AV29" s="470">
        <f>AU30+AU31+AU32+AU33</f>
        <v>20</v>
      </c>
      <c r="AW29" s="471"/>
      <c r="AX29" s="778"/>
      <c r="AY29" s="472">
        <f t="shared" si="5"/>
        <v>20</v>
      </c>
      <c r="AZ29" s="470"/>
      <c r="BA29" s="470"/>
      <c r="BB29" s="470">
        <f>BA30+BA31+BA32+BA33</f>
        <v>15</v>
      </c>
      <c r="BC29" s="471"/>
      <c r="BD29" s="778"/>
      <c r="BE29" s="472">
        <f t="shared" si="5"/>
        <v>20</v>
      </c>
      <c r="BF29" s="470"/>
      <c r="BG29" s="470"/>
      <c r="BH29" s="470">
        <f>BG30+BG31+BG32+BG33</f>
        <v>20</v>
      </c>
      <c r="BI29" s="471"/>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row>
    <row r="30" spans="1:370" s="112" customFormat="1" ht="25.5">
      <c r="A30" s="473" t="s">
        <v>484</v>
      </c>
      <c r="B30" s="224" t="s">
        <v>1982</v>
      </c>
      <c r="C30" s="234">
        <f t="shared" ref="C30:BE33" si="6">$C$29/4</f>
        <v>5</v>
      </c>
      <c r="D30" s="224" t="s">
        <v>38</v>
      </c>
      <c r="E30" s="234">
        <f>IF(D30="Yes",C30,IF(D30="partial",C30*0.25,0))</f>
        <v>0</v>
      </c>
      <c r="F30" s="234"/>
      <c r="G30" s="481"/>
      <c r="H30" s="778"/>
      <c r="I30" s="474">
        <f t="shared" si="6"/>
        <v>5</v>
      </c>
      <c r="J30" s="224" t="s">
        <v>38</v>
      </c>
      <c r="K30" s="234">
        <f>IF(J30="Yes",I30,0)</f>
        <v>0</v>
      </c>
      <c r="L30" s="234"/>
      <c r="M30" s="471"/>
      <c r="N30" s="778"/>
      <c r="O30" s="474">
        <f t="shared" si="6"/>
        <v>5</v>
      </c>
      <c r="P30" s="300" t="s">
        <v>38</v>
      </c>
      <c r="Q30" s="234">
        <f>IF(P30="Yes",O30,0)</f>
        <v>0</v>
      </c>
      <c r="R30" s="234"/>
      <c r="S30" s="484"/>
      <c r="T30" s="778"/>
      <c r="U30" s="474">
        <f t="shared" si="6"/>
        <v>5</v>
      </c>
      <c r="V30" s="224" t="s">
        <v>38</v>
      </c>
      <c r="W30" s="234">
        <f>IF(V30="Yes",U30,0)</f>
        <v>0</v>
      </c>
      <c r="X30" s="234"/>
      <c r="Y30" s="485"/>
      <c r="Z30" s="778"/>
      <c r="AA30" s="474">
        <f t="shared" si="6"/>
        <v>5</v>
      </c>
      <c r="AB30" s="300" t="s">
        <v>38</v>
      </c>
      <c r="AC30" s="234">
        <f>IF(AB30="Yes",AA30,0)</f>
        <v>0</v>
      </c>
      <c r="AD30" s="234"/>
      <c r="AE30" s="471"/>
      <c r="AF30" s="778"/>
      <c r="AG30" s="474">
        <f t="shared" si="6"/>
        <v>5</v>
      </c>
      <c r="AH30" s="224" t="s">
        <v>38</v>
      </c>
      <c r="AI30" s="234">
        <f>IF(AH30="Yes",AG30,0)</f>
        <v>0</v>
      </c>
      <c r="AJ30" s="234"/>
      <c r="AK30" s="234"/>
      <c r="AL30" s="778"/>
      <c r="AM30" s="474">
        <f t="shared" si="6"/>
        <v>5</v>
      </c>
      <c r="AN30" s="224" t="s">
        <v>38</v>
      </c>
      <c r="AO30" s="234">
        <f>IF(AN30="Yes",AM30,0)</f>
        <v>0</v>
      </c>
      <c r="AP30" s="234"/>
      <c r="AQ30" s="471"/>
      <c r="AR30" s="778"/>
      <c r="AS30" s="474">
        <f t="shared" si="6"/>
        <v>5</v>
      </c>
      <c r="AT30" s="300" t="s">
        <v>35</v>
      </c>
      <c r="AU30" s="234">
        <f>IF(AT30="Yes",AS30,0)</f>
        <v>5</v>
      </c>
      <c r="AV30" s="234"/>
      <c r="AW30" s="224" t="s">
        <v>1983</v>
      </c>
      <c r="AX30" s="778"/>
      <c r="AY30" s="474">
        <f t="shared" si="6"/>
        <v>5</v>
      </c>
      <c r="AZ30" s="224" t="s">
        <v>38</v>
      </c>
      <c r="BA30" s="234">
        <f>IF(AZ30="Yes",AY30,0)</f>
        <v>0</v>
      </c>
      <c r="BB30" s="234"/>
      <c r="BC30" s="234"/>
      <c r="BD30" s="778"/>
      <c r="BE30" s="474">
        <f t="shared" si="6"/>
        <v>5</v>
      </c>
      <c r="BF30" s="300" t="s">
        <v>35</v>
      </c>
      <c r="BG30" s="234">
        <f>IF(BF30="Yes",BE30,0)</f>
        <v>5</v>
      </c>
      <c r="BH30" s="234"/>
      <c r="BI30" s="224" t="s">
        <v>1983</v>
      </c>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row>
    <row r="31" spans="1:370" s="112" customFormat="1" ht="38.25">
      <c r="A31" s="473" t="s">
        <v>485</v>
      </c>
      <c r="B31" s="224" t="s">
        <v>457</v>
      </c>
      <c r="C31" s="234">
        <f t="shared" si="6"/>
        <v>5</v>
      </c>
      <c r="D31" s="224" t="s">
        <v>35</v>
      </c>
      <c r="E31" s="234">
        <f>IF(D31="Yes",C31,IF(D31="partial",C31*0.25,0))</f>
        <v>5</v>
      </c>
      <c r="F31" s="234"/>
      <c r="G31" s="224" t="s">
        <v>1558</v>
      </c>
      <c r="H31" s="778"/>
      <c r="I31" s="474">
        <f t="shared" si="6"/>
        <v>5</v>
      </c>
      <c r="J31" s="224" t="s">
        <v>35</v>
      </c>
      <c r="K31" s="234">
        <f>IF(J31="Yes",I31,0)</f>
        <v>5</v>
      </c>
      <c r="L31" s="234"/>
      <c r="M31" s="475" t="s">
        <v>1984</v>
      </c>
      <c r="N31" s="778"/>
      <c r="O31" s="474">
        <f t="shared" si="6"/>
        <v>5</v>
      </c>
      <c r="P31" s="300" t="s">
        <v>35</v>
      </c>
      <c r="Q31" s="234">
        <f>IF(P31="Yes",O31,0)</f>
        <v>5</v>
      </c>
      <c r="R31" s="234"/>
      <c r="S31" s="224" t="s">
        <v>1985</v>
      </c>
      <c r="T31" s="778"/>
      <c r="U31" s="474">
        <f t="shared" si="6"/>
        <v>5</v>
      </c>
      <c r="V31" s="224" t="s">
        <v>35</v>
      </c>
      <c r="W31" s="234">
        <f>IF(V31="Yes",U31,0)</f>
        <v>5</v>
      </c>
      <c r="X31" s="234"/>
      <c r="Y31" s="900" t="s">
        <v>1986</v>
      </c>
      <c r="Z31" s="778"/>
      <c r="AA31" s="474">
        <f t="shared" si="6"/>
        <v>5</v>
      </c>
      <c r="AB31" s="300" t="s">
        <v>35</v>
      </c>
      <c r="AC31" s="234">
        <f>IF(AB31="Yes",AA31,0)</f>
        <v>5</v>
      </c>
      <c r="AD31" s="234"/>
      <c r="AE31" s="224" t="s">
        <v>1987</v>
      </c>
      <c r="AF31" s="778"/>
      <c r="AG31" s="474">
        <f t="shared" si="6"/>
        <v>5</v>
      </c>
      <c r="AH31" s="224" t="s">
        <v>35</v>
      </c>
      <c r="AI31" s="234">
        <f>IF(AH31="Yes",AG31,0)</f>
        <v>5</v>
      </c>
      <c r="AJ31" s="234"/>
      <c r="AK31" s="224" t="s">
        <v>2471</v>
      </c>
      <c r="AL31" s="778"/>
      <c r="AM31" s="474">
        <f t="shared" si="6"/>
        <v>5</v>
      </c>
      <c r="AN31" s="224" t="s">
        <v>35</v>
      </c>
      <c r="AO31" s="234">
        <f>IF(AN31="Yes",AM31,0)</f>
        <v>5</v>
      </c>
      <c r="AP31" s="234"/>
      <c r="AQ31" s="224" t="s">
        <v>1942</v>
      </c>
      <c r="AR31" s="778"/>
      <c r="AS31" s="474">
        <f t="shared" si="6"/>
        <v>5</v>
      </c>
      <c r="AT31" s="300" t="s">
        <v>35</v>
      </c>
      <c r="AU31" s="234">
        <f>IF(AT31="Yes",AS31,0)</f>
        <v>5</v>
      </c>
      <c r="AV31" s="234"/>
      <c r="AW31" s="475" t="s">
        <v>1988</v>
      </c>
      <c r="AX31" s="778"/>
      <c r="AY31" s="474">
        <f t="shared" si="6"/>
        <v>5</v>
      </c>
      <c r="AZ31" s="224" t="s">
        <v>35</v>
      </c>
      <c r="BA31" s="234">
        <f>IF(AZ31="Yes",AY31,0)</f>
        <v>5</v>
      </c>
      <c r="BB31" s="234"/>
      <c r="BC31" s="224" t="s">
        <v>1945</v>
      </c>
      <c r="BD31" s="778"/>
      <c r="BE31" s="474">
        <f t="shared" si="6"/>
        <v>5</v>
      </c>
      <c r="BF31" s="300" t="s">
        <v>35</v>
      </c>
      <c r="BG31" s="234">
        <f>IF(BF31="Yes",BE31,0)</f>
        <v>5</v>
      </c>
      <c r="BH31" s="234"/>
      <c r="BI31" s="224" t="s">
        <v>1989</v>
      </c>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row>
    <row r="32" spans="1:370" s="112" customFormat="1" ht="25.5">
      <c r="A32" s="473" t="s">
        <v>1028</v>
      </c>
      <c r="B32" s="224" t="s">
        <v>1058</v>
      </c>
      <c r="C32" s="234">
        <f t="shared" si="6"/>
        <v>5</v>
      </c>
      <c r="D32" s="224" t="s">
        <v>35</v>
      </c>
      <c r="E32" s="234">
        <f>IF(D32="Yes",C32,IF(D32="partial",C32*0.25,0))</f>
        <v>5</v>
      </c>
      <c r="F32" s="234"/>
      <c r="G32" s="475" t="s">
        <v>1990</v>
      </c>
      <c r="H32" s="778"/>
      <c r="I32" s="474">
        <f t="shared" si="6"/>
        <v>5</v>
      </c>
      <c r="J32" s="224" t="s">
        <v>35</v>
      </c>
      <c r="K32" s="234">
        <f>IF(J32="Yes",I32,0)</f>
        <v>5</v>
      </c>
      <c r="L32" s="234"/>
      <c r="M32" s="475" t="s">
        <v>1991</v>
      </c>
      <c r="N32" s="778"/>
      <c r="O32" s="474">
        <f t="shared" si="6"/>
        <v>5</v>
      </c>
      <c r="P32" s="300" t="s">
        <v>35</v>
      </c>
      <c r="Q32" s="234">
        <f>IF(P32="Yes",O32,0)</f>
        <v>5</v>
      </c>
      <c r="R32" s="234"/>
      <c r="S32" s="224" t="s">
        <v>1992</v>
      </c>
      <c r="T32" s="778"/>
      <c r="U32" s="474">
        <f t="shared" si="6"/>
        <v>5</v>
      </c>
      <c r="V32" s="224" t="s">
        <v>35</v>
      </c>
      <c r="W32" s="234">
        <f>IF(V32="Yes",U32,0)</f>
        <v>5</v>
      </c>
      <c r="X32" s="234"/>
      <c r="Y32" s="485" t="s">
        <v>1993</v>
      </c>
      <c r="Z32" s="778"/>
      <c r="AA32" s="474">
        <f t="shared" si="6"/>
        <v>5</v>
      </c>
      <c r="AB32" s="300" t="s">
        <v>35</v>
      </c>
      <c r="AC32" s="234">
        <f>IF(AB32="Yes",AA32,0)</f>
        <v>5</v>
      </c>
      <c r="AD32" s="234"/>
      <c r="AE32" s="475" t="s">
        <v>1993</v>
      </c>
      <c r="AF32" s="778"/>
      <c r="AG32" s="474">
        <f t="shared" si="6"/>
        <v>5</v>
      </c>
      <c r="AH32" s="224" t="s">
        <v>38</v>
      </c>
      <c r="AI32" s="234">
        <f>IF(AH32="Yes",AG32,0)</f>
        <v>0</v>
      </c>
      <c r="AJ32" s="234"/>
      <c r="AK32" s="471"/>
      <c r="AL32" s="778"/>
      <c r="AM32" s="474">
        <f t="shared" si="6"/>
        <v>5</v>
      </c>
      <c r="AN32" s="224" t="s">
        <v>38</v>
      </c>
      <c r="AO32" s="234">
        <f>IF(AN32="Yes",AM32,0)</f>
        <v>0</v>
      </c>
      <c r="AP32" s="234"/>
      <c r="AQ32" s="471"/>
      <c r="AR32" s="778"/>
      <c r="AS32" s="474">
        <f t="shared" si="6"/>
        <v>5</v>
      </c>
      <c r="AT32" s="300" t="s">
        <v>35</v>
      </c>
      <c r="AU32" s="234">
        <f>IF(AT32="Yes",AS32,0)</f>
        <v>5</v>
      </c>
      <c r="AV32" s="234"/>
      <c r="AW32" s="475" t="s">
        <v>1994</v>
      </c>
      <c r="AX32" s="778"/>
      <c r="AY32" s="474">
        <f t="shared" si="6"/>
        <v>5</v>
      </c>
      <c r="AZ32" s="224" t="s">
        <v>35</v>
      </c>
      <c r="BA32" s="234">
        <f>IF(AZ32="Yes",AY32,0)</f>
        <v>5</v>
      </c>
      <c r="BB32" s="234"/>
      <c r="BC32" s="224" t="s">
        <v>1995</v>
      </c>
      <c r="BD32" s="778"/>
      <c r="BE32" s="474">
        <f t="shared" si="6"/>
        <v>5</v>
      </c>
      <c r="BF32" s="300" t="s">
        <v>35</v>
      </c>
      <c r="BG32" s="234">
        <f>IF(BF32="Yes",BE32,0)</f>
        <v>5</v>
      </c>
      <c r="BH32" s="234"/>
      <c r="BI32" s="224" t="s">
        <v>1996</v>
      </c>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row>
    <row r="33" spans="1:370" s="112" customFormat="1" ht="38.25">
      <c r="A33" s="473" t="s">
        <v>1138</v>
      </c>
      <c r="B33" s="224" t="s">
        <v>1136</v>
      </c>
      <c r="C33" s="234">
        <f t="shared" si="6"/>
        <v>5</v>
      </c>
      <c r="D33" s="224" t="s">
        <v>35</v>
      </c>
      <c r="E33" s="234">
        <f>IF(D33="Yes",C33,IF(D33="partial",C33*0.25,0))</f>
        <v>5</v>
      </c>
      <c r="F33" s="234"/>
      <c r="G33" s="475" t="s">
        <v>1997</v>
      </c>
      <c r="H33" s="780"/>
      <c r="I33" s="474">
        <f t="shared" si="6"/>
        <v>5</v>
      </c>
      <c r="J33" s="224" t="s">
        <v>35</v>
      </c>
      <c r="K33" s="234">
        <f>IF(J33="Yes",I33,0)</f>
        <v>5</v>
      </c>
      <c r="L33" s="234"/>
      <c r="M33" s="234" t="s">
        <v>1998</v>
      </c>
      <c r="N33" s="780"/>
      <c r="O33" s="474">
        <f t="shared" si="6"/>
        <v>5</v>
      </c>
      <c r="P33" s="300" t="s">
        <v>35</v>
      </c>
      <c r="Q33" s="234">
        <f>IF(P33="Yes",O33,0)</f>
        <v>5</v>
      </c>
      <c r="R33" s="234"/>
      <c r="S33" s="224" t="s">
        <v>1999</v>
      </c>
      <c r="T33" s="780"/>
      <c r="U33" s="474">
        <f t="shared" si="6"/>
        <v>5</v>
      </c>
      <c r="V33" s="224" t="s">
        <v>35</v>
      </c>
      <c r="W33" s="234">
        <f>IF(V33="Yes",U33,0)</f>
        <v>5</v>
      </c>
      <c r="X33" s="234"/>
      <c r="Y33" s="231" t="s">
        <v>2000</v>
      </c>
      <c r="Z33" s="780"/>
      <c r="AA33" s="474">
        <f t="shared" si="6"/>
        <v>5</v>
      </c>
      <c r="AB33" s="300" t="s">
        <v>35</v>
      </c>
      <c r="AC33" s="234">
        <f>IF(AB33="Yes",AA33,0)</f>
        <v>5</v>
      </c>
      <c r="AD33" s="234"/>
      <c r="AE33" s="224" t="s">
        <v>1994</v>
      </c>
      <c r="AF33" s="780"/>
      <c r="AG33" s="474">
        <f t="shared" si="6"/>
        <v>5</v>
      </c>
      <c r="AH33" s="224" t="s">
        <v>35</v>
      </c>
      <c r="AI33" s="234">
        <f>IF(AH33="Yes",AG33,0)</f>
        <v>5</v>
      </c>
      <c r="AJ33" s="234"/>
      <c r="AK33" s="224" t="s">
        <v>1994</v>
      </c>
      <c r="AL33" s="780"/>
      <c r="AM33" s="474">
        <f t="shared" si="6"/>
        <v>5</v>
      </c>
      <c r="AN33" s="224" t="s">
        <v>35</v>
      </c>
      <c r="AO33" s="234">
        <f>IF(AN33="Yes",AM33,0)</f>
        <v>5</v>
      </c>
      <c r="AP33" s="234"/>
      <c r="AQ33" s="234"/>
      <c r="AR33" s="780"/>
      <c r="AS33" s="474">
        <f t="shared" si="6"/>
        <v>5</v>
      </c>
      <c r="AT33" s="300" t="s">
        <v>35</v>
      </c>
      <c r="AU33" s="234">
        <f>IF(AT33="Yes",AS33,0)</f>
        <v>5</v>
      </c>
      <c r="AV33" s="234"/>
      <c r="AW33" s="224" t="s">
        <v>1994</v>
      </c>
      <c r="AX33" s="780"/>
      <c r="AY33" s="474">
        <f t="shared" si="6"/>
        <v>5</v>
      </c>
      <c r="AZ33" s="224" t="s">
        <v>35</v>
      </c>
      <c r="BA33" s="234">
        <f>IF(AZ33="Yes",AY33,0)</f>
        <v>5</v>
      </c>
      <c r="BB33" s="234"/>
      <c r="BC33" s="224" t="s">
        <v>1994</v>
      </c>
      <c r="BD33" s="780"/>
      <c r="BE33" s="474">
        <f t="shared" si="6"/>
        <v>5</v>
      </c>
      <c r="BF33" s="300" t="s">
        <v>35</v>
      </c>
      <c r="BG33" s="234">
        <f>IF(BF33="Yes",BE33,0)</f>
        <v>5</v>
      </c>
      <c r="BH33" s="234"/>
      <c r="BI33" s="234" t="s">
        <v>2001</v>
      </c>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row>
    <row r="34" spans="1:370" s="112" customFormat="1" ht="25.5" customHeight="1">
      <c r="A34" s="468" t="s">
        <v>458</v>
      </c>
      <c r="B34" s="469" t="s">
        <v>820</v>
      </c>
      <c r="C34" s="470">
        <f t="shared" ref="C34:BE34" si="7">$C$28/5</f>
        <v>20</v>
      </c>
      <c r="D34" s="470"/>
      <c r="E34" s="470"/>
      <c r="F34" s="470">
        <f>E35+E36</f>
        <v>0</v>
      </c>
      <c r="G34" s="471"/>
      <c r="H34" s="778"/>
      <c r="I34" s="472">
        <f t="shared" si="7"/>
        <v>20</v>
      </c>
      <c r="J34" s="470"/>
      <c r="K34" s="470"/>
      <c r="L34" s="470">
        <f>K35+K36</f>
        <v>20</v>
      </c>
      <c r="M34" s="471"/>
      <c r="N34" s="778"/>
      <c r="O34" s="472">
        <f t="shared" si="7"/>
        <v>20</v>
      </c>
      <c r="P34" s="470"/>
      <c r="Q34" s="470"/>
      <c r="R34" s="470">
        <f>Q35+Q36</f>
        <v>20</v>
      </c>
      <c r="S34" s="234"/>
      <c r="T34" s="778"/>
      <c r="U34" s="472">
        <f t="shared" si="7"/>
        <v>20</v>
      </c>
      <c r="V34" s="470"/>
      <c r="W34" s="470"/>
      <c r="X34" s="470">
        <f>W35+W36</f>
        <v>10</v>
      </c>
      <c r="Y34" s="471"/>
      <c r="Z34" s="778"/>
      <c r="AA34" s="472">
        <f t="shared" si="7"/>
        <v>20</v>
      </c>
      <c r="AB34" s="470"/>
      <c r="AC34" s="470"/>
      <c r="AD34" s="470">
        <f>AC35+AC36</f>
        <v>10</v>
      </c>
      <c r="AE34" s="234"/>
      <c r="AF34" s="778"/>
      <c r="AG34" s="472">
        <f t="shared" si="7"/>
        <v>20</v>
      </c>
      <c r="AH34" s="470"/>
      <c r="AI34" s="470"/>
      <c r="AJ34" s="470">
        <f>AI35+AI36</f>
        <v>20</v>
      </c>
      <c r="AK34" s="471"/>
      <c r="AL34" s="778"/>
      <c r="AM34" s="472">
        <f t="shared" si="7"/>
        <v>20</v>
      </c>
      <c r="AN34" s="470"/>
      <c r="AO34" s="470"/>
      <c r="AP34" s="470">
        <f>AO35+AO36</f>
        <v>20</v>
      </c>
      <c r="AQ34" s="471"/>
      <c r="AR34" s="778"/>
      <c r="AS34" s="472">
        <f t="shared" si="7"/>
        <v>20</v>
      </c>
      <c r="AT34" s="470"/>
      <c r="AU34" s="470"/>
      <c r="AV34" s="470">
        <f>AU35+AU36</f>
        <v>20</v>
      </c>
      <c r="AW34" s="471"/>
      <c r="AX34" s="778"/>
      <c r="AY34" s="472">
        <f t="shared" si="7"/>
        <v>20</v>
      </c>
      <c r="AZ34" s="470"/>
      <c r="BA34" s="470"/>
      <c r="BB34" s="470">
        <f>BA35+BA36</f>
        <v>20</v>
      </c>
      <c r="BC34" s="234"/>
      <c r="BD34" s="778"/>
      <c r="BE34" s="472">
        <f t="shared" si="7"/>
        <v>20</v>
      </c>
      <c r="BF34" s="470"/>
      <c r="BG34" s="470"/>
      <c r="BH34" s="470">
        <f>BG35+BG36</f>
        <v>20</v>
      </c>
      <c r="BI34" s="471"/>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row>
    <row r="35" spans="1:370" s="112" customFormat="1" ht="38.25">
      <c r="A35" s="473" t="s">
        <v>459</v>
      </c>
      <c r="B35" s="224" t="s">
        <v>847</v>
      </c>
      <c r="C35" s="234">
        <f>C34/2</f>
        <v>10</v>
      </c>
      <c r="D35" s="224" t="s">
        <v>38</v>
      </c>
      <c r="E35" s="234">
        <f>IF(D35="Yes",C35,IF(D35="partial",C35*0.25,0))</f>
        <v>0</v>
      </c>
      <c r="F35" s="234"/>
      <c r="G35" s="234"/>
      <c r="H35" s="778"/>
      <c r="I35" s="474">
        <f>I34/2</f>
        <v>10</v>
      </c>
      <c r="J35" s="224" t="s">
        <v>35</v>
      </c>
      <c r="K35" s="234">
        <f>IF(J35="Yes",I35,0)</f>
        <v>10</v>
      </c>
      <c r="L35" s="234"/>
      <c r="M35" s="224" t="s">
        <v>2002</v>
      </c>
      <c r="N35" s="778"/>
      <c r="O35" s="474">
        <f>O34/2</f>
        <v>10</v>
      </c>
      <c r="P35" s="300" t="s">
        <v>35</v>
      </c>
      <c r="Q35" s="234">
        <f>IF(P35="Yes",O35,0)</f>
        <v>10</v>
      </c>
      <c r="R35" s="234"/>
      <c r="S35" s="224" t="s">
        <v>2003</v>
      </c>
      <c r="T35" s="778"/>
      <c r="U35" s="474">
        <f>U34/2</f>
        <v>10</v>
      </c>
      <c r="V35" s="224" t="s">
        <v>35</v>
      </c>
      <c r="W35" s="234">
        <f>IF(V35="Yes",U35,0)</f>
        <v>10</v>
      </c>
      <c r="X35" s="234"/>
      <c r="Y35" s="487" t="s">
        <v>2004</v>
      </c>
      <c r="Z35" s="778"/>
      <c r="AA35" s="474">
        <f>AA34/2</f>
        <v>10</v>
      </c>
      <c r="AB35" s="300" t="s">
        <v>35</v>
      </c>
      <c r="AC35" s="234">
        <f>IF(AB35="Yes",AA35,0)</f>
        <v>10</v>
      </c>
      <c r="AD35" s="234"/>
      <c r="AE35" s="475" t="s">
        <v>2005</v>
      </c>
      <c r="AF35" s="778"/>
      <c r="AG35" s="474">
        <f>AG34/2</f>
        <v>10</v>
      </c>
      <c r="AH35" s="224" t="s">
        <v>35</v>
      </c>
      <c r="AI35" s="234">
        <f>IF(AH35="Yes",AG35,0)</f>
        <v>10</v>
      </c>
      <c r="AJ35" s="234"/>
      <c r="AK35" s="224" t="s">
        <v>2006</v>
      </c>
      <c r="AL35" s="778"/>
      <c r="AM35" s="474">
        <f>AM34/2</f>
        <v>10</v>
      </c>
      <c r="AN35" s="224" t="s">
        <v>35</v>
      </c>
      <c r="AO35" s="234">
        <f>IF(AN35="Yes",AM35,0)</f>
        <v>10</v>
      </c>
      <c r="AP35" s="234"/>
      <c r="AQ35" s="224" t="s">
        <v>1922</v>
      </c>
      <c r="AR35" s="778"/>
      <c r="AS35" s="474">
        <f>AS34/2</f>
        <v>10</v>
      </c>
      <c r="AT35" s="300" t="s">
        <v>35</v>
      </c>
      <c r="AU35" s="234">
        <f>IF(AT35="Yes",AS35,0)</f>
        <v>10</v>
      </c>
      <c r="AV35" s="234"/>
      <c r="AW35" s="224" t="s">
        <v>2007</v>
      </c>
      <c r="AX35" s="778"/>
      <c r="AY35" s="474">
        <f>AY34/2</f>
        <v>10</v>
      </c>
      <c r="AZ35" s="224" t="s">
        <v>35</v>
      </c>
      <c r="BA35" s="234">
        <f>IF(AZ35="Yes",AY35,0)</f>
        <v>10</v>
      </c>
      <c r="BB35" s="234"/>
      <c r="BC35" s="471"/>
      <c r="BD35" s="778"/>
      <c r="BE35" s="474">
        <f>BE34/2</f>
        <v>10</v>
      </c>
      <c r="BF35" s="300" t="s">
        <v>35</v>
      </c>
      <c r="BG35" s="234">
        <f>IF(BF35="Yes",BE35,0)</f>
        <v>10</v>
      </c>
      <c r="BH35" s="234"/>
      <c r="BI35" s="224" t="s">
        <v>2008</v>
      </c>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row>
    <row r="36" spans="1:370" s="112" customFormat="1" ht="12.75">
      <c r="A36" s="473" t="s">
        <v>493</v>
      </c>
      <c r="B36" s="224" t="s">
        <v>494</v>
      </c>
      <c r="C36" s="234">
        <f>C34/2</f>
        <v>10</v>
      </c>
      <c r="D36" s="224" t="s">
        <v>38</v>
      </c>
      <c r="E36" s="234">
        <f>IF(D36="Yes",C36,IF(D36="partial",C36*0.25,0))</f>
        <v>0</v>
      </c>
      <c r="F36" s="234"/>
      <c r="G36" s="234"/>
      <c r="H36" s="778"/>
      <c r="I36" s="474">
        <f>I34/2</f>
        <v>10</v>
      </c>
      <c r="J36" s="224" t="s">
        <v>35</v>
      </c>
      <c r="K36" s="234">
        <f>IF(J36="Yes",I36,0)</f>
        <v>10</v>
      </c>
      <c r="L36" s="234"/>
      <c r="M36" s="224" t="s">
        <v>2009</v>
      </c>
      <c r="N36" s="778"/>
      <c r="O36" s="474">
        <f>O34/2</f>
        <v>10</v>
      </c>
      <c r="P36" s="300" t="s">
        <v>35</v>
      </c>
      <c r="Q36" s="234">
        <f>IF(P36="Yes",O36,0)</f>
        <v>10</v>
      </c>
      <c r="R36" s="234"/>
      <c r="S36" s="224" t="s">
        <v>2010</v>
      </c>
      <c r="T36" s="778"/>
      <c r="U36" s="474">
        <f>U34/2</f>
        <v>10</v>
      </c>
      <c r="V36" s="224" t="s">
        <v>38</v>
      </c>
      <c r="W36" s="234">
        <f>IF(V36="Yes",U36,0)</f>
        <v>0</v>
      </c>
      <c r="X36" s="234"/>
      <c r="Y36" s="487" t="s">
        <v>2011</v>
      </c>
      <c r="Z36" s="778"/>
      <c r="AA36" s="474">
        <f>AA34/2</f>
        <v>10</v>
      </c>
      <c r="AB36" s="300" t="s">
        <v>38</v>
      </c>
      <c r="AC36" s="234">
        <f>IF(AB36="Yes",AA36,0)</f>
        <v>0</v>
      </c>
      <c r="AD36" s="234"/>
      <c r="AE36" s="234"/>
      <c r="AF36" s="778"/>
      <c r="AG36" s="474">
        <f>AG34/2</f>
        <v>10</v>
      </c>
      <c r="AH36" s="224" t="s">
        <v>35</v>
      </c>
      <c r="AI36" s="234">
        <f>IF(AH36="Yes",AG36,0)</f>
        <v>10</v>
      </c>
      <c r="AJ36" s="234"/>
      <c r="AK36" s="224" t="s">
        <v>2012</v>
      </c>
      <c r="AL36" s="778"/>
      <c r="AM36" s="474">
        <f>AM34/2</f>
        <v>10</v>
      </c>
      <c r="AN36" s="224" t="s">
        <v>35</v>
      </c>
      <c r="AO36" s="234">
        <f>IF(AN36="Yes",AM36,0)</f>
        <v>10</v>
      </c>
      <c r="AP36" s="234"/>
      <c r="AQ36" s="224" t="s">
        <v>1922</v>
      </c>
      <c r="AR36" s="778"/>
      <c r="AS36" s="474">
        <f>AS34/2</f>
        <v>10</v>
      </c>
      <c r="AT36" s="300" t="s">
        <v>35</v>
      </c>
      <c r="AU36" s="234">
        <f>IF(AT36="Yes",AS36,0)</f>
        <v>10</v>
      </c>
      <c r="AV36" s="234"/>
      <c r="AW36" s="224" t="s">
        <v>2013</v>
      </c>
      <c r="AX36" s="778"/>
      <c r="AY36" s="474">
        <f>AY34/2</f>
        <v>10</v>
      </c>
      <c r="AZ36" s="224" t="s">
        <v>35</v>
      </c>
      <c r="BA36" s="234">
        <f>IF(AZ36="Yes",AY36,0)</f>
        <v>10</v>
      </c>
      <c r="BB36" s="234"/>
      <c r="BC36" s="234"/>
      <c r="BD36" s="778"/>
      <c r="BE36" s="474">
        <f>BE34/2</f>
        <v>10</v>
      </c>
      <c r="BF36" s="300" t="s">
        <v>35</v>
      </c>
      <c r="BG36" s="234">
        <f>IF(BF36="Yes",BE36,0)</f>
        <v>10</v>
      </c>
      <c r="BH36" s="234"/>
      <c r="BI36" s="224" t="s">
        <v>2014</v>
      </c>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row>
    <row r="37" spans="1:370" s="112" customFormat="1" ht="12.75">
      <c r="A37" s="476"/>
      <c r="B37" s="234"/>
      <c r="C37" s="234"/>
      <c r="D37" s="234"/>
      <c r="E37" s="234"/>
      <c r="F37" s="234"/>
      <c r="G37" s="234"/>
      <c r="H37" s="778"/>
      <c r="I37" s="474"/>
      <c r="J37" s="234"/>
      <c r="K37" s="234"/>
      <c r="L37" s="234"/>
      <c r="M37" s="234"/>
      <c r="N37" s="778"/>
      <c r="O37" s="474"/>
      <c r="P37" s="234"/>
      <c r="Q37" s="234"/>
      <c r="R37" s="234"/>
      <c r="S37" s="234"/>
      <c r="T37" s="778"/>
      <c r="U37" s="474"/>
      <c r="V37" s="234"/>
      <c r="W37" s="234"/>
      <c r="X37" s="234"/>
      <c r="Y37" s="234"/>
      <c r="Z37" s="778"/>
      <c r="AA37" s="474"/>
      <c r="AB37" s="234"/>
      <c r="AC37" s="234"/>
      <c r="AD37" s="234"/>
      <c r="AE37" s="234"/>
      <c r="AF37" s="778"/>
      <c r="AG37" s="474"/>
      <c r="AH37" s="234"/>
      <c r="AI37" s="234"/>
      <c r="AJ37" s="234"/>
      <c r="AK37" s="234"/>
      <c r="AL37" s="778"/>
      <c r="AM37" s="474"/>
      <c r="AN37" s="234"/>
      <c r="AO37" s="234"/>
      <c r="AP37" s="234"/>
      <c r="AQ37" s="234"/>
      <c r="AR37" s="778"/>
      <c r="AS37" s="474"/>
      <c r="AT37" s="234"/>
      <c r="AU37" s="234"/>
      <c r="AV37" s="234"/>
      <c r="AW37" s="234"/>
      <c r="AX37" s="778"/>
      <c r="AY37" s="474"/>
      <c r="AZ37" s="234"/>
      <c r="BA37" s="234"/>
      <c r="BB37" s="234"/>
      <c r="BC37" s="489"/>
      <c r="BD37" s="778"/>
      <c r="BE37" s="474"/>
      <c r="BF37" s="234"/>
      <c r="BG37" s="234"/>
      <c r="BH37" s="234"/>
      <c r="BI37" s="234"/>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row>
    <row r="38" spans="1:370" s="112" customFormat="1" ht="12.75">
      <c r="A38" s="468" t="s">
        <v>495</v>
      </c>
      <c r="B38" s="469" t="s">
        <v>839</v>
      </c>
      <c r="C38" s="470">
        <f t="shared" ref="C38:BE38" si="8">$C$28/5</f>
        <v>20</v>
      </c>
      <c r="D38" s="470"/>
      <c r="E38" s="470"/>
      <c r="F38" s="470">
        <f>E40+E41+E42</f>
        <v>20</v>
      </c>
      <c r="G38" s="234"/>
      <c r="H38" s="778"/>
      <c r="I38" s="472">
        <f>$C$28/5</f>
        <v>20</v>
      </c>
      <c r="J38" s="470"/>
      <c r="K38" s="470"/>
      <c r="L38" s="470">
        <f>K40+K41+K42</f>
        <v>13.333333333333334</v>
      </c>
      <c r="M38" s="234"/>
      <c r="N38" s="778"/>
      <c r="O38" s="472">
        <f t="shared" si="8"/>
        <v>20</v>
      </c>
      <c r="P38" s="470"/>
      <c r="Q38" s="470"/>
      <c r="R38" s="470">
        <f>Q40+Q41+Q42</f>
        <v>20</v>
      </c>
      <c r="S38" s="234"/>
      <c r="T38" s="778"/>
      <c r="U38" s="472">
        <f t="shared" si="8"/>
        <v>20</v>
      </c>
      <c r="V38" s="470"/>
      <c r="W38" s="470"/>
      <c r="X38" s="470">
        <f>W40+W41+W42</f>
        <v>13.333333333333334</v>
      </c>
      <c r="Y38" s="234"/>
      <c r="Z38" s="778"/>
      <c r="AA38" s="472">
        <f t="shared" si="8"/>
        <v>20</v>
      </c>
      <c r="AB38" s="470"/>
      <c r="AC38" s="470"/>
      <c r="AD38" s="470">
        <f>AC40+AC41+AC42</f>
        <v>13.333333333333334</v>
      </c>
      <c r="AE38" s="234"/>
      <c r="AF38" s="778"/>
      <c r="AG38" s="472">
        <f t="shared" si="8"/>
        <v>20</v>
      </c>
      <c r="AH38" s="470"/>
      <c r="AI38" s="470"/>
      <c r="AJ38" s="470">
        <f>AI40+AI41+AI42</f>
        <v>20</v>
      </c>
      <c r="AK38" s="234"/>
      <c r="AL38" s="778"/>
      <c r="AM38" s="472">
        <f t="shared" si="8"/>
        <v>20</v>
      </c>
      <c r="AN38" s="470"/>
      <c r="AO38" s="470"/>
      <c r="AP38" s="470">
        <f>AO40+AO41+AO42</f>
        <v>13.333333333333334</v>
      </c>
      <c r="AQ38" s="234"/>
      <c r="AR38" s="778"/>
      <c r="AS38" s="472">
        <f t="shared" si="8"/>
        <v>20</v>
      </c>
      <c r="AT38" s="470"/>
      <c r="AU38" s="470"/>
      <c r="AV38" s="470">
        <f>AU40+AU41+AU42</f>
        <v>20</v>
      </c>
      <c r="AW38" s="234"/>
      <c r="AX38" s="778"/>
      <c r="AY38" s="472">
        <f t="shared" si="8"/>
        <v>20</v>
      </c>
      <c r="AZ38" s="470"/>
      <c r="BA38" s="470"/>
      <c r="BB38" s="470">
        <f>BA40+BA41+BA42</f>
        <v>13.333333333333334</v>
      </c>
      <c r="BC38" s="234"/>
      <c r="BD38" s="778"/>
      <c r="BE38" s="472">
        <f t="shared" si="8"/>
        <v>20</v>
      </c>
      <c r="BF38" s="470"/>
      <c r="BG38" s="470"/>
      <c r="BH38" s="470">
        <f>BG40+BG41+BG42</f>
        <v>20</v>
      </c>
      <c r="BI38" s="234"/>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row>
    <row r="39" spans="1:370" s="112" customFormat="1" ht="25.5">
      <c r="A39" s="479"/>
      <c r="B39" s="224" t="s">
        <v>1206</v>
      </c>
      <c r="C39" s="234"/>
      <c r="D39" s="470"/>
      <c r="E39" s="470"/>
      <c r="F39" s="470"/>
      <c r="G39" s="234"/>
      <c r="H39" s="778"/>
      <c r="I39" s="474"/>
      <c r="J39" s="470"/>
      <c r="K39" s="470"/>
      <c r="L39" s="470"/>
      <c r="M39" s="234"/>
      <c r="N39" s="778"/>
      <c r="O39" s="474"/>
      <c r="P39" s="470"/>
      <c r="Q39" s="470"/>
      <c r="R39" s="470"/>
      <c r="S39" s="234"/>
      <c r="T39" s="778"/>
      <c r="U39" s="474"/>
      <c r="V39" s="470"/>
      <c r="W39" s="470"/>
      <c r="X39" s="470"/>
      <c r="Y39" s="234"/>
      <c r="Z39" s="778"/>
      <c r="AA39" s="474"/>
      <c r="AB39" s="470"/>
      <c r="AC39" s="470"/>
      <c r="AD39" s="470"/>
      <c r="AE39" s="234"/>
      <c r="AF39" s="778"/>
      <c r="AG39" s="474"/>
      <c r="AH39" s="470"/>
      <c r="AI39" s="470"/>
      <c r="AJ39" s="470"/>
      <c r="AK39" s="234"/>
      <c r="AL39" s="778"/>
      <c r="AM39" s="474"/>
      <c r="AN39" s="470"/>
      <c r="AO39" s="470"/>
      <c r="AP39" s="470"/>
      <c r="AQ39" s="234"/>
      <c r="AR39" s="778"/>
      <c r="AS39" s="474"/>
      <c r="AT39" s="470"/>
      <c r="AU39" s="470"/>
      <c r="AV39" s="470"/>
      <c r="AW39" s="234"/>
      <c r="AX39" s="778"/>
      <c r="AY39" s="474"/>
      <c r="AZ39" s="470"/>
      <c r="BA39" s="470"/>
      <c r="BB39" s="470"/>
      <c r="BC39" s="234"/>
      <c r="BD39" s="778"/>
      <c r="BE39" s="474"/>
      <c r="BF39" s="470"/>
      <c r="BG39" s="470"/>
      <c r="BH39" s="470"/>
      <c r="BI39" s="234"/>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row>
    <row r="40" spans="1:370" s="112" customFormat="1" ht="25.5">
      <c r="A40" s="473" t="s">
        <v>496</v>
      </c>
      <c r="B40" s="224" t="s">
        <v>463</v>
      </c>
      <c r="C40" s="234">
        <f>IF(D40&lt;&gt;"NA",C$38/COUNTIF(D$40:D$42,"&lt;&gt;NA"),E40)</f>
        <v>20</v>
      </c>
      <c r="D40" s="224" t="s">
        <v>35</v>
      </c>
      <c r="E40" s="234">
        <f>IF(D40="Yes",C40,IF(D40="partial",C40*0.25,0))</f>
        <v>20</v>
      </c>
      <c r="F40" s="234"/>
      <c r="G40" s="224"/>
      <c r="H40" s="778"/>
      <c r="I40" s="474">
        <f>IF(J40&lt;&gt;"NA",I$38/COUNTIF(J$40:J$42,"&lt;&gt;NA"),K40)</f>
        <v>6.666666666666667</v>
      </c>
      <c r="J40" s="224" t="s">
        <v>35</v>
      </c>
      <c r="K40" s="234">
        <f>IF(J40="Yes",I40,0)</f>
        <v>6.666666666666667</v>
      </c>
      <c r="L40" s="234"/>
      <c r="M40" s="224" t="s">
        <v>2015</v>
      </c>
      <c r="N40" s="778"/>
      <c r="O40" s="474">
        <f>IF(P40&lt;&gt;"NA",O$38/COUNTIF(P$40:P$42,"&lt;&gt;NA"),Q40)</f>
        <v>20</v>
      </c>
      <c r="P40" s="300" t="s">
        <v>35</v>
      </c>
      <c r="Q40" s="234">
        <f>IF(P40="Yes",O40,0)</f>
        <v>20</v>
      </c>
      <c r="R40" s="234"/>
      <c r="S40" s="224" t="s">
        <v>2016</v>
      </c>
      <c r="T40" s="778"/>
      <c r="U40" s="474">
        <f>IF(V40&lt;&gt;"NA",U$38/COUNTIF(V$40:V$42,"&lt;&gt;NA"),W40)</f>
        <v>6.666666666666667</v>
      </c>
      <c r="V40" s="224" t="s">
        <v>35</v>
      </c>
      <c r="W40" s="234">
        <f>IF(V40="Yes",U40,0)</f>
        <v>6.666666666666667</v>
      </c>
      <c r="X40" s="234"/>
      <c r="Y40" s="483" t="s">
        <v>1123</v>
      </c>
      <c r="Z40" s="778"/>
      <c r="AA40" s="474">
        <f>IF(AB40&lt;&gt;"NA",AA$38/COUNTIF(AB$40:AB$42,"&lt;&gt;NA"),AC40)</f>
        <v>6.666666666666667</v>
      </c>
      <c r="AB40" s="300" t="s">
        <v>35</v>
      </c>
      <c r="AC40" s="234">
        <f>IF(AB40="Yes",AA40,0)</f>
        <v>6.666666666666667</v>
      </c>
      <c r="AD40" s="234"/>
      <c r="AE40" s="224" t="s">
        <v>2016</v>
      </c>
      <c r="AF40" s="778"/>
      <c r="AG40" s="474">
        <f>IF(AH40&lt;&gt;"NA",AG$38/COUNTIF(AH$40:AH$42,"&lt;&gt;NA"),AI40)</f>
        <v>20</v>
      </c>
      <c r="AH40" s="224" t="s">
        <v>35</v>
      </c>
      <c r="AI40" s="234">
        <f>IF(AH40="Yes",AG40,0)</f>
        <v>20</v>
      </c>
      <c r="AJ40" s="234"/>
      <c r="AK40" s="224" t="s">
        <v>2017</v>
      </c>
      <c r="AL40" s="778"/>
      <c r="AM40" s="474">
        <f>IF(AN40&lt;&gt;"NA",AM$38/COUNTIF(AN$40:AN$42,"&lt;&gt;NA"),AO40)</f>
        <v>6.666666666666667</v>
      </c>
      <c r="AN40" s="224" t="s">
        <v>35</v>
      </c>
      <c r="AO40" s="234">
        <f>IF(AN40="Yes",AM40,0)</f>
        <v>6.666666666666667</v>
      </c>
      <c r="AP40" s="234"/>
      <c r="AQ40" s="224" t="s">
        <v>2018</v>
      </c>
      <c r="AR40" s="778"/>
      <c r="AS40" s="474">
        <f>IF(AT40&lt;&gt;"NA",AS$38/COUNTIF(AT$40:AT$42,"&lt;&gt;NA"),AU40)</f>
        <v>20</v>
      </c>
      <c r="AT40" s="300" t="s">
        <v>35</v>
      </c>
      <c r="AU40" s="234">
        <f>IF(AT40="Yes",AS40,0)</f>
        <v>20</v>
      </c>
      <c r="AV40" s="234"/>
      <c r="AW40" s="224" t="s">
        <v>2015</v>
      </c>
      <c r="AX40" s="778"/>
      <c r="AY40" s="474">
        <f>IF(AZ40&lt;&gt;"NA",AY$38/COUNTIF(AZ$40:AZ$42,"&lt;&gt;NA"),BA40)</f>
        <v>6.666666666666667</v>
      </c>
      <c r="AZ40" s="224" t="s">
        <v>35</v>
      </c>
      <c r="BA40" s="234">
        <f>IF(AZ40="Yes",AY40,0)</f>
        <v>6.666666666666667</v>
      </c>
      <c r="BB40" s="234"/>
      <c r="BC40" s="224" t="s">
        <v>2019</v>
      </c>
      <c r="BD40" s="778"/>
      <c r="BE40" s="474">
        <f>IF(BF40&lt;&gt;"NA",BE$38/COUNTIF(BF$40:BF$42,"&lt;&gt;NA"),BG40)</f>
        <v>20</v>
      </c>
      <c r="BF40" s="300" t="s">
        <v>35</v>
      </c>
      <c r="BG40" s="234">
        <f>IF(BF40="Yes",BE40,IF(BF40="partial",BE40*0.25,0))</f>
        <v>20</v>
      </c>
      <c r="BH40" s="234"/>
      <c r="BI40" s="224" t="s">
        <v>2020</v>
      </c>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row>
    <row r="41" spans="1:370" s="112" customFormat="1" ht="63.75">
      <c r="A41" s="473" t="s">
        <v>499</v>
      </c>
      <c r="B41" s="224" t="s">
        <v>500</v>
      </c>
      <c r="C41" s="234">
        <f>IF(D41&lt;&gt;"NA",C$38/COUNTIF(D$40:D$42,"&lt;&gt;NA"),E41)</f>
        <v>0</v>
      </c>
      <c r="D41" s="224" t="s">
        <v>122</v>
      </c>
      <c r="E41" s="234">
        <f>IF(D41="Yes",C41,0)</f>
        <v>0</v>
      </c>
      <c r="F41" s="234"/>
      <c r="G41" s="234"/>
      <c r="H41" s="778"/>
      <c r="I41" s="474">
        <f>IF(J41&lt;&gt;"NA",I$38/COUNTIF(J$40:J$42,"&lt;&gt;NA"),K41)</f>
        <v>6.666666666666667</v>
      </c>
      <c r="J41" s="224" t="s">
        <v>35</v>
      </c>
      <c r="K41" s="234">
        <f>IF(J41="Yes",I41,0)</f>
        <v>6.666666666666667</v>
      </c>
      <c r="L41" s="234"/>
      <c r="M41" s="899" t="s">
        <v>2021</v>
      </c>
      <c r="N41" s="778"/>
      <c r="O41" s="474">
        <f>IF(P41&lt;&gt;"NA",O$38/COUNTIF(P$40:P$42,"&lt;&gt;NA"),Q41)</f>
        <v>0</v>
      </c>
      <c r="P41" s="300" t="s">
        <v>122</v>
      </c>
      <c r="Q41" s="234">
        <f>IF(P41="Yes",O41,0)</f>
        <v>0</v>
      </c>
      <c r="R41" s="234"/>
      <c r="S41" s="234"/>
      <c r="T41" s="778"/>
      <c r="U41" s="474">
        <f>IF(V41&lt;&gt;"NA",U$38/COUNTIF(V$40:V$42,"&lt;&gt;NA"),W41)</f>
        <v>6.666666666666667</v>
      </c>
      <c r="V41" s="224" t="s">
        <v>35</v>
      </c>
      <c r="W41" s="234">
        <f>IF(V41="Yes",U41,0)</f>
        <v>6.666666666666667</v>
      </c>
      <c r="X41" s="234"/>
      <c r="Y41" s="231" t="s">
        <v>1241</v>
      </c>
      <c r="Z41" s="778"/>
      <c r="AA41" s="474">
        <f>IF(AB41&lt;&gt;"NA",AA$38/COUNTIF(AB$40:AB$42,"&lt;&gt;NA"),AC41)</f>
        <v>6.666666666666667</v>
      </c>
      <c r="AB41" s="300" t="s">
        <v>35</v>
      </c>
      <c r="AC41" s="234">
        <f>IF(AB41="Yes",AA41,0)</f>
        <v>6.666666666666667</v>
      </c>
      <c r="AD41" s="234"/>
      <c r="AE41" s="224" t="s">
        <v>2022</v>
      </c>
      <c r="AF41" s="778"/>
      <c r="AG41" s="474">
        <f>IF(AH41&lt;&gt;"NA",AG$38/COUNTIF(AH$40:AH$42,"&lt;&gt;NA"),AI41)</f>
        <v>0</v>
      </c>
      <c r="AH41" s="224" t="s">
        <v>122</v>
      </c>
      <c r="AI41" s="234">
        <f>IF(AH41="Yes",AG41,0)</f>
        <v>0</v>
      </c>
      <c r="AJ41" s="234"/>
      <c r="AK41" s="224"/>
      <c r="AL41" s="778"/>
      <c r="AM41" s="474">
        <f>IF(AN41&lt;&gt;"NA",AM$38/COUNTIF(AN$40:AN$42,"&lt;&gt;NA"),AO41)</f>
        <v>6.666666666666667</v>
      </c>
      <c r="AN41" s="224" t="s">
        <v>35</v>
      </c>
      <c r="AO41" s="234">
        <f>IF(AN41="Yes",AM41,0)</f>
        <v>6.666666666666667</v>
      </c>
      <c r="AP41" s="234"/>
      <c r="AQ41" s="224" t="s">
        <v>2023</v>
      </c>
      <c r="AR41" s="778"/>
      <c r="AS41" s="474">
        <f>IF(AT41&lt;&gt;"NA",AS$38/COUNTIF(AT$40:AT$42,"&lt;&gt;NA"),AU41)</f>
        <v>0</v>
      </c>
      <c r="AT41" s="300" t="s">
        <v>122</v>
      </c>
      <c r="AU41" s="234">
        <f>IF(AT41="Yes",AS41,0)</f>
        <v>0</v>
      </c>
      <c r="AV41" s="234"/>
      <c r="AW41" s="234"/>
      <c r="AX41" s="778"/>
      <c r="AY41" s="474">
        <f>IF(AZ41&lt;&gt;"NA",AY$38/COUNTIF(AZ$40:AZ$42,"&lt;&gt;NA"),BA41)</f>
        <v>6.666666666666667</v>
      </c>
      <c r="AZ41" s="224" t="s">
        <v>35</v>
      </c>
      <c r="BA41" s="234">
        <f>IF(AZ41="Yes",AY41,0)</f>
        <v>6.666666666666667</v>
      </c>
      <c r="BB41" s="234"/>
      <c r="BC41" s="903" t="s">
        <v>2024</v>
      </c>
      <c r="BD41" s="778"/>
      <c r="BE41" s="474">
        <f>IF(BF41&lt;&gt;"NA",BE$38/COUNTIF(BF$40:BF$42,"&lt;&gt;NA"),BG41)</f>
        <v>0</v>
      </c>
      <c r="BF41" s="300" t="s">
        <v>122</v>
      </c>
      <c r="BG41" s="234">
        <f>IF(BF41="Yes",BE41,0)</f>
        <v>0</v>
      </c>
      <c r="BH41" s="234"/>
      <c r="BI41" s="234"/>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row>
    <row r="42" spans="1:370" s="112" customFormat="1" ht="38.25">
      <c r="A42" s="473" t="s">
        <v>501</v>
      </c>
      <c r="B42" s="224" t="s">
        <v>502</v>
      </c>
      <c r="C42" s="234">
        <f>IF(D42&lt;&gt;"NA",C$38/COUNTIF(D$40:D$42,"&lt;&gt;NA"),E42)</f>
        <v>0</v>
      </c>
      <c r="D42" s="224" t="s">
        <v>122</v>
      </c>
      <c r="E42" s="234">
        <f>IF(D42="Yes",C42,0)</f>
        <v>0</v>
      </c>
      <c r="F42" s="234"/>
      <c r="G42" s="471"/>
      <c r="H42" s="778"/>
      <c r="I42" s="474">
        <f>IF(J42&lt;&gt;"NA",I$38/COUNTIF(J$40:J$42,"&lt;&gt;NA"),K42)</f>
        <v>6.666666666666667</v>
      </c>
      <c r="J42" s="224" t="s">
        <v>38</v>
      </c>
      <c r="K42" s="234">
        <f>IF(J42="Yes",I42,0)</f>
        <v>0</v>
      </c>
      <c r="L42" s="234"/>
      <c r="M42" s="471"/>
      <c r="N42" s="778"/>
      <c r="O42" s="474">
        <f>IF(P42&lt;&gt;"NA",O$38/COUNTIF(P$40:P$42,"&lt;&gt;NA"),Q42)</f>
        <v>0</v>
      </c>
      <c r="P42" s="300" t="s">
        <v>122</v>
      </c>
      <c r="Q42" s="234">
        <f>IF(P42="Yes",O42,0)</f>
        <v>0</v>
      </c>
      <c r="R42" s="234"/>
      <c r="S42" s="471"/>
      <c r="T42" s="778"/>
      <c r="U42" s="474">
        <f>IF(V42&lt;&gt;"NA",U$38/COUNTIF(V$40:V$42,"&lt;&gt;NA"),W42)</f>
        <v>6.666666666666667</v>
      </c>
      <c r="V42" s="224" t="s">
        <v>38</v>
      </c>
      <c r="W42" s="234">
        <f>IF(V42="Yes",U42,0)</f>
        <v>0</v>
      </c>
      <c r="X42" s="234"/>
      <c r="Y42" s="485"/>
      <c r="Z42" s="778"/>
      <c r="AA42" s="474">
        <f>IF(AB42&lt;&gt;"NA",AA$38/COUNTIF(AB$40:AB$42,"&lt;&gt;NA"),AC42)</f>
        <v>6.666666666666667</v>
      </c>
      <c r="AB42" s="300" t="s">
        <v>38</v>
      </c>
      <c r="AC42" s="234">
        <f>IF(AB42="Yes",AA42,0)</f>
        <v>0</v>
      </c>
      <c r="AD42" s="234"/>
      <c r="AE42" s="471"/>
      <c r="AF42" s="778"/>
      <c r="AG42" s="474">
        <f>IF(AH42&lt;&gt;"NA",AG$38/COUNTIF(AH$40:AH$42,"&lt;&gt;NA"),AI42)</f>
        <v>0</v>
      </c>
      <c r="AH42" s="224" t="s">
        <v>122</v>
      </c>
      <c r="AI42" s="234">
        <f>IF(AH42="Yes",AG42,0)</f>
        <v>0</v>
      </c>
      <c r="AJ42" s="234"/>
      <c r="AK42" s="471"/>
      <c r="AL42" s="778"/>
      <c r="AM42" s="474">
        <f>IF(AN42&lt;&gt;"NA",AM$38/COUNTIF(AN$40:AN$42,"&lt;&gt;NA"),AO42)</f>
        <v>6.666666666666667</v>
      </c>
      <c r="AN42" s="224" t="s">
        <v>38</v>
      </c>
      <c r="AO42" s="234">
        <f>IF(AN42="Yes",AM42,0)</f>
        <v>0</v>
      </c>
      <c r="AP42" s="234"/>
      <c r="AQ42" s="471"/>
      <c r="AR42" s="778"/>
      <c r="AS42" s="474">
        <f>IF(AT42&lt;&gt;"NA",AS$38/COUNTIF(AT$40:AT$42,"&lt;&gt;NA"),AU42)</f>
        <v>0</v>
      </c>
      <c r="AT42" s="300" t="s">
        <v>122</v>
      </c>
      <c r="AU42" s="234">
        <f>IF(AT42="Yes",AS42,0)</f>
        <v>0</v>
      </c>
      <c r="AV42" s="234"/>
      <c r="AW42" s="471"/>
      <c r="AX42" s="778"/>
      <c r="AY42" s="474">
        <f>IF(AZ42&lt;&gt;"NA",AY$38/COUNTIF(AZ$40:AZ$42,"&lt;&gt;NA"),BA42)</f>
        <v>6.666666666666667</v>
      </c>
      <c r="AZ42" s="224" t="s">
        <v>38</v>
      </c>
      <c r="BA42" s="234">
        <f>IF(AZ42="Yes",AY42,0)</f>
        <v>0</v>
      </c>
      <c r="BB42" s="234"/>
      <c r="BC42" s="471"/>
      <c r="BD42" s="778"/>
      <c r="BE42" s="474">
        <f>IF(BF42&lt;&gt;"NA",BE$38/COUNTIF(BF$40:BF$42,"&lt;&gt;NA"),BG42)</f>
        <v>0</v>
      </c>
      <c r="BF42" s="300" t="s">
        <v>122</v>
      </c>
      <c r="BG42" s="234">
        <f>IF(BF42="Yes",BE42,0)</f>
        <v>0</v>
      </c>
      <c r="BH42" s="234"/>
      <c r="BI42" s="471"/>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row>
    <row r="43" spans="1:370" s="112" customFormat="1" ht="12.75">
      <c r="A43" s="476"/>
      <c r="B43" s="234"/>
      <c r="C43" s="234"/>
      <c r="D43" s="234"/>
      <c r="E43" s="234"/>
      <c r="F43" s="234"/>
      <c r="G43" s="471"/>
      <c r="H43" s="778"/>
      <c r="I43" s="474"/>
      <c r="J43" s="234"/>
      <c r="K43" s="234"/>
      <c r="L43" s="234"/>
      <c r="M43" s="471"/>
      <c r="N43" s="778"/>
      <c r="O43" s="474"/>
      <c r="P43" s="234"/>
      <c r="Q43" s="234"/>
      <c r="R43" s="234"/>
      <c r="S43" s="471"/>
      <c r="T43" s="778"/>
      <c r="U43" s="474"/>
      <c r="V43" s="234"/>
      <c r="W43" s="234"/>
      <c r="X43" s="234"/>
      <c r="Y43" s="471"/>
      <c r="Z43" s="778"/>
      <c r="AA43" s="474"/>
      <c r="AB43" s="234"/>
      <c r="AC43" s="234"/>
      <c r="AD43" s="234"/>
      <c r="AE43" s="471"/>
      <c r="AF43" s="778"/>
      <c r="AG43" s="474"/>
      <c r="AH43" s="234"/>
      <c r="AI43" s="234"/>
      <c r="AJ43" s="234"/>
      <c r="AK43" s="471"/>
      <c r="AL43" s="778"/>
      <c r="AM43" s="474"/>
      <c r="AN43" s="234"/>
      <c r="AO43" s="234"/>
      <c r="AP43" s="234"/>
      <c r="AQ43" s="471"/>
      <c r="AR43" s="778"/>
      <c r="AS43" s="474"/>
      <c r="AT43" s="234"/>
      <c r="AU43" s="234"/>
      <c r="AV43" s="234"/>
      <c r="AW43" s="471"/>
      <c r="AX43" s="778"/>
      <c r="AY43" s="474"/>
      <c r="AZ43" s="234"/>
      <c r="BA43" s="234"/>
      <c r="BB43" s="234"/>
      <c r="BC43" s="471"/>
      <c r="BD43" s="778"/>
      <c r="BE43" s="474"/>
      <c r="BF43" s="234"/>
      <c r="BG43" s="234"/>
      <c r="BH43" s="234"/>
      <c r="BI43" s="471"/>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row>
    <row r="44" spans="1:370" s="112" customFormat="1" ht="42" customHeight="1">
      <c r="A44" s="468" t="s">
        <v>503</v>
      </c>
      <c r="B44" s="469" t="s">
        <v>821</v>
      </c>
      <c r="C44" s="470">
        <f t="shared" ref="C44:BE46" si="9">$C$28/5</f>
        <v>20</v>
      </c>
      <c r="D44" s="224" t="s">
        <v>35</v>
      </c>
      <c r="E44" s="234">
        <f>IF(D44="Yes",C44,0)</f>
        <v>20</v>
      </c>
      <c r="F44" s="470">
        <f>E44</f>
        <v>20</v>
      </c>
      <c r="G44" s="475" t="s">
        <v>2025</v>
      </c>
      <c r="H44" s="778"/>
      <c r="I44" s="472">
        <f t="shared" si="9"/>
        <v>20</v>
      </c>
      <c r="J44" s="224" t="s">
        <v>35</v>
      </c>
      <c r="K44" s="234">
        <f>IF(J44="Yes",I44,0)</f>
        <v>20</v>
      </c>
      <c r="L44" s="470">
        <f>K44</f>
        <v>20</v>
      </c>
      <c r="M44" s="475" t="s">
        <v>1124</v>
      </c>
      <c r="N44" s="778"/>
      <c r="O44" s="472">
        <f t="shared" si="9"/>
        <v>20</v>
      </c>
      <c r="P44" s="300" t="s">
        <v>35</v>
      </c>
      <c r="Q44" s="234">
        <f>IF(P44="Yes",O44,0)</f>
        <v>20</v>
      </c>
      <c r="R44" s="470">
        <f>Q44</f>
        <v>20</v>
      </c>
      <c r="S44" s="471"/>
      <c r="T44" s="778"/>
      <c r="U44" s="472">
        <f t="shared" si="9"/>
        <v>20</v>
      </c>
      <c r="V44" s="224" t="s">
        <v>35</v>
      </c>
      <c r="W44" s="234">
        <f>IF(V44="Yes",U44,0)</f>
        <v>20</v>
      </c>
      <c r="X44" s="470">
        <f>W44</f>
        <v>20</v>
      </c>
      <c r="Y44" s="224" t="s">
        <v>2026</v>
      </c>
      <c r="Z44" s="778"/>
      <c r="AA44" s="472">
        <f t="shared" si="9"/>
        <v>20</v>
      </c>
      <c r="AB44" s="300" t="s">
        <v>35</v>
      </c>
      <c r="AC44" s="234">
        <f>IF(AB44="Yes",AA44,0)</f>
        <v>20</v>
      </c>
      <c r="AD44" s="470">
        <f>AC44</f>
        <v>20</v>
      </c>
      <c r="AE44" s="475" t="s">
        <v>2027</v>
      </c>
      <c r="AF44" s="778"/>
      <c r="AG44" s="472">
        <f t="shared" si="9"/>
        <v>20</v>
      </c>
      <c r="AH44" s="224" t="s">
        <v>35</v>
      </c>
      <c r="AI44" s="234">
        <f>IF(AH44="Yes",AG44,0)</f>
        <v>20</v>
      </c>
      <c r="AJ44" s="470">
        <f>AI44</f>
        <v>20</v>
      </c>
      <c r="AK44" s="224" t="s">
        <v>2028</v>
      </c>
      <c r="AL44" s="778"/>
      <c r="AM44" s="472">
        <f t="shared" si="9"/>
        <v>20</v>
      </c>
      <c r="AN44" s="224" t="s">
        <v>35</v>
      </c>
      <c r="AO44" s="234">
        <f>IF(AN44="Yes",AM44,0)</f>
        <v>20</v>
      </c>
      <c r="AP44" s="470">
        <f>AO44</f>
        <v>20</v>
      </c>
      <c r="AQ44" s="475" t="s">
        <v>1122</v>
      </c>
      <c r="AR44" s="778"/>
      <c r="AS44" s="472">
        <f t="shared" si="9"/>
        <v>20</v>
      </c>
      <c r="AT44" s="300" t="s">
        <v>35</v>
      </c>
      <c r="AU44" s="234">
        <f>IF(AT44="Yes",AS44,0)</f>
        <v>20</v>
      </c>
      <c r="AV44" s="470">
        <f>AU44</f>
        <v>20</v>
      </c>
      <c r="AW44" s="475" t="s">
        <v>2015</v>
      </c>
      <c r="AX44" s="778"/>
      <c r="AY44" s="472">
        <f t="shared" si="9"/>
        <v>20</v>
      </c>
      <c r="AZ44" s="224" t="s">
        <v>35</v>
      </c>
      <c r="BA44" s="234">
        <f>IF(AZ44="Yes",AY44,0)</f>
        <v>20</v>
      </c>
      <c r="BB44" s="470">
        <f>BA44</f>
        <v>20</v>
      </c>
      <c r="BC44" s="475" t="s">
        <v>1125</v>
      </c>
      <c r="BD44" s="778"/>
      <c r="BE44" s="472">
        <f t="shared" si="9"/>
        <v>20</v>
      </c>
      <c r="BF44" s="300" t="s">
        <v>35</v>
      </c>
      <c r="BG44" s="234">
        <f>IF(BF44="Yes",BE44,0)</f>
        <v>20</v>
      </c>
      <c r="BH44" s="470">
        <f>BG44</f>
        <v>20</v>
      </c>
      <c r="BI44" s="224" t="s">
        <v>2020</v>
      </c>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c r="FA44" s="146"/>
      <c r="FB44" s="146"/>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row>
    <row r="45" spans="1:370" s="112" customFormat="1" ht="12.75">
      <c r="A45" s="479"/>
      <c r="B45" s="234"/>
      <c r="C45" s="470"/>
      <c r="D45" s="470"/>
      <c r="E45" s="470"/>
      <c r="F45" s="470"/>
      <c r="G45" s="471"/>
      <c r="H45" s="778"/>
      <c r="I45" s="472"/>
      <c r="J45" s="470"/>
      <c r="K45" s="470"/>
      <c r="L45" s="470"/>
      <c r="M45" s="471"/>
      <c r="N45" s="778"/>
      <c r="O45" s="472"/>
      <c r="P45" s="470"/>
      <c r="Q45" s="470"/>
      <c r="R45" s="470"/>
      <c r="S45" s="471"/>
      <c r="T45" s="778"/>
      <c r="U45" s="472"/>
      <c r="V45" s="470"/>
      <c r="W45" s="470"/>
      <c r="X45" s="470"/>
      <c r="Y45" s="471"/>
      <c r="Z45" s="778"/>
      <c r="AA45" s="472"/>
      <c r="AB45" s="470"/>
      <c r="AC45" s="470"/>
      <c r="AD45" s="470"/>
      <c r="AE45" s="471"/>
      <c r="AF45" s="778"/>
      <c r="AG45" s="472"/>
      <c r="AH45" s="470"/>
      <c r="AI45" s="470"/>
      <c r="AJ45" s="470"/>
      <c r="AK45" s="471"/>
      <c r="AL45" s="778"/>
      <c r="AM45" s="472"/>
      <c r="AN45" s="470"/>
      <c r="AO45" s="470"/>
      <c r="AP45" s="470"/>
      <c r="AQ45" s="471"/>
      <c r="AR45" s="778"/>
      <c r="AS45" s="472"/>
      <c r="AT45" s="470"/>
      <c r="AU45" s="470"/>
      <c r="AV45" s="470"/>
      <c r="AW45" s="471"/>
      <c r="AX45" s="778"/>
      <c r="AY45" s="472"/>
      <c r="AZ45" s="470"/>
      <c r="BA45" s="470"/>
      <c r="BB45" s="470"/>
      <c r="BC45" s="471"/>
      <c r="BD45" s="778"/>
      <c r="BE45" s="472"/>
      <c r="BF45" s="470"/>
      <c r="BG45" s="470"/>
      <c r="BH45" s="470"/>
      <c r="BI45" s="471"/>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row>
    <row r="46" spans="1:370" s="120" customFormat="1" ht="29.25" customHeight="1">
      <c r="A46" s="468" t="s">
        <v>622</v>
      </c>
      <c r="B46" s="469" t="s">
        <v>822</v>
      </c>
      <c r="C46" s="470">
        <f t="shared" si="9"/>
        <v>20</v>
      </c>
      <c r="D46" s="490"/>
      <c r="E46" s="470"/>
      <c r="F46" s="470">
        <f>SUM(E47:E49)</f>
        <v>13.333333333333334</v>
      </c>
      <c r="G46" s="490"/>
      <c r="H46" s="778"/>
      <c r="I46" s="472">
        <f t="shared" si="9"/>
        <v>20</v>
      </c>
      <c r="J46" s="490"/>
      <c r="K46" s="470"/>
      <c r="L46" s="470">
        <f>SUM(K47:K49)</f>
        <v>0</v>
      </c>
      <c r="M46" s="234"/>
      <c r="N46" s="778"/>
      <c r="O46" s="472">
        <f t="shared" si="9"/>
        <v>20</v>
      </c>
      <c r="P46" s="490"/>
      <c r="Q46" s="470"/>
      <c r="R46" s="470">
        <f>SUM(Q47:Q49)</f>
        <v>20</v>
      </c>
      <c r="S46" s="490"/>
      <c r="T46" s="778"/>
      <c r="U46" s="472">
        <f t="shared" si="9"/>
        <v>20</v>
      </c>
      <c r="V46" s="490"/>
      <c r="W46" s="470"/>
      <c r="X46" s="470">
        <f>SUM(W47:W49)</f>
        <v>6.666666666666667</v>
      </c>
      <c r="Y46" s="234"/>
      <c r="Z46" s="778"/>
      <c r="AA46" s="472">
        <f t="shared" si="9"/>
        <v>20</v>
      </c>
      <c r="AB46" s="490"/>
      <c r="AC46" s="470"/>
      <c r="AD46" s="470">
        <f>SUM(AC47:AC49)</f>
        <v>20</v>
      </c>
      <c r="AE46" s="490"/>
      <c r="AF46" s="778"/>
      <c r="AG46" s="472">
        <f t="shared" si="9"/>
        <v>20</v>
      </c>
      <c r="AH46" s="490"/>
      <c r="AI46" s="470"/>
      <c r="AJ46" s="470">
        <f>SUM(AI47:AI49)</f>
        <v>20</v>
      </c>
      <c r="AK46" s="490"/>
      <c r="AL46" s="778"/>
      <c r="AM46" s="472">
        <f t="shared" si="9"/>
        <v>20</v>
      </c>
      <c r="AN46" s="490"/>
      <c r="AO46" s="470"/>
      <c r="AP46" s="470">
        <f>SUM(AO47:AO49)</f>
        <v>6.666666666666667</v>
      </c>
      <c r="AQ46" s="490"/>
      <c r="AR46" s="778"/>
      <c r="AS46" s="472">
        <f t="shared" si="9"/>
        <v>20</v>
      </c>
      <c r="AT46" s="490"/>
      <c r="AU46" s="470"/>
      <c r="AV46" s="470">
        <f>SUM(AU47:AU49)</f>
        <v>20</v>
      </c>
      <c r="AW46" s="490"/>
      <c r="AX46" s="778"/>
      <c r="AY46" s="472">
        <f t="shared" si="9"/>
        <v>20</v>
      </c>
      <c r="AZ46" s="490"/>
      <c r="BA46" s="470"/>
      <c r="BB46" s="470">
        <f>SUM(BA47:BA49)</f>
        <v>20</v>
      </c>
      <c r="BC46" s="490"/>
      <c r="BD46" s="778"/>
      <c r="BE46" s="472">
        <f t="shared" si="9"/>
        <v>20</v>
      </c>
      <c r="BF46" s="490"/>
      <c r="BG46" s="470"/>
      <c r="BH46" s="470">
        <f>SUM(BG47:BG49)</f>
        <v>20</v>
      </c>
      <c r="BI46" s="49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540"/>
      <c r="CF46" s="540"/>
      <c r="CG46" s="540"/>
      <c r="CH46" s="540"/>
      <c r="CI46" s="540"/>
      <c r="CJ46" s="540"/>
      <c r="CK46" s="540"/>
      <c r="CL46" s="540"/>
      <c r="CM46" s="540"/>
      <c r="CN46" s="540"/>
      <c r="CO46" s="540"/>
      <c r="CP46" s="540"/>
      <c r="CQ46" s="540"/>
      <c r="CR46" s="540"/>
      <c r="CS46" s="540"/>
      <c r="CT46" s="540"/>
      <c r="CU46" s="540"/>
      <c r="CV46" s="540"/>
      <c r="CW46" s="540"/>
      <c r="CX46" s="540"/>
      <c r="CY46" s="540"/>
      <c r="CZ46" s="540"/>
      <c r="DA46" s="540"/>
      <c r="DB46" s="540"/>
      <c r="DC46" s="540"/>
      <c r="DD46" s="540"/>
      <c r="DE46" s="540"/>
      <c r="DF46" s="540"/>
      <c r="DG46" s="540"/>
      <c r="DH46" s="540"/>
      <c r="DI46" s="540"/>
      <c r="DJ46" s="540"/>
      <c r="DK46" s="540"/>
      <c r="DL46" s="540"/>
      <c r="DM46" s="540"/>
      <c r="DN46" s="540"/>
      <c r="DO46" s="540"/>
      <c r="DP46" s="540"/>
      <c r="DQ46" s="540"/>
      <c r="DR46" s="540"/>
      <c r="DS46" s="540"/>
      <c r="DT46" s="540"/>
      <c r="DU46" s="540"/>
      <c r="DV46" s="540"/>
      <c r="DW46" s="540"/>
      <c r="DX46" s="540"/>
      <c r="DY46" s="540"/>
      <c r="DZ46" s="540"/>
      <c r="EA46" s="540"/>
      <c r="EB46" s="540"/>
      <c r="EC46" s="540"/>
      <c r="ED46" s="540"/>
      <c r="EE46" s="540"/>
      <c r="EF46" s="540"/>
      <c r="EG46" s="540"/>
      <c r="EH46" s="540"/>
      <c r="EI46" s="540"/>
      <c r="EJ46" s="540"/>
      <c r="EK46" s="540"/>
      <c r="EL46" s="540"/>
      <c r="EM46" s="540"/>
      <c r="EN46" s="540"/>
      <c r="EO46" s="540"/>
      <c r="EP46" s="540"/>
      <c r="EQ46" s="540"/>
      <c r="ER46" s="540"/>
      <c r="ES46" s="540"/>
      <c r="ET46" s="540"/>
      <c r="EU46" s="540"/>
      <c r="EV46" s="540"/>
      <c r="EW46" s="540"/>
      <c r="EX46" s="540"/>
      <c r="EY46" s="540"/>
      <c r="EZ46" s="540"/>
      <c r="FA46" s="540"/>
      <c r="FB46" s="540"/>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row>
    <row r="47" spans="1:370" s="120" customFormat="1" ht="56.25" customHeight="1">
      <c r="A47" s="473" t="s">
        <v>623</v>
      </c>
      <c r="B47" s="224" t="s">
        <v>611</v>
      </c>
      <c r="C47" s="234">
        <f t="shared" ref="C47:BE49" si="10">$C$46/3</f>
        <v>6.666666666666667</v>
      </c>
      <c r="D47" s="224" t="s">
        <v>35</v>
      </c>
      <c r="E47" s="234">
        <f>IF(D47="Yes",C47,IF(D47="partial",C47*0.25,0))</f>
        <v>6.666666666666667</v>
      </c>
      <c r="F47" s="303"/>
      <c r="G47" s="224" t="s">
        <v>2029</v>
      </c>
      <c r="H47" s="778"/>
      <c r="I47" s="474">
        <f t="shared" si="10"/>
        <v>6.666666666666667</v>
      </c>
      <c r="J47" s="224" t="s">
        <v>38</v>
      </c>
      <c r="K47" s="234">
        <f>IF(J47="Yes",I47,0)</f>
        <v>0</v>
      </c>
      <c r="L47" s="303"/>
      <c r="M47" s="234"/>
      <c r="N47" s="778"/>
      <c r="O47" s="474">
        <f t="shared" si="10"/>
        <v>6.666666666666667</v>
      </c>
      <c r="P47" s="300" t="s">
        <v>35</v>
      </c>
      <c r="Q47" s="234">
        <f>IF(P47="Yes",O47,0)</f>
        <v>6.666666666666667</v>
      </c>
      <c r="R47" s="303"/>
      <c r="S47" s="899" t="s">
        <v>2030</v>
      </c>
      <c r="T47" s="778"/>
      <c r="U47" s="474">
        <f t="shared" si="10"/>
        <v>6.666666666666667</v>
      </c>
      <c r="V47" s="224" t="s">
        <v>2188</v>
      </c>
      <c r="W47" s="234">
        <f>IF(V47="Yes",U47,0)</f>
        <v>0</v>
      </c>
      <c r="X47" s="303"/>
      <c r="Y47" s="235"/>
      <c r="Z47" s="778"/>
      <c r="AA47" s="474">
        <f t="shared" si="10"/>
        <v>6.666666666666667</v>
      </c>
      <c r="AB47" s="300" t="s">
        <v>35</v>
      </c>
      <c r="AC47" s="234">
        <f>IF(AB47="Yes",AA47,0)</f>
        <v>6.666666666666667</v>
      </c>
      <c r="AD47" s="303"/>
      <c r="AE47" s="224" t="s">
        <v>2031</v>
      </c>
      <c r="AF47" s="778"/>
      <c r="AG47" s="474">
        <f t="shared" si="10"/>
        <v>6.666666666666667</v>
      </c>
      <c r="AH47" s="224" t="s">
        <v>1202</v>
      </c>
      <c r="AI47" s="234">
        <f>AG47</f>
        <v>6.666666666666667</v>
      </c>
      <c r="AJ47" s="303"/>
      <c r="AK47" s="234" t="s">
        <v>2032</v>
      </c>
      <c r="AL47" s="778"/>
      <c r="AM47" s="474">
        <f t="shared" si="10"/>
        <v>6.666666666666667</v>
      </c>
      <c r="AN47" s="224" t="s">
        <v>38</v>
      </c>
      <c r="AO47" s="234">
        <f>IF(AN47="Yes",AM47,0)</f>
        <v>0</v>
      </c>
      <c r="AP47" s="303"/>
      <c r="AQ47" s="492"/>
      <c r="AR47" s="778"/>
      <c r="AS47" s="474">
        <f t="shared" si="10"/>
        <v>6.666666666666667</v>
      </c>
      <c r="AT47" s="300" t="s">
        <v>35</v>
      </c>
      <c r="AU47" s="234">
        <f>IF(AT47="Yes",AS47,0)</f>
        <v>6.666666666666667</v>
      </c>
      <c r="AV47" s="303"/>
      <c r="AW47" s="224" t="s">
        <v>1925</v>
      </c>
      <c r="AX47" s="778"/>
      <c r="AY47" s="474">
        <f t="shared" si="10"/>
        <v>6.666666666666667</v>
      </c>
      <c r="AZ47" s="224" t="s">
        <v>35</v>
      </c>
      <c r="BA47" s="234">
        <f>IF(AZ47="Yes",AY47,0)</f>
        <v>6.666666666666667</v>
      </c>
      <c r="BB47" s="303"/>
      <c r="BC47" s="224" t="s">
        <v>2033</v>
      </c>
      <c r="BD47" s="778"/>
      <c r="BE47" s="474">
        <f t="shared" si="10"/>
        <v>6.666666666666667</v>
      </c>
      <c r="BF47" s="300" t="s">
        <v>35</v>
      </c>
      <c r="BG47" s="234">
        <f>IF(BF47="Yes",BE47,IF(BF47="partial",BE47*0.25,0))</f>
        <v>6.666666666666667</v>
      </c>
      <c r="BH47" s="303"/>
      <c r="BI47" s="224" t="s">
        <v>2034</v>
      </c>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540"/>
      <c r="CF47" s="540"/>
      <c r="CG47" s="540"/>
      <c r="CH47" s="540"/>
      <c r="CI47" s="540"/>
      <c r="CJ47" s="540"/>
      <c r="CK47" s="540"/>
      <c r="CL47" s="540"/>
      <c r="CM47" s="540"/>
      <c r="CN47" s="540"/>
      <c r="CO47" s="540"/>
      <c r="CP47" s="540"/>
      <c r="CQ47" s="540"/>
      <c r="CR47" s="540"/>
      <c r="CS47" s="540"/>
      <c r="CT47" s="540"/>
      <c r="CU47" s="540"/>
      <c r="CV47" s="540"/>
      <c r="CW47" s="540"/>
      <c r="CX47" s="540"/>
      <c r="CY47" s="540"/>
      <c r="CZ47" s="540"/>
      <c r="DA47" s="540"/>
      <c r="DB47" s="540"/>
      <c r="DC47" s="540"/>
      <c r="DD47" s="540"/>
      <c r="DE47" s="540"/>
      <c r="DF47" s="540"/>
      <c r="DG47" s="540"/>
      <c r="DH47" s="540"/>
      <c r="DI47" s="540"/>
      <c r="DJ47" s="540"/>
      <c r="DK47" s="540"/>
      <c r="DL47" s="540"/>
      <c r="DM47" s="540"/>
      <c r="DN47" s="540"/>
      <c r="DO47" s="540"/>
      <c r="DP47" s="540"/>
      <c r="DQ47" s="540"/>
      <c r="DR47" s="540"/>
      <c r="DS47" s="540"/>
      <c r="DT47" s="540"/>
      <c r="DU47" s="540"/>
      <c r="DV47" s="540"/>
      <c r="DW47" s="540"/>
      <c r="DX47" s="540"/>
      <c r="DY47" s="540"/>
      <c r="DZ47" s="540"/>
      <c r="EA47" s="540"/>
      <c r="EB47" s="540"/>
      <c r="EC47" s="540"/>
      <c r="ED47" s="540"/>
      <c r="EE47" s="540"/>
      <c r="EF47" s="540"/>
      <c r="EG47" s="540"/>
      <c r="EH47" s="540"/>
      <c r="EI47" s="540"/>
      <c r="EJ47" s="540"/>
      <c r="EK47" s="540"/>
      <c r="EL47" s="540"/>
      <c r="EM47" s="540"/>
      <c r="EN47" s="540"/>
      <c r="EO47" s="540"/>
      <c r="EP47" s="540"/>
      <c r="EQ47" s="540"/>
      <c r="ER47" s="540"/>
      <c r="ES47" s="540"/>
      <c r="ET47" s="540"/>
      <c r="EU47" s="540"/>
      <c r="EV47" s="540"/>
      <c r="EW47" s="540"/>
      <c r="EX47" s="540"/>
      <c r="EY47" s="540"/>
      <c r="EZ47" s="540"/>
      <c r="FA47" s="540"/>
      <c r="FB47" s="540"/>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row>
    <row r="48" spans="1:370" s="120" customFormat="1" ht="74.25" customHeight="1">
      <c r="A48" s="473" t="s">
        <v>624</v>
      </c>
      <c r="B48" s="224" t="s">
        <v>734</v>
      </c>
      <c r="C48" s="234">
        <f t="shared" si="10"/>
        <v>6.666666666666667</v>
      </c>
      <c r="D48" s="224" t="s">
        <v>38</v>
      </c>
      <c r="E48" s="234">
        <f>IF(D48="Yes",C48,IF(D48="partial",C48*0.25,0))</f>
        <v>0</v>
      </c>
      <c r="F48" s="303"/>
      <c r="G48" s="234"/>
      <c r="H48" s="778"/>
      <c r="I48" s="474">
        <f t="shared" si="10"/>
        <v>6.666666666666667</v>
      </c>
      <c r="J48" s="224" t="s">
        <v>38</v>
      </c>
      <c r="K48" s="234">
        <f>IF(J48="Yes",I48,0)</f>
        <v>0</v>
      </c>
      <c r="L48" s="303"/>
      <c r="M48" s="492"/>
      <c r="N48" s="778"/>
      <c r="O48" s="474">
        <f t="shared" si="10"/>
        <v>6.666666666666667</v>
      </c>
      <c r="P48" s="300" t="s">
        <v>35</v>
      </c>
      <c r="Q48" s="234">
        <f>IF(P48="Yes",O48,0)</f>
        <v>6.666666666666667</v>
      </c>
      <c r="R48" s="303"/>
      <c r="S48" s="224" t="s">
        <v>2030</v>
      </c>
      <c r="T48" s="778"/>
      <c r="U48" s="474">
        <f t="shared" si="10"/>
        <v>6.666666666666667</v>
      </c>
      <c r="V48" s="224" t="s">
        <v>2188</v>
      </c>
      <c r="W48" s="234">
        <f>IF(V48="Yes",U48,0)</f>
        <v>0</v>
      </c>
      <c r="X48" s="303"/>
      <c r="Y48" s="493"/>
      <c r="Z48" s="778"/>
      <c r="AA48" s="474">
        <f t="shared" si="10"/>
        <v>6.666666666666667</v>
      </c>
      <c r="AB48" s="300" t="s">
        <v>35</v>
      </c>
      <c r="AC48" s="234">
        <f>IF(AB48="Yes",AA48,0)</f>
        <v>6.666666666666667</v>
      </c>
      <c r="AD48" s="303"/>
      <c r="AE48" s="224" t="s">
        <v>1118</v>
      </c>
      <c r="AF48" s="778"/>
      <c r="AG48" s="474">
        <f t="shared" si="10"/>
        <v>6.666666666666667</v>
      </c>
      <c r="AH48" s="224" t="s">
        <v>1202</v>
      </c>
      <c r="AI48" s="234">
        <f>IF(AH48="Yes",AG48,0)</f>
        <v>6.666666666666667</v>
      </c>
      <c r="AJ48" s="303"/>
      <c r="AK48" s="234" t="s">
        <v>2032</v>
      </c>
      <c r="AL48" s="778"/>
      <c r="AM48" s="474">
        <f t="shared" si="10"/>
        <v>6.666666666666667</v>
      </c>
      <c r="AN48" s="224" t="s">
        <v>38</v>
      </c>
      <c r="AO48" s="234">
        <f>IF(AN48="Yes",AM48,0)</f>
        <v>0</v>
      </c>
      <c r="AP48" s="303"/>
      <c r="AQ48" s="492"/>
      <c r="AR48" s="778"/>
      <c r="AS48" s="474">
        <f t="shared" si="10"/>
        <v>6.666666666666667</v>
      </c>
      <c r="AT48" s="300" t="s">
        <v>35</v>
      </c>
      <c r="AU48" s="234">
        <f>IF(AT48="Yes",AS48,0)</f>
        <v>6.666666666666667</v>
      </c>
      <c r="AV48" s="303"/>
      <c r="AW48" s="224" t="s">
        <v>1925</v>
      </c>
      <c r="AX48" s="778"/>
      <c r="AY48" s="474">
        <f t="shared" si="10"/>
        <v>6.666666666666667</v>
      </c>
      <c r="AZ48" s="224" t="s">
        <v>35</v>
      </c>
      <c r="BA48" s="234">
        <f>IF(AZ48="Yes",AY48,0)</f>
        <v>6.666666666666667</v>
      </c>
      <c r="BB48" s="303"/>
      <c r="BC48" s="492"/>
      <c r="BD48" s="778"/>
      <c r="BE48" s="474">
        <f t="shared" si="10"/>
        <v>6.666666666666667</v>
      </c>
      <c r="BF48" s="300" t="s">
        <v>35</v>
      </c>
      <c r="BG48" s="234">
        <f>IF(BF48="Yes",BE48,IF(BF48="partial",BE48*0.25,0))</f>
        <v>6.666666666666667</v>
      </c>
      <c r="BH48" s="303"/>
      <c r="BI48" s="224" t="s">
        <v>2034</v>
      </c>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0"/>
      <c r="CH48" s="540"/>
      <c r="CI48" s="540"/>
      <c r="CJ48" s="540"/>
      <c r="CK48" s="540"/>
      <c r="CL48" s="540"/>
      <c r="CM48" s="540"/>
      <c r="CN48" s="540"/>
      <c r="CO48" s="540"/>
      <c r="CP48" s="540"/>
      <c r="CQ48" s="540"/>
      <c r="CR48" s="540"/>
      <c r="CS48" s="540"/>
      <c r="CT48" s="540"/>
      <c r="CU48" s="540"/>
      <c r="CV48" s="540"/>
      <c r="CW48" s="540"/>
      <c r="CX48" s="540"/>
      <c r="CY48" s="540"/>
      <c r="CZ48" s="540"/>
      <c r="DA48" s="540"/>
      <c r="DB48" s="540"/>
      <c r="DC48" s="540"/>
      <c r="DD48" s="540"/>
      <c r="DE48" s="540"/>
      <c r="DF48" s="540"/>
      <c r="DG48" s="540"/>
      <c r="DH48" s="540"/>
      <c r="DI48" s="540"/>
      <c r="DJ48" s="540"/>
      <c r="DK48" s="540"/>
      <c r="DL48" s="540"/>
      <c r="DM48" s="540"/>
      <c r="DN48" s="540"/>
      <c r="DO48" s="540"/>
      <c r="DP48" s="540"/>
      <c r="DQ48" s="540"/>
      <c r="DR48" s="540"/>
      <c r="DS48" s="540"/>
      <c r="DT48" s="540"/>
      <c r="DU48" s="540"/>
      <c r="DV48" s="540"/>
      <c r="DW48" s="540"/>
      <c r="DX48" s="540"/>
      <c r="DY48" s="540"/>
      <c r="DZ48" s="540"/>
      <c r="EA48" s="540"/>
      <c r="EB48" s="540"/>
      <c r="EC48" s="540"/>
      <c r="ED48" s="540"/>
      <c r="EE48" s="540"/>
      <c r="EF48" s="540"/>
      <c r="EG48" s="540"/>
      <c r="EH48" s="540"/>
      <c r="EI48" s="540"/>
      <c r="EJ48" s="540"/>
      <c r="EK48" s="540"/>
      <c r="EL48" s="540"/>
      <c r="EM48" s="540"/>
      <c r="EN48" s="540"/>
      <c r="EO48" s="540"/>
      <c r="EP48" s="540"/>
      <c r="EQ48" s="540"/>
      <c r="ER48" s="540"/>
      <c r="ES48" s="540"/>
      <c r="ET48" s="540"/>
      <c r="EU48" s="540"/>
      <c r="EV48" s="540"/>
      <c r="EW48" s="540"/>
      <c r="EX48" s="540"/>
      <c r="EY48" s="540"/>
      <c r="EZ48" s="540"/>
      <c r="FA48" s="540"/>
      <c r="FB48" s="540"/>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row>
    <row r="49" spans="1:370" s="120" customFormat="1" ht="38.25">
      <c r="A49" s="473" t="s">
        <v>625</v>
      </c>
      <c r="B49" s="224" t="s">
        <v>736</v>
      </c>
      <c r="C49" s="234">
        <f t="shared" si="10"/>
        <v>6.666666666666667</v>
      </c>
      <c r="D49" s="224" t="s">
        <v>35</v>
      </c>
      <c r="E49" s="234">
        <f>IF(D49="Yes",C49,IF(D49="partial",C49*0.25,0))</f>
        <v>6.666666666666667</v>
      </c>
      <c r="F49" s="303"/>
      <c r="G49" s="224" t="s">
        <v>2035</v>
      </c>
      <c r="H49" s="778"/>
      <c r="I49" s="474">
        <f t="shared" si="10"/>
        <v>6.666666666666667</v>
      </c>
      <c r="J49" s="224" t="s">
        <v>38</v>
      </c>
      <c r="K49" s="234">
        <f>IF(J49="Yes",I49,0)</f>
        <v>0</v>
      </c>
      <c r="L49" s="303"/>
      <c r="M49" s="303"/>
      <c r="N49" s="778"/>
      <c r="O49" s="474">
        <f t="shared" si="10"/>
        <v>6.666666666666667</v>
      </c>
      <c r="P49" s="300" t="s">
        <v>35</v>
      </c>
      <c r="Q49" s="234">
        <f>IF(P49="Yes",O49,0)</f>
        <v>6.666666666666667</v>
      </c>
      <c r="R49" s="303"/>
      <c r="S49" s="224" t="s">
        <v>2036</v>
      </c>
      <c r="T49" s="778"/>
      <c r="U49" s="474">
        <f t="shared" si="10"/>
        <v>6.666666666666667</v>
      </c>
      <c r="V49" s="224" t="s">
        <v>35</v>
      </c>
      <c r="W49" s="234">
        <f>IF(V49="Yes",U49,0)</f>
        <v>6.666666666666667</v>
      </c>
      <c r="X49" s="303"/>
      <c r="Y49" s="483" t="s">
        <v>2037</v>
      </c>
      <c r="Z49" s="778"/>
      <c r="AA49" s="474">
        <f t="shared" si="10"/>
        <v>6.666666666666667</v>
      </c>
      <c r="AB49" s="300" t="s">
        <v>35</v>
      </c>
      <c r="AC49" s="234">
        <f>IF(AB49="Yes",AA49,0)</f>
        <v>6.666666666666667</v>
      </c>
      <c r="AD49" s="303"/>
      <c r="AE49" s="224" t="s">
        <v>2038</v>
      </c>
      <c r="AF49" s="778"/>
      <c r="AG49" s="474">
        <f t="shared" si="10"/>
        <v>6.666666666666667</v>
      </c>
      <c r="AH49" s="224" t="s">
        <v>35</v>
      </c>
      <c r="AI49" s="234">
        <f>IF(AH49="Yes",AG49,0)</f>
        <v>6.666666666666667</v>
      </c>
      <c r="AJ49" s="303"/>
      <c r="AK49" s="224" t="s">
        <v>1928</v>
      </c>
      <c r="AL49" s="778"/>
      <c r="AM49" s="474">
        <f t="shared" si="10"/>
        <v>6.666666666666667</v>
      </c>
      <c r="AN49" s="475" t="s">
        <v>35</v>
      </c>
      <c r="AO49" s="234">
        <f>IF(AN49="Yes",AM49,0)</f>
        <v>6.666666666666667</v>
      </c>
      <c r="AP49" s="303"/>
      <c r="AQ49" s="494"/>
      <c r="AR49" s="778"/>
      <c r="AS49" s="474">
        <f t="shared" si="10"/>
        <v>6.666666666666667</v>
      </c>
      <c r="AT49" s="300" t="s">
        <v>35</v>
      </c>
      <c r="AU49" s="234">
        <f>IF(AT49="Yes",AS49,0)</f>
        <v>6.666666666666667</v>
      </c>
      <c r="AV49" s="303"/>
      <c r="AW49" s="224" t="s">
        <v>2039</v>
      </c>
      <c r="AX49" s="778"/>
      <c r="AY49" s="474">
        <f t="shared" si="10"/>
        <v>6.666666666666667</v>
      </c>
      <c r="AZ49" s="224" t="s">
        <v>35</v>
      </c>
      <c r="BA49" s="234">
        <f>IF(AZ49="Yes",AY49,0)</f>
        <v>6.666666666666667</v>
      </c>
      <c r="BB49" s="303"/>
      <c r="BC49" s="224" t="s">
        <v>2040</v>
      </c>
      <c r="BD49" s="778"/>
      <c r="BE49" s="474">
        <f t="shared" si="10"/>
        <v>6.666666666666667</v>
      </c>
      <c r="BF49" s="300" t="s">
        <v>35</v>
      </c>
      <c r="BG49" s="234">
        <f>IF(BF49="Yes",BE49,IF(BF49="partial",BE49*0.25,0))</f>
        <v>6.666666666666667</v>
      </c>
      <c r="BH49" s="303"/>
      <c r="BI49" s="224" t="s">
        <v>2041</v>
      </c>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row>
    <row r="50" spans="1:370" s="27" customFormat="1" ht="12.75">
      <c r="A50" s="232"/>
      <c r="B50" s="221"/>
      <c r="C50" s="221"/>
      <c r="D50" s="221"/>
      <c r="E50" s="221"/>
      <c r="F50" s="221"/>
      <c r="G50" s="222"/>
      <c r="H50" s="778"/>
      <c r="I50" s="355"/>
      <c r="J50" s="221"/>
      <c r="K50" s="221"/>
      <c r="L50" s="221"/>
      <c r="M50" s="222"/>
      <c r="N50" s="778"/>
      <c r="O50" s="355"/>
      <c r="P50" s="221"/>
      <c r="Q50" s="221"/>
      <c r="R50" s="221"/>
      <c r="S50" s="222"/>
      <c r="T50" s="778"/>
      <c r="U50" s="355"/>
      <c r="V50" s="221"/>
      <c r="W50" s="221"/>
      <c r="X50" s="221"/>
      <c r="Y50" s="222"/>
      <c r="Z50" s="778"/>
      <c r="AA50" s="355"/>
      <c r="AB50" s="221"/>
      <c r="AC50" s="221"/>
      <c r="AD50" s="221"/>
      <c r="AE50" s="222"/>
      <c r="AF50" s="778"/>
      <c r="AG50" s="355"/>
      <c r="AH50" s="221"/>
      <c r="AI50" s="221"/>
      <c r="AJ50" s="221"/>
      <c r="AK50" s="222"/>
      <c r="AL50" s="778"/>
      <c r="AM50" s="355"/>
      <c r="AN50" s="221"/>
      <c r="AO50" s="221"/>
      <c r="AP50" s="221"/>
      <c r="AQ50" s="222"/>
      <c r="AR50" s="778"/>
      <c r="AS50" s="355"/>
      <c r="AT50" s="221"/>
      <c r="AU50" s="221"/>
      <c r="AV50" s="221"/>
      <c r="AW50" s="222"/>
      <c r="AX50" s="778"/>
      <c r="AY50" s="355"/>
      <c r="AZ50" s="221"/>
      <c r="BA50" s="221"/>
      <c r="BB50" s="221"/>
      <c r="BC50" s="222"/>
      <c r="BD50" s="778"/>
      <c r="BE50" s="355"/>
      <c r="BF50" s="221"/>
      <c r="BG50" s="221"/>
      <c r="BH50" s="221"/>
      <c r="BI50" s="222"/>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6"/>
      <c r="ED50" s="146"/>
      <c r="EE50" s="146"/>
      <c r="EF50" s="146"/>
      <c r="EG50" s="146"/>
      <c r="EH50" s="146"/>
      <c r="EI50" s="146"/>
      <c r="EJ50" s="146"/>
      <c r="EK50" s="146"/>
      <c r="EL50" s="146"/>
      <c r="EM50" s="146"/>
      <c r="EN50" s="146"/>
      <c r="EO50" s="146"/>
      <c r="EP50" s="146"/>
      <c r="EQ50" s="146"/>
      <c r="ER50" s="146"/>
      <c r="ES50" s="146"/>
      <c r="ET50" s="146"/>
      <c r="EU50" s="146"/>
      <c r="EV50" s="146"/>
      <c r="EW50" s="146"/>
      <c r="EX50" s="146"/>
      <c r="EY50" s="146"/>
      <c r="EZ50" s="146"/>
      <c r="FA50" s="146"/>
      <c r="FB50" s="146"/>
    </row>
    <row r="51" spans="1:370" s="712" customFormat="1" ht="12.75">
      <c r="A51" s="674" t="s">
        <v>504</v>
      </c>
      <c r="B51" s="646" t="s">
        <v>505</v>
      </c>
      <c r="C51" s="748">
        <v>100</v>
      </c>
      <c r="D51" s="748"/>
      <c r="E51" s="748"/>
      <c r="F51" s="748">
        <f>SUM(F52:F83)</f>
        <v>0.78125</v>
      </c>
      <c r="G51" s="748"/>
      <c r="H51" s="781"/>
      <c r="I51" s="773">
        <v>100</v>
      </c>
      <c r="J51" s="748"/>
      <c r="K51" s="748"/>
      <c r="L51" s="748">
        <f>SUM(L52:L83)</f>
        <v>32.291666666666671</v>
      </c>
      <c r="M51" s="748"/>
      <c r="N51" s="781"/>
      <c r="O51" s="773">
        <v>100</v>
      </c>
      <c r="P51" s="748"/>
      <c r="Q51" s="748"/>
      <c r="R51" s="748">
        <f>SUM(R52:R83)</f>
        <v>53.125</v>
      </c>
      <c r="S51" s="748"/>
      <c r="T51" s="781"/>
      <c r="U51" s="773">
        <v>100</v>
      </c>
      <c r="V51" s="748"/>
      <c r="W51" s="748"/>
      <c r="X51" s="748">
        <f>SUM(X52:X83)</f>
        <v>71.875</v>
      </c>
      <c r="Y51" s="748"/>
      <c r="Z51" s="781"/>
      <c r="AA51" s="773">
        <v>100</v>
      </c>
      <c r="AB51" s="748"/>
      <c r="AC51" s="748"/>
      <c r="AD51" s="748">
        <f>SUM(AD52:AD83)</f>
        <v>77.083333333333343</v>
      </c>
      <c r="AE51" s="748"/>
      <c r="AF51" s="781"/>
      <c r="AG51" s="773">
        <v>100</v>
      </c>
      <c r="AH51" s="748"/>
      <c r="AI51" s="748"/>
      <c r="AJ51" s="748">
        <f>SUM(AJ52:AJ83)</f>
        <v>46.666666666666671</v>
      </c>
      <c r="AK51" s="748"/>
      <c r="AL51" s="781"/>
      <c r="AM51" s="773">
        <v>100</v>
      </c>
      <c r="AN51" s="748"/>
      <c r="AO51" s="748"/>
      <c r="AP51" s="748">
        <f>SUM(AP52:AP83)</f>
        <v>22.5</v>
      </c>
      <c r="AQ51" s="748"/>
      <c r="AR51" s="781"/>
      <c r="AS51" s="773">
        <v>100</v>
      </c>
      <c r="AT51" s="748"/>
      <c r="AU51" s="748"/>
      <c r="AV51" s="748">
        <f>SUM(AV52:AV83)</f>
        <v>56.770833333333336</v>
      </c>
      <c r="AW51" s="748"/>
      <c r="AX51" s="781"/>
      <c r="AY51" s="773">
        <v>100</v>
      </c>
      <c r="AZ51" s="748"/>
      <c r="BA51" s="748"/>
      <c r="BB51" s="748">
        <f>SUM(BB52:BB83)</f>
        <v>28.125</v>
      </c>
      <c r="BC51" s="748"/>
      <c r="BD51" s="781"/>
      <c r="BE51" s="773">
        <v>100</v>
      </c>
      <c r="BF51" s="748"/>
      <c r="BG51" s="748"/>
      <c r="BH51" s="748">
        <f>SUM(BH52:BH83)</f>
        <v>71.041666666666671</v>
      </c>
      <c r="BI51" s="748"/>
      <c r="BJ51" s="711"/>
      <c r="BK51" s="711"/>
      <c r="BL51" s="711"/>
      <c r="BM51" s="711"/>
      <c r="BN51" s="711"/>
      <c r="BO51" s="711"/>
      <c r="BP51" s="711"/>
      <c r="BQ51" s="711"/>
      <c r="BR51" s="711"/>
      <c r="BS51" s="711"/>
      <c r="BT51" s="711"/>
      <c r="BU51" s="711"/>
      <c r="BV51" s="711"/>
      <c r="BW51" s="711"/>
      <c r="BX51" s="711"/>
      <c r="BY51" s="711"/>
      <c r="BZ51" s="711"/>
      <c r="CA51" s="711"/>
      <c r="CB51" s="711"/>
      <c r="CC51" s="711"/>
      <c r="CD51" s="711"/>
      <c r="CE51" s="711"/>
      <c r="CF51" s="711"/>
      <c r="CG51" s="711"/>
      <c r="CH51" s="711"/>
      <c r="CI51" s="711"/>
      <c r="CJ51" s="711"/>
      <c r="CK51" s="711"/>
      <c r="CL51" s="711"/>
      <c r="CM51" s="711"/>
      <c r="CN51" s="711"/>
      <c r="CO51" s="711"/>
      <c r="CP51" s="711"/>
      <c r="CQ51" s="711"/>
      <c r="CR51" s="711"/>
      <c r="CS51" s="711"/>
      <c r="CT51" s="711"/>
      <c r="CU51" s="711"/>
      <c r="CV51" s="711"/>
      <c r="CW51" s="711"/>
      <c r="CX51" s="711"/>
      <c r="CY51" s="711"/>
      <c r="CZ51" s="711"/>
      <c r="DA51" s="711"/>
      <c r="DB51" s="711"/>
      <c r="DC51" s="711"/>
      <c r="DD51" s="711"/>
      <c r="DE51" s="711"/>
      <c r="DF51" s="711"/>
      <c r="DG51" s="711"/>
      <c r="DH51" s="711"/>
      <c r="DI51" s="711"/>
      <c r="DJ51" s="711"/>
      <c r="DK51" s="711"/>
      <c r="DL51" s="711"/>
      <c r="DM51" s="711"/>
      <c r="DN51" s="711"/>
      <c r="DO51" s="711"/>
      <c r="DP51" s="711"/>
      <c r="DQ51" s="711"/>
      <c r="DR51" s="711"/>
      <c r="DS51" s="711"/>
      <c r="DT51" s="711"/>
      <c r="DU51" s="711"/>
      <c r="DV51" s="711"/>
      <c r="DW51" s="711"/>
      <c r="DX51" s="711"/>
      <c r="DY51" s="711"/>
      <c r="DZ51" s="711"/>
      <c r="EA51" s="711"/>
      <c r="EB51" s="711"/>
      <c r="EC51" s="711"/>
      <c r="ED51" s="711"/>
      <c r="EE51" s="711"/>
      <c r="EF51" s="711"/>
      <c r="EG51" s="711"/>
      <c r="EH51" s="711"/>
      <c r="EI51" s="711"/>
      <c r="EJ51" s="711"/>
      <c r="EK51" s="711"/>
      <c r="EL51" s="711"/>
      <c r="EM51" s="711"/>
      <c r="EN51" s="711"/>
      <c r="EO51" s="711"/>
      <c r="EP51" s="711"/>
      <c r="EQ51" s="711"/>
      <c r="ER51" s="711"/>
      <c r="ES51" s="711"/>
      <c r="ET51" s="711"/>
      <c r="EU51" s="711"/>
      <c r="EV51" s="711"/>
      <c r="EW51" s="711"/>
      <c r="EX51" s="711"/>
      <c r="EY51" s="711"/>
      <c r="EZ51" s="711"/>
      <c r="FA51" s="711"/>
      <c r="FB51" s="711"/>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row>
    <row r="52" spans="1:370" s="112" customFormat="1" ht="12.75">
      <c r="A52" s="468" t="s">
        <v>506</v>
      </c>
      <c r="B52" s="469" t="s">
        <v>1143</v>
      </c>
      <c r="C52" s="470">
        <f t="shared" ref="C52:BE52" si="11">$C$51/4</f>
        <v>25</v>
      </c>
      <c r="D52" s="234"/>
      <c r="E52" s="234"/>
      <c r="F52" s="470">
        <f>SUM(E54:E63)</f>
        <v>0.78125</v>
      </c>
      <c r="G52" s="234"/>
      <c r="H52" s="778"/>
      <c r="I52" s="472">
        <f t="shared" si="11"/>
        <v>25</v>
      </c>
      <c r="J52" s="234"/>
      <c r="K52" s="234"/>
      <c r="L52" s="470">
        <f>SUM(K54:K63)</f>
        <v>9.375</v>
      </c>
      <c r="M52" s="234"/>
      <c r="N52" s="778"/>
      <c r="O52" s="472">
        <f t="shared" si="11"/>
        <v>25</v>
      </c>
      <c r="P52" s="234"/>
      <c r="Q52" s="234"/>
      <c r="R52" s="470">
        <f>SUM(Q54:Q63)</f>
        <v>15.625</v>
      </c>
      <c r="S52" s="234"/>
      <c r="T52" s="778"/>
      <c r="U52" s="472">
        <f t="shared" si="11"/>
        <v>25</v>
      </c>
      <c r="V52" s="234"/>
      <c r="W52" s="234"/>
      <c r="X52" s="470">
        <f>SUM(W54:W63)</f>
        <v>12.5</v>
      </c>
      <c r="Y52" s="234"/>
      <c r="Z52" s="778"/>
      <c r="AA52" s="472">
        <f t="shared" si="11"/>
        <v>25</v>
      </c>
      <c r="AB52" s="234"/>
      <c r="AC52" s="234"/>
      <c r="AD52" s="470">
        <f>SUM(AC54:AC63)</f>
        <v>14.583333333333334</v>
      </c>
      <c r="AE52" s="234"/>
      <c r="AF52" s="778"/>
      <c r="AG52" s="472">
        <f t="shared" si="11"/>
        <v>25</v>
      </c>
      <c r="AH52" s="234"/>
      <c r="AI52" s="234"/>
      <c r="AJ52" s="470">
        <f>SUM(AI54:AI63)</f>
        <v>16.666666666666668</v>
      </c>
      <c r="AK52" s="234"/>
      <c r="AL52" s="778"/>
      <c r="AM52" s="472">
        <f t="shared" si="11"/>
        <v>25</v>
      </c>
      <c r="AN52" s="234"/>
      <c r="AO52" s="234"/>
      <c r="AP52" s="470">
        <f>SUM(AO54:AO63)</f>
        <v>6.25</v>
      </c>
      <c r="AQ52" s="234"/>
      <c r="AR52" s="778"/>
      <c r="AS52" s="472">
        <f t="shared" si="11"/>
        <v>25</v>
      </c>
      <c r="AT52" s="234"/>
      <c r="AU52" s="234"/>
      <c r="AV52" s="470">
        <f>SUM(AU54:AU63)</f>
        <v>19.270833333333336</v>
      </c>
      <c r="AW52" s="234"/>
      <c r="AX52" s="778"/>
      <c r="AY52" s="472">
        <f t="shared" si="11"/>
        <v>25</v>
      </c>
      <c r="AZ52" s="234"/>
      <c r="BA52" s="234"/>
      <c r="BB52" s="470">
        <f>SUM(BA54:BA63)</f>
        <v>9.375</v>
      </c>
      <c r="BC52" s="234"/>
      <c r="BD52" s="778"/>
      <c r="BE52" s="472">
        <f t="shared" si="11"/>
        <v>25</v>
      </c>
      <c r="BF52" s="234"/>
      <c r="BG52" s="234"/>
      <c r="BH52" s="470">
        <f>SUM(BG54:BG63)</f>
        <v>25</v>
      </c>
      <c r="BI52" s="234"/>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row>
    <row r="53" spans="1:370" s="112" customFormat="1" ht="25.5">
      <c r="A53" s="468" t="s">
        <v>507</v>
      </c>
      <c r="B53" s="469" t="s">
        <v>508</v>
      </c>
      <c r="C53" s="234">
        <f>$C$52/4</f>
        <v>6.25</v>
      </c>
      <c r="D53" s="234"/>
      <c r="E53" s="234"/>
      <c r="F53" s="234"/>
      <c r="G53" s="234"/>
      <c r="H53" s="778"/>
      <c r="I53" s="474">
        <f t="shared" ref="I53:BE53" si="12">$C$52/4</f>
        <v>6.25</v>
      </c>
      <c r="J53" s="234"/>
      <c r="K53" s="234"/>
      <c r="L53" s="234"/>
      <c r="M53" s="234"/>
      <c r="N53" s="778"/>
      <c r="O53" s="474">
        <f t="shared" si="12"/>
        <v>6.25</v>
      </c>
      <c r="P53" s="234"/>
      <c r="Q53" s="234"/>
      <c r="R53" s="234"/>
      <c r="S53" s="234"/>
      <c r="T53" s="778"/>
      <c r="U53" s="474">
        <f t="shared" si="12"/>
        <v>6.25</v>
      </c>
      <c r="V53" s="234"/>
      <c r="W53" s="234"/>
      <c r="X53" s="234"/>
      <c r="Y53" s="234"/>
      <c r="Z53" s="778"/>
      <c r="AA53" s="474">
        <f t="shared" si="12"/>
        <v>6.25</v>
      </c>
      <c r="AB53" s="234"/>
      <c r="AC53" s="234"/>
      <c r="AD53" s="234"/>
      <c r="AE53" s="234"/>
      <c r="AF53" s="778"/>
      <c r="AG53" s="474">
        <f t="shared" si="12"/>
        <v>6.25</v>
      </c>
      <c r="AH53" s="234"/>
      <c r="AI53" s="234"/>
      <c r="AJ53" s="234"/>
      <c r="AK53" s="234"/>
      <c r="AL53" s="778"/>
      <c r="AM53" s="474">
        <f t="shared" si="12"/>
        <v>6.25</v>
      </c>
      <c r="AN53" s="234"/>
      <c r="AO53" s="234"/>
      <c r="AP53" s="234"/>
      <c r="AQ53" s="234"/>
      <c r="AR53" s="778"/>
      <c r="AS53" s="474">
        <f t="shared" si="12"/>
        <v>6.25</v>
      </c>
      <c r="AT53" s="234"/>
      <c r="AU53" s="234"/>
      <c r="AV53" s="234"/>
      <c r="AW53" s="234"/>
      <c r="AX53" s="778"/>
      <c r="AY53" s="474">
        <f t="shared" si="12"/>
        <v>6.25</v>
      </c>
      <c r="AZ53" s="234"/>
      <c r="BA53" s="234"/>
      <c r="BB53" s="234"/>
      <c r="BC53" s="234"/>
      <c r="BD53" s="778"/>
      <c r="BE53" s="474">
        <f t="shared" si="12"/>
        <v>6.25</v>
      </c>
      <c r="BF53" s="234"/>
      <c r="BG53" s="234"/>
      <c r="BH53" s="234"/>
      <c r="BI53" s="234"/>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row>
    <row r="54" spans="1:370" s="112" customFormat="1" ht="51">
      <c r="A54" s="473" t="s">
        <v>509</v>
      </c>
      <c r="B54" s="224" t="s">
        <v>510</v>
      </c>
      <c r="C54" s="234">
        <f>C$53/4</f>
        <v>1.5625</v>
      </c>
      <c r="D54" s="224" t="s">
        <v>62</v>
      </c>
      <c r="E54" s="234">
        <f>IF(D54="Yes",C54,IF(D54="partial",C54*0.25,0))</f>
        <v>0.390625</v>
      </c>
      <c r="F54" s="234"/>
      <c r="G54" s="224" t="s">
        <v>2417</v>
      </c>
      <c r="H54" s="778"/>
      <c r="I54" s="474">
        <f>$C$53/4</f>
        <v>1.5625</v>
      </c>
      <c r="J54" s="224" t="s">
        <v>35</v>
      </c>
      <c r="K54" s="234">
        <f>IF(J54="Yes",I54,0)</f>
        <v>1.5625</v>
      </c>
      <c r="L54" s="234"/>
      <c r="M54" s="224" t="s">
        <v>2042</v>
      </c>
      <c r="N54" s="778"/>
      <c r="O54" s="474">
        <f>$C$53/4</f>
        <v>1.5625</v>
      </c>
      <c r="P54" s="300" t="s">
        <v>38</v>
      </c>
      <c r="Q54" s="234">
        <f>IF(P54="Yes",O54,0)</f>
        <v>0</v>
      </c>
      <c r="R54" s="234"/>
      <c r="S54" s="234"/>
      <c r="T54" s="778"/>
      <c r="U54" s="474">
        <f>$C$53/4</f>
        <v>1.5625</v>
      </c>
      <c r="V54" s="224" t="s">
        <v>35</v>
      </c>
      <c r="W54" s="234">
        <f>IF(V54="Yes",U54,0)</f>
        <v>1.5625</v>
      </c>
      <c r="X54" s="234"/>
      <c r="Y54" s="483" t="s">
        <v>2043</v>
      </c>
      <c r="Z54" s="778"/>
      <c r="AA54" s="474">
        <f>$AA$53/4</f>
        <v>1.5625</v>
      </c>
      <c r="AB54" s="300" t="s">
        <v>1202</v>
      </c>
      <c r="AC54" s="234">
        <f>IF(AB54="Yes",AA54,0)</f>
        <v>1.5625</v>
      </c>
      <c r="AD54" s="234"/>
      <c r="AE54" s="233" t="s">
        <v>2044</v>
      </c>
      <c r="AF54" s="778"/>
      <c r="AG54" s="474">
        <f>$AG$53/4</f>
        <v>1.5625</v>
      </c>
      <c r="AH54" s="224" t="s">
        <v>35</v>
      </c>
      <c r="AI54" s="234">
        <f>IF(AH54="Yes",AG54,0)</f>
        <v>1.5625</v>
      </c>
      <c r="AJ54" s="234"/>
      <c r="AK54" s="224" t="s">
        <v>2045</v>
      </c>
      <c r="AL54" s="778"/>
      <c r="AM54" s="474">
        <f>$AM$53/4</f>
        <v>1.5625</v>
      </c>
      <c r="AN54" s="224" t="s">
        <v>35</v>
      </c>
      <c r="AO54" s="234">
        <f>C54</f>
        <v>1.5625</v>
      </c>
      <c r="AP54" s="234"/>
      <c r="AQ54" s="234" t="s">
        <v>1916</v>
      </c>
      <c r="AR54" s="778"/>
      <c r="AS54" s="474">
        <f>$AS$53/4</f>
        <v>1.5625</v>
      </c>
      <c r="AT54" s="300" t="s">
        <v>35</v>
      </c>
      <c r="AU54" s="234">
        <f>IF(AT54="Yes",AS54,0)</f>
        <v>1.5625</v>
      </c>
      <c r="AV54" s="234"/>
      <c r="AW54" s="224" t="s">
        <v>2046</v>
      </c>
      <c r="AX54" s="778"/>
      <c r="AY54" s="474">
        <f>$AY$53/4</f>
        <v>1.5625</v>
      </c>
      <c r="AZ54" s="224" t="s">
        <v>35</v>
      </c>
      <c r="BA54" s="234">
        <f>IF(AZ54="Yes",AY54,0)</f>
        <v>1.5625</v>
      </c>
      <c r="BB54" s="234"/>
      <c r="BC54" s="224" t="s">
        <v>2047</v>
      </c>
      <c r="BD54" s="778"/>
      <c r="BE54" s="474">
        <f>$BE$53/4</f>
        <v>1.5625</v>
      </c>
      <c r="BF54" s="300" t="s">
        <v>35</v>
      </c>
      <c r="BG54" s="234">
        <f>IF(BF54="Yes",BE54,0)</f>
        <v>1.5625</v>
      </c>
      <c r="BH54" s="234"/>
      <c r="BI54" s="224" t="s">
        <v>2048</v>
      </c>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row>
    <row r="55" spans="1:370" s="112" customFormat="1" ht="26.25" customHeight="1">
      <c r="A55" s="473" t="s">
        <v>511</v>
      </c>
      <c r="B55" s="224" t="s">
        <v>472</v>
      </c>
      <c r="C55" s="234">
        <f t="shared" ref="C55:C57" si="13">C$53/4</f>
        <v>1.5625</v>
      </c>
      <c r="D55" s="224" t="s">
        <v>62</v>
      </c>
      <c r="E55" s="234">
        <f>IF(D55="Yes",C55,IF(D55="partial",C55*0.25,0))</f>
        <v>0.390625</v>
      </c>
      <c r="F55" s="234"/>
      <c r="G55" s="224" t="s">
        <v>2417</v>
      </c>
      <c r="H55" s="778"/>
      <c r="I55" s="474">
        <f>$C$53/4</f>
        <v>1.5625</v>
      </c>
      <c r="J55" s="224" t="s">
        <v>35</v>
      </c>
      <c r="K55" s="234">
        <f>IF(J55="Yes",I55,0)</f>
        <v>1.5625</v>
      </c>
      <c r="L55" s="234"/>
      <c r="M55" s="224" t="s">
        <v>2049</v>
      </c>
      <c r="N55" s="778"/>
      <c r="O55" s="474">
        <f t="shared" ref="O55:O57" si="14">$C$53/4</f>
        <v>1.5625</v>
      </c>
      <c r="P55" s="300" t="s">
        <v>35</v>
      </c>
      <c r="Q55" s="234">
        <f>IF(P55="Yes",O55,0)</f>
        <v>1.5625</v>
      </c>
      <c r="R55" s="234"/>
      <c r="S55" s="224" t="s">
        <v>2049</v>
      </c>
      <c r="T55" s="778"/>
      <c r="U55" s="474">
        <f>$C$53/4</f>
        <v>1.5625</v>
      </c>
      <c r="V55" s="224" t="s">
        <v>35</v>
      </c>
      <c r="W55" s="234">
        <f>IF(V55="Yes",U55,0)</f>
        <v>1.5625</v>
      </c>
      <c r="X55" s="234"/>
      <c r="Y55" s="231" t="s">
        <v>2050</v>
      </c>
      <c r="Z55" s="778"/>
      <c r="AA55" s="474">
        <f t="shared" ref="AA55:AA57" si="15">$AA$53/4</f>
        <v>1.5625</v>
      </c>
      <c r="AB55" s="300" t="s">
        <v>35</v>
      </c>
      <c r="AC55" s="234">
        <f>IF(AB55="Yes",AA55,0)</f>
        <v>1.5625</v>
      </c>
      <c r="AD55" s="234"/>
      <c r="AE55" s="224" t="s">
        <v>1119</v>
      </c>
      <c r="AF55" s="778"/>
      <c r="AG55" s="474">
        <f t="shared" ref="AG55:AG57" si="16">$AG$53/4</f>
        <v>1.5625</v>
      </c>
      <c r="AH55" s="224" t="s">
        <v>35</v>
      </c>
      <c r="AI55" s="234">
        <f>IF(AH55="Yes",AG55,0)</f>
        <v>1.5625</v>
      </c>
      <c r="AJ55" s="234"/>
      <c r="AK55" s="224" t="s">
        <v>2051</v>
      </c>
      <c r="AL55" s="778"/>
      <c r="AM55" s="474">
        <f t="shared" ref="AM55:AM57" si="17">$AM$53/4</f>
        <v>1.5625</v>
      </c>
      <c r="AN55" s="224" t="s">
        <v>35</v>
      </c>
      <c r="AO55" s="234">
        <f>C55</f>
        <v>1.5625</v>
      </c>
      <c r="AP55" s="234"/>
      <c r="AQ55" s="224" t="s">
        <v>2049</v>
      </c>
      <c r="AR55" s="778"/>
      <c r="AS55" s="474">
        <f t="shared" ref="AS55:AS57" si="18">$AS$53/4</f>
        <v>1.5625</v>
      </c>
      <c r="AT55" s="300" t="s">
        <v>35</v>
      </c>
      <c r="AU55" s="234">
        <f>IF(AT55="Yes",AS55,0)</f>
        <v>1.5625</v>
      </c>
      <c r="AV55" s="234"/>
      <c r="AW55" s="224" t="s">
        <v>2052</v>
      </c>
      <c r="AX55" s="778"/>
      <c r="AY55" s="474">
        <f t="shared" ref="AY55:AY57" si="19">$AY$53/4</f>
        <v>1.5625</v>
      </c>
      <c r="AZ55" s="224" t="s">
        <v>35</v>
      </c>
      <c r="BA55" s="234">
        <f>IF(AZ55="Yes",AY55,0)</f>
        <v>1.5625</v>
      </c>
      <c r="BB55" s="234"/>
      <c r="BC55" s="224" t="s">
        <v>2053</v>
      </c>
      <c r="BD55" s="778"/>
      <c r="BE55" s="474">
        <f t="shared" ref="BE55:BE57" si="20">$BE$53/4</f>
        <v>1.5625</v>
      </c>
      <c r="BF55" s="300" t="s">
        <v>35</v>
      </c>
      <c r="BG55" s="234">
        <f>IF(BF55="Yes",BE55,0)</f>
        <v>1.5625</v>
      </c>
      <c r="BH55" s="234"/>
      <c r="BI55" s="224" t="s">
        <v>2054</v>
      </c>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row>
    <row r="56" spans="1:370" s="112" customFormat="1" ht="51">
      <c r="A56" s="473" t="s">
        <v>512</v>
      </c>
      <c r="B56" s="224" t="s">
        <v>1207</v>
      </c>
      <c r="C56" s="234">
        <f t="shared" si="13"/>
        <v>1.5625</v>
      </c>
      <c r="D56" s="224" t="s">
        <v>38</v>
      </c>
      <c r="E56" s="234">
        <f>IF(D56="Yes",C56,IF(D56="partial",C56*0.25,0))</f>
        <v>0</v>
      </c>
      <c r="F56" s="234"/>
      <c r="G56" s="495"/>
      <c r="H56" s="778"/>
      <c r="I56" s="474">
        <f>$C$53/4</f>
        <v>1.5625</v>
      </c>
      <c r="J56" s="224" t="s">
        <v>38</v>
      </c>
      <c r="K56" s="234">
        <f>IF(J56="Yes",I56,0)</f>
        <v>0</v>
      </c>
      <c r="L56" s="234"/>
      <c r="M56" s="471"/>
      <c r="N56" s="778"/>
      <c r="O56" s="474">
        <f t="shared" si="14"/>
        <v>1.5625</v>
      </c>
      <c r="P56" s="300" t="s">
        <v>35</v>
      </c>
      <c r="Q56" s="234">
        <f>IF(P56="Yes",O56,0)</f>
        <v>1.5625</v>
      </c>
      <c r="R56" s="234"/>
      <c r="S56" s="234" t="s">
        <v>2055</v>
      </c>
      <c r="T56" s="778"/>
      <c r="U56" s="474">
        <f>$C$53/4</f>
        <v>1.5625</v>
      </c>
      <c r="V56" s="224" t="s">
        <v>35</v>
      </c>
      <c r="W56" s="234">
        <f>IF(V56="Yes",U56,0)</f>
        <v>1.5625</v>
      </c>
      <c r="X56" s="234"/>
      <c r="Y56" s="231" t="s">
        <v>2049</v>
      </c>
      <c r="Z56" s="778"/>
      <c r="AA56" s="474">
        <f t="shared" si="15"/>
        <v>1.5625</v>
      </c>
      <c r="AB56" s="300" t="s">
        <v>35</v>
      </c>
      <c r="AC56" s="234">
        <f>IF(AB56="Yes",AA56,0)</f>
        <v>1.5625</v>
      </c>
      <c r="AD56" s="234"/>
      <c r="AE56" s="224" t="s">
        <v>2201</v>
      </c>
      <c r="AF56" s="778"/>
      <c r="AG56" s="474">
        <f t="shared" si="16"/>
        <v>1.5625</v>
      </c>
      <c r="AH56" s="224" t="s">
        <v>35</v>
      </c>
      <c r="AI56" s="234">
        <f>IF(AH56="Yes",AG56,0)</f>
        <v>1.5625</v>
      </c>
      <c r="AJ56" s="234"/>
      <c r="AK56" s="224" t="s">
        <v>2056</v>
      </c>
      <c r="AL56" s="778"/>
      <c r="AM56" s="474">
        <f t="shared" si="17"/>
        <v>1.5625</v>
      </c>
      <c r="AN56" s="224" t="s">
        <v>35</v>
      </c>
      <c r="AO56" s="234">
        <f>C56</f>
        <v>1.5625</v>
      </c>
      <c r="AP56" s="234"/>
      <c r="AQ56" s="234" t="s">
        <v>1916</v>
      </c>
      <c r="AR56" s="778"/>
      <c r="AS56" s="474">
        <f t="shared" si="18"/>
        <v>1.5625</v>
      </c>
      <c r="AT56" s="300" t="s">
        <v>35</v>
      </c>
      <c r="AU56" s="234">
        <f>IF(AT56="Yes",AS56,0)</f>
        <v>1.5625</v>
      </c>
      <c r="AV56" s="234"/>
      <c r="AW56" s="224" t="s">
        <v>2055</v>
      </c>
      <c r="AX56" s="778"/>
      <c r="AY56" s="474">
        <f t="shared" si="19"/>
        <v>1.5625</v>
      </c>
      <c r="AZ56" s="224" t="s">
        <v>38</v>
      </c>
      <c r="BA56" s="234">
        <f>IF(AZ56="Yes",AY56,0)</f>
        <v>0</v>
      </c>
      <c r="BB56" s="234"/>
      <c r="BC56" s="234"/>
      <c r="BD56" s="778"/>
      <c r="BE56" s="474">
        <f t="shared" si="20"/>
        <v>1.5625</v>
      </c>
      <c r="BF56" s="300" t="s">
        <v>35</v>
      </c>
      <c r="BG56" s="234">
        <f>IF(BF56="Yes",BE56,0)</f>
        <v>1.5625</v>
      </c>
      <c r="BH56" s="234"/>
      <c r="BI56" s="234" t="s">
        <v>2055</v>
      </c>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row>
    <row r="57" spans="1:370" s="112" customFormat="1" ht="38.25">
      <c r="A57" s="473" t="s">
        <v>473</v>
      </c>
      <c r="B57" s="224" t="s">
        <v>1033</v>
      </c>
      <c r="C57" s="234">
        <f t="shared" si="13"/>
        <v>1.5625</v>
      </c>
      <c r="D57" s="224" t="s">
        <v>38</v>
      </c>
      <c r="E57" s="234">
        <f>IF(D57="Yes",C57,IF(D57="partial",C57*0.25,0))</f>
        <v>0</v>
      </c>
      <c r="F57" s="234"/>
      <c r="G57" s="495"/>
      <c r="H57" s="778"/>
      <c r="I57" s="474">
        <f>$C$53/4</f>
        <v>1.5625</v>
      </c>
      <c r="J57" s="224" t="s">
        <v>38</v>
      </c>
      <c r="K57" s="234">
        <f>IF(J57="Yes",I57,0)</f>
        <v>0</v>
      </c>
      <c r="L57" s="234"/>
      <c r="M57" s="234"/>
      <c r="N57" s="778"/>
      <c r="O57" s="474">
        <f t="shared" si="14"/>
        <v>1.5625</v>
      </c>
      <c r="P57" s="300" t="s">
        <v>38</v>
      </c>
      <c r="Q57" s="234">
        <f>IF(P57="Yes",O57,0)</f>
        <v>0</v>
      </c>
      <c r="R57" s="234"/>
      <c r="S57" s="234"/>
      <c r="T57" s="778"/>
      <c r="U57" s="474">
        <f>$C$53/4</f>
        <v>1.5625</v>
      </c>
      <c r="V57" s="224" t="s">
        <v>35</v>
      </c>
      <c r="W57" s="234">
        <f>IF(V57="Yes",U57,0)</f>
        <v>1.5625</v>
      </c>
      <c r="X57" s="234"/>
      <c r="Y57" s="231" t="s">
        <v>2043</v>
      </c>
      <c r="Z57" s="778"/>
      <c r="AA57" s="474">
        <f t="shared" si="15"/>
        <v>1.5625</v>
      </c>
      <c r="AB57" s="300" t="s">
        <v>1202</v>
      </c>
      <c r="AC57" s="234">
        <f>IF(AB57="Yes",AA57,0)</f>
        <v>1.5625</v>
      </c>
      <c r="AD57" s="234"/>
      <c r="AE57" s="234" t="s">
        <v>2057</v>
      </c>
      <c r="AF57" s="778"/>
      <c r="AG57" s="474">
        <f t="shared" si="16"/>
        <v>1.5625</v>
      </c>
      <c r="AH57" s="224" t="s">
        <v>35</v>
      </c>
      <c r="AI57" s="234">
        <f>IF(AH57="Yes",AG57,0)</f>
        <v>1.5625</v>
      </c>
      <c r="AJ57" s="234"/>
      <c r="AK57" s="224" t="s">
        <v>2056</v>
      </c>
      <c r="AL57" s="778"/>
      <c r="AM57" s="474">
        <f t="shared" si="17"/>
        <v>1.5625</v>
      </c>
      <c r="AN57" s="224" t="s">
        <v>35</v>
      </c>
      <c r="AO57" s="234">
        <f>C57</f>
        <v>1.5625</v>
      </c>
      <c r="AP57" s="234"/>
      <c r="AQ57" s="234" t="s">
        <v>1916</v>
      </c>
      <c r="AR57" s="778"/>
      <c r="AS57" s="474">
        <f t="shared" si="18"/>
        <v>1.5625</v>
      </c>
      <c r="AT57" s="300" t="s">
        <v>38</v>
      </c>
      <c r="AU57" s="234">
        <f>IF(AT57="Yes",AS57,0)</f>
        <v>0</v>
      </c>
      <c r="AV57" s="234"/>
      <c r="AW57" s="234"/>
      <c r="AX57" s="778"/>
      <c r="AY57" s="474">
        <f t="shared" si="19"/>
        <v>1.5625</v>
      </c>
      <c r="AZ57" s="224" t="s">
        <v>38</v>
      </c>
      <c r="BA57" s="234">
        <f>IF(AZ57="Yes",AY57,0)</f>
        <v>0</v>
      </c>
      <c r="BB57" s="234"/>
      <c r="BC57" s="234"/>
      <c r="BD57" s="778"/>
      <c r="BE57" s="474">
        <f t="shared" si="20"/>
        <v>1.5625</v>
      </c>
      <c r="BF57" s="300" t="s">
        <v>35</v>
      </c>
      <c r="BG57" s="234">
        <f>IF(BF57="Yes",BE57,0)</f>
        <v>1.5625</v>
      </c>
      <c r="BH57" s="234"/>
      <c r="BI57" s="234"/>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row>
    <row r="58" spans="1:370" s="112" customFormat="1" ht="12.75">
      <c r="A58" s="468" t="s">
        <v>474</v>
      </c>
      <c r="B58" s="469" t="s">
        <v>1172</v>
      </c>
      <c r="C58" s="234">
        <f t="shared" ref="C58:BE58" si="21">$C$52/4</f>
        <v>6.25</v>
      </c>
      <c r="D58" s="234"/>
      <c r="E58" s="234"/>
      <c r="F58" s="234"/>
      <c r="G58" s="234"/>
      <c r="H58" s="778"/>
      <c r="I58" s="474">
        <f t="shared" si="21"/>
        <v>6.25</v>
      </c>
      <c r="J58" s="234"/>
      <c r="K58" s="234"/>
      <c r="L58" s="234"/>
      <c r="M58" s="234"/>
      <c r="N58" s="778"/>
      <c r="O58" s="474">
        <f t="shared" si="21"/>
        <v>6.25</v>
      </c>
      <c r="P58" s="234"/>
      <c r="Q58" s="234"/>
      <c r="R58" s="234"/>
      <c r="S58" s="234"/>
      <c r="T58" s="778"/>
      <c r="U58" s="474">
        <f t="shared" si="21"/>
        <v>6.25</v>
      </c>
      <c r="V58" s="234"/>
      <c r="W58" s="234"/>
      <c r="X58" s="234"/>
      <c r="Y58" s="235" t="s">
        <v>2043</v>
      </c>
      <c r="Z58" s="778"/>
      <c r="AA58" s="474">
        <f t="shared" si="21"/>
        <v>6.25</v>
      </c>
      <c r="AB58" s="234"/>
      <c r="AC58" s="234"/>
      <c r="AD58" s="234"/>
      <c r="AE58" s="303"/>
      <c r="AF58" s="778"/>
      <c r="AG58" s="474">
        <f t="shared" si="21"/>
        <v>6.25</v>
      </c>
      <c r="AH58" s="234"/>
      <c r="AI58" s="234"/>
      <c r="AJ58" s="234"/>
      <c r="AK58" s="234"/>
      <c r="AL58" s="778"/>
      <c r="AM58" s="474">
        <f t="shared" si="21"/>
        <v>6.25</v>
      </c>
      <c r="AN58" s="234"/>
      <c r="AO58" s="234"/>
      <c r="AP58" s="234"/>
      <c r="AQ58" s="234"/>
      <c r="AR58" s="778"/>
      <c r="AS58" s="474">
        <f t="shared" si="21"/>
        <v>6.25</v>
      </c>
      <c r="AT58" s="234"/>
      <c r="AU58" s="234"/>
      <c r="AV58" s="234"/>
      <c r="AW58" s="234"/>
      <c r="AX58" s="778"/>
      <c r="AY58" s="474">
        <f t="shared" si="21"/>
        <v>6.25</v>
      </c>
      <c r="AZ58" s="234"/>
      <c r="BA58" s="234"/>
      <c r="BB58" s="234"/>
      <c r="BC58" s="234"/>
      <c r="BD58" s="778"/>
      <c r="BE58" s="474">
        <f t="shared" si="21"/>
        <v>6.25</v>
      </c>
      <c r="BF58" s="234"/>
      <c r="BG58" s="234"/>
      <c r="BH58" s="234"/>
      <c r="BI58" s="234"/>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row>
    <row r="59" spans="1:370" s="112" customFormat="1" ht="38.25">
      <c r="A59" s="473" t="s">
        <v>1047</v>
      </c>
      <c r="B59" s="224" t="s">
        <v>1166</v>
      </c>
      <c r="C59" s="234">
        <f t="shared" ref="C59:BE61" si="22">$C$58/3</f>
        <v>2.0833333333333335</v>
      </c>
      <c r="D59" s="224" t="s">
        <v>38</v>
      </c>
      <c r="E59" s="234">
        <f>IF(D59="Yes",C59,IF(D59="partial",C59*0.25,0))</f>
        <v>0</v>
      </c>
      <c r="F59" s="234"/>
      <c r="G59" s="471"/>
      <c r="H59" s="778"/>
      <c r="I59" s="474">
        <f t="shared" si="22"/>
        <v>2.0833333333333335</v>
      </c>
      <c r="J59" s="224" t="s">
        <v>38</v>
      </c>
      <c r="K59" s="234">
        <f>IF(J59="Yes",I59,0)</f>
        <v>0</v>
      </c>
      <c r="L59" s="234"/>
      <c r="M59" s="471"/>
      <c r="N59" s="778"/>
      <c r="O59" s="474">
        <f t="shared" si="22"/>
        <v>2.0833333333333335</v>
      </c>
      <c r="P59" s="300" t="s">
        <v>38</v>
      </c>
      <c r="Q59" s="234">
        <f>IF(P59="Yes",O59,0)</f>
        <v>0</v>
      </c>
      <c r="R59" s="234"/>
      <c r="S59" s="234"/>
      <c r="T59" s="778"/>
      <c r="U59" s="474">
        <f t="shared" si="22"/>
        <v>2.0833333333333335</v>
      </c>
      <c r="V59" s="224" t="s">
        <v>38</v>
      </c>
      <c r="W59" s="234">
        <f>IF(V59="Yes",U59,0)</f>
        <v>0</v>
      </c>
      <c r="X59" s="234"/>
      <c r="Y59" s="234"/>
      <c r="Z59" s="778"/>
      <c r="AA59" s="474">
        <f t="shared" si="22"/>
        <v>2.0833333333333335</v>
      </c>
      <c r="AB59" s="300" t="s">
        <v>35</v>
      </c>
      <c r="AC59" s="234">
        <f>IF(AB59="Yes",AA59,0)</f>
        <v>2.0833333333333335</v>
      </c>
      <c r="AD59" s="234"/>
      <c r="AE59" s="224" t="s">
        <v>2202</v>
      </c>
      <c r="AF59" s="778"/>
      <c r="AG59" s="474">
        <f t="shared" si="22"/>
        <v>2.0833333333333335</v>
      </c>
      <c r="AH59" s="224" t="s">
        <v>35</v>
      </c>
      <c r="AI59" s="234">
        <f>IF(AH59="Yes",AG59,0)</f>
        <v>2.0833333333333335</v>
      </c>
      <c r="AJ59" s="234"/>
      <c r="AK59" s="224" t="s">
        <v>2058</v>
      </c>
      <c r="AL59" s="778"/>
      <c r="AM59" s="474">
        <f t="shared" si="22"/>
        <v>2.0833333333333335</v>
      </c>
      <c r="AN59" s="224" t="s">
        <v>38</v>
      </c>
      <c r="AO59" s="234">
        <f>IF(AN59="Yes",AM59,0)</f>
        <v>0</v>
      </c>
      <c r="AP59" s="234"/>
      <c r="AQ59" s="234"/>
      <c r="AR59" s="778"/>
      <c r="AS59" s="474">
        <f t="shared" si="22"/>
        <v>2.0833333333333335</v>
      </c>
      <c r="AT59" s="300" t="s">
        <v>38</v>
      </c>
      <c r="AU59" s="234">
        <f>IF(AT59="Yes",AS59,0)</f>
        <v>0</v>
      </c>
      <c r="AV59" s="234"/>
      <c r="AW59" s="234"/>
      <c r="AX59" s="778"/>
      <c r="AY59" s="474">
        <f t="shared" si="22"/>
        <v>2.0833333333333335</v>
      </c>
      <c r="AZ59" s="224" t="s">
        <v>38</v>
      </c>
      <c r="BA59" s="234">
        <f>IF(AZ59="Yes",AY59,0)</f>
        <v>0</v>
      </c>
      <c r="BB59" s="234"/>
      <c r="BC59" s="234"/>
      <c r="BD59" s="778"/>
      <c r="BE59" s="474">
        <f t="shared" si="22"/>
        <v>2.0833333333333335</v>
      </c>
      <c r="BF59" s="300" t="s">
        <v>35</v>
      </c>
      <c r="BG59" s="234">
        <f>IF(BF59="Yes",BE59,0)</f>
        <v>2.0833333333333335</v>
      </c>
      <c r="BH59" s="234"/>
      <c r="BI59" s="224" t="s">
        <v>1919</v>
      </c>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row>
    <row r="60" spans="1:370" s="112" customFormat="1" ht="38.25">
      <c r="A60" s="473" t="s">
        <v>1048</v>
      </c>
      <c r="B60" s="224" t="s">
        <v>1167</v>
      </c>
      <c r="C60" s="234">
        <f t="shared" si="22"/>
        <v>2.0833333333333335</v>
      </c>
      <c r="D60" s="224" t="s">
        <v>38</v>
      </c>
      <c r="E60" s="234">
        <f>IF(D60="Yes",C60,IF(D60="partial",C60*0.25,0))</f>
        <v>0</v>
      </c>
      <c r="F60" s="234"/>
      <c r="G60" s="234"/>
      <c r="H60" s="778"/>
      <c r="I60" s="474">
        <f t="shared" si="22"/>
        <v>2.0833333333333335</v>
      </c>
      <c r="J60" s="224" t="s">
        <v>38</v>
      </c>
      <c r="K60" s="234">
        <f>IF(J60="Yes",I60,0)</f>
        <v>0</v>
      </c>
      <c r="L60" s="234"/>
      <c r="M60" s="234"/>
      <c r="N60" s="778"/>
      <c r="O60" s="474">
        <f t="shared" si="22"/>
        <v>2.0833333333333335</v>
      </c>
      <c r="P60" s="300" t="s">
        <v>38</v>
      </c>
      <c r="Q60" s="234">
        <f>IF(P60="Yes",O60,0)</f>
        <v>0</v>
      </c>
      <c r="R60" s="234"/>
      <c r="S60" s="234"/>
      <c r="T60" s="778"/>
      <c r="U60" s="474">
        <f t="shared" si="22"/>
        <v>2.0833333333333335</v>
      </c>
      <c r="V60" s="224" t="s">
        <v>38</v>
      </c>
      <c r="W60" s="234">
        <f>IF(V60="Yes",U60,0)</f>
        <v>0</v>
      </c>
      <c r="X60" s="234"/>
      <c r="Y60" s="234"/>
      <c r="Z60" s="778"/>
      <c r="AA60" s="474">
        <f t="shared" si="22"/>
        <v>2.0833333333333335</v>
      </c>
      <c r="AB60" s="300" t="s">
        <v>38</v>
      </c>
      <c r="AC60" s="234">
        <f>IF(AB60="Yes",AA60,0)</f>
        <v>0</v>
      </c>
      <c r="AD60" s="234"/>
      <c r="AE60" s="303"/>
      <c r="AF60" s="778"/>
      <c r="AG60" s="474">
        <f t="shared" si="22"/>
        <v>2.0833333333333335</v>
      </c>
      <c r="AH60" s="224" t="s">
        <v>35</v>
      </c>
      <c r="AI60" s="234">
        <f>IF(AH60="Yes",AG60,0)</f>
        <v>2.0833333333333335</v>
      </c>
      <c r="AJ60" s="234"/>
      <c r="AK60" s="224" t="s">
        <v>2059</v>
      </c>
      <c r="AL60" s="778"/>
      <c r="AM60" s="474">
        <f t="shared" si="22"/>
        <v>2.0833333333333335</v>
      </c>
      <c r="AN60" s="224" t="s">
        <v>38</v>
      </c>
      <c r="AO60" s="234">
        <f>IF(AN60="Yes",AM60,0)</f>
        <v>0</v>
      </c>
      <c r="AP60" s="234"/>
      <c r="AQ60" s="234"/>
      <c r="AR60" s="778"/>
      <c r="AS60" s="474">
        <f t="shared" si="22"/>
        <v>2.0833333333333335</v>
      </c>
      <c r="AT60" s="300" t="s">
        <v>35</v>
      </c>
      <c r="AU60" s="234">
        <f>IF(AT60="Yes",AS60,0)</f>
        <v>2.0833333333333335</v>
      </c>
      <c r="AV60" s="234"/>
      <c r="AW60" s="224" t="s">
        <v>2060</v>
      </c>
      <c r="AX60" s="778"/>
      <c r="AY60" s="474">
        <f t="shared" si="22"/>
        <v>2.0833333333333335</v>
      </c>
      <c r="AZ60" s="224" t="s">
        <v>38</v>
      </c>
      <c r="BA60" s="234">
        <f>IF(AZ60="Yes",AY60,0)</f>
        <v>0</v>
      </c>
      <c r="BB60" s="234"/>
      <c r="BC60" s="234"/>
      <c r="BD60" s="778"/>
      <c r="BE60" s="474">
        <f t="shared" si="22"/>
        <v>2.0833333333333335</v>
      </c>
      <c r="BF60" s="300" t="s">
        <v>35</v>
      </c>
      <c r="BG60" s="234">
        <f>IF(BF60="Yes",BE60,0)</f>
        <v>2.0833333333333335</v>
      </c>
      <c r="BH60" s="234"/>
      <c r="BI60" s="224" t="s">
        <v>1919</v>
      </c>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row>
    <row r="61" spans="1:370" s="112" customFormat="1" ht="25.5">
      <c r="A61" s="473" t="s">
        <v>1174</v>
      </c>
      <c r="B61" s="224" t="s">
        <v>1057</v>
      </c>
      <c r="C61" s="234">
        <f t="shared" si="22"/>
        <v>2.0833333333333335</v>
      </c>
      <c r="D61" s="224" t="s">
        <v>38</v>
      </c>
      <c r="E61" s="234">
        <f>IF(D61="Yes",C61,IF(D61="partial",C61*0.25,0))</f>
        <v>0</v>
      </c>
      <c r="F61" s="234"/>
      <c r="G61" s="234"/>
      <c r="H61" s="778"/>
      <c r="I61" s="474">
        <f t="shared" si="22"/>
        <v>2.0833333333333335</v>
      </c>
      <c r="J61" s="224" t="s">
        <v>38</v>
      </c>
      <c r="K61" s="234">
        <f>IF(J61="Yes",I61,0)</f>
        <v>0</v>
      </c>
      <c r="L61" s="234"/>
      <c r="M61" s="477"/>
      <c r="N61" s="778"/>
      <c r="O61" s="474">
        <f t="shared" si="22"/>
        <v>2.0833333333333335</v>
      </c>
      <c r="P61" s="300" t="s">
        <v>38</v>
      </c>
      <c r="Q61" s="234">
        <f>IF(P61="Yes",O61,0)</f>
        <v>0</v>
      </c>
      <c r="R61" s="234"/>
      <c r="S61" s="234"/>
      <c r="T61" s="778"/>
      <c r="U61" s="474">
        <f t="shared" si="22"/>
        <v>2.0833333333333335</v>
      </c>
      <c r="V61" s="224" t="s">
        <v>38</v>
      </c>
      <c r="W61" s="234">
        <f>IF(V61="Yes",U61,0)</f>
        <v>0</v>
      </c>
      <c r="X61" s="234"/>
      <c r="Y61" s="234"/>
      <c r="Z61" s="778"/>
      <c r="AA61" s="474">
        <f t="shared" si="22"/>
        <v>2.0833333333333335</v>
      </c>
      <c r="AB61" s="300" t="s">
        <v>38</v>
      </c>
      <c r="AC61" s="234">
        <f>IF(AB61="Yes",AA61,0)</f>
        <v>0</v>
      </c>
      <c r="AD61" s="234"/>
      <c r="AE61" s="234"/>
      <c r="AF61" s="778"/>
      <c r="AG61" s="474">
        <f t="shared" si="22"/>
        <v>2.0833333333333335</v>
      </c>
      <c r="AH61" s="224" t="s">
        <v>38</v>
      </c>
      <c r="AI61" s="234">
        <f>IF(AH61="Yes",AG61,0)</f>
        <v>0</v>
      </c>
      <c r="AJ61" s="234"/>
      <c r="AK61" s="234" t="s">
        <v>2061</v>
      </c>
      <c r="AL61" s="778"/>
      <c r="AM61" s="474">
        <f t="shared" si="22"/>
        <v>2.0833333333333335</v>
      </c>
      <c r="AN61" s="224" t="s">
        <v>38</v>
      </c>
      <c r="AO61" s="234">
        <f>IF(AN61="Yes",AM61,0)</f>
        <v>0</v>
      </c>
      <c r="AP61" s="234"/>
      <c r="AQ61" s="234"/>
      <c r="AR61" s="778"/>
      <c r="AS61" s="474">
        <f t="shared" si="22"/>
        <v>2.0833333333333335</v>
      </c>
      <c r="AT61" s="300" t="s">
        <v>38</v>
      </c>
      <c r="AU61" s="234">
        <f>IF(AT61="Yes",AS61,0)</f>
        <v>0</v>
      </c>
      <c r="AV61" s="234"/>
      <c r="AW61" s="234"/>
      <c r="AX61" s="778"/>
      <c r="AY61" s="474">
        <f t="shared" si="22"/>
        <v>2.0833333333333335</v>
      </c>
      <c r="AZ61" s="224" t="s">
        <v>38</v>
      </c>
      <c r="BA61" s="234">
        <f>IF(AZ61="Yes",AY61,0)</f>
        <v>0</v>
      </c>
      <c r="BB61" s="234"/>
      <c r="BC61" s="234"/>
      <c r="BD61" s="778"/>
      <c r="BE61" s="474">
        <f t="shared" si="22"/>
        <v>2.0833333333333335</v>
      </c>
      <c r="BF61" s="300" t="s">
        <v>35</v>
      </c>
      <c r="BG61" s="234">
        <f>IF(BF61="Yes",BE61,0)</f>
        <v>2.0833333333333335</v>
      </c>
      <c r="BH61" s="234"/>
      <c r="BI61" s="224" t="s">
        <v>1919</v>
      </c>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7"/>
      <c r="MX61" s="27"/>
      <c r="MY61" s="27"/>
      <c r="MZ61" s="27"/>
      <c r="NA61" s="27"/>
      <c r="NB61" s="27"/>
      <c r="NC61" s="27"/>
      <c r="ND61" s="27"/>
      <c r="NE61" s="27"/>
      <c r="NF61" s="27"/>
    </row>
    <row r="62" spans="1:370" s="112" customFormat="1" ht="29.25" customHeight="1">
      <c r="A62" s="468" t="s">
        <v>709</v>
      </c>
      <c r="B62" s="469" t="s">
        <v>1034</v>
      </c>
      <c r="C62" s="234">
        <f t="shared" ref="C62:BE63" si="23">$C$52/4</f>
        <v>6.25</v>
      </c>
      <c r="D62" s="224" t="s">
        <v>38</v>
      </c>
      <c r="E62" s="234">
        <f>IF(D62="Yes",C62,IF(D62="partial",C62*0.25,0))</f>
        <v>0</v>
      </c>
      <c r="F62" s="234"/>
      <c r="G62" s="234"/>
      <c r="H62" s="778"/>
      <c r="I62" s="474">
        <f t="shared" si="23"/>
        <v>6.25</v>
      </c>
      <c r="J62" s="224" t="s">
        <v>38</v>
      </c>
      <c r="K62" s="234">
        <f>IF(J62="Yes",I62,0)</f>
        <v>0</v>
      </c>
      <c r="L62" s="234"/>
      <c r="M62" s="477"/>
      <c r="N62" s="778"/>
      <c r="O62" s="474">
        <f t="shared" si="23"/>
        <v>6.25</v>
      </c>
      <c r="P62" s="300" t="s">
        <v>35</v>
      </c>
      <c r="Q62" s="234">
        <f>IF(P62="Yes",O62,0)</f>
        <v>6.25</v>
      </c>
      <c r="R62" s="234"/>
      <c r="S62" s="224" t="s">
        <v>2062</v>
      </c>
      <c r="T62" s="778"/>
      <c r="U62" s="474">
        <f t="shared" si="23"/>
        <v>6.25</v>
      </c>
      <c r="V62" s="224" t="s">
        <v>38</v>
      </c>
      <c r="W62" s="234">
        <f>IF(V62="Yes",U62,0)</f>
        <v>0</v>
      </c>
      <c r="X62" s="234"/>
      <c r="Y62" s="234"/>
      <c r="Z62" s="778"/>
      <c r="AA62" s="474">
        <f t="shared" si="23"/>
        <v>6.25</v>
      </c>
      <c r="AB62" s="300" t="s">
        <v>38</v>
      </c>
      <c r="AC62" s="234">
        <f>IF(AB62="Yes",AA62,0)</f>
        <v>0</v>
      </c>
      <c r="AD62" s="234"/>
      <c r="AE62" s="234"/>
      <c r="AF62" s="778"/>
      <c r="AG62" s="474">
        <f t="shared" si="23"/>
        <v>6.25</v>
      </c>
      <c r="AH62" s="224" t="s">
        <v>38</v>
      </c>
      <c r="AI62" s="234">
        <f>IF(AH62="Yes",AG62,0)</f>
        <v>0</v>
      </c>
      <c r="AJ62" s="234"/>
      <c r="AK62" s="234"/>
      <c r="AL62" s="778"/>
      <c r="AM62" s="474">
        <f t="shared" si="23"/>
        <v>6.25</v>
      </c>
      <c r="AN62" s="224" t="s">
        <v>38</v>
      </c>
      <c r="AO62" s="234">
        <f>IF(AN62="Yes",AM62,0)</f>
        <v>0</v>
      </c>
      <c r="AP62" s="234"/>
      <c r="AQ62" s="234"/>
      <c r="AR62" s="778"/>
      <c r="AS62" s="474">
        <f t="shared" si="23"/>
        <v>6.25</v>
      </c>
      <c r="AT62" s="300" t="s">
        <v>35</v>
      </c>
      <c r="AU62" s="234">
        <f>IF(AT62="Yes",AS62,0)</f>
        <v>6.25</v>
      </c>
      <c r="AV62" s="234"/>
      <c r="AW62" s="234" t="s">
        <v>2413</v>
      </c>
      <c r="AX62" s="778"/>
      <c r="AY62" s="474">
        <f t="shared" si="23"/>
        <v>6.25</v>
      </c>
      <c r="AZ62" s="224" t="s">
        <v>38</v>
      </c>
      <c r="BA62" s="234">
        <f>IF(AZ62="Yes",AY62,0)</f>
        <v>0</v>
      </c>
      <c r="BB62" s="234"/>
      <c r="BC62" s="234"/>
      <c r="BD62" s="778"/>
      <c r="BE62" s="474">
        <f t="shared" si="23"/>
        <v>6.25</v>
      </c>
      <c r="BF62" s="300" t="s">
        <v>35</v>
      </c>
      <c r="BG62" s="234">
        <f>IF(BF62="Yes",BE62,0)</f>
        <v>6.25</v>
      </c>
      <c r="BH62" s="234"/>
      <c r="BI62" s="234"/>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7"/>
      <c r="NF62" s="27"/>
    </row>
    <row r="63" spans="1:370" s="112" customFormat="1" ht="25.5" customHeight="1">
      <c r="A63" s="468" t="s">
        <v>1041</v>
      </c>
      <c r="B63" s="469" t="s">
        <v>1056</v>
      </c>
      <c r="C63" s="234">
        <f t="shared" si="23"/>
        <v>6.25</v>
      </c>
      <c r="D63" s="224" t="s">
        <v>38</v>
      </c>
      <c r="E63" s="234">
        <f>IF(D63="Yes",C63,IF(D63="partial",C63*0.25,0))</f>
        <v>0</v>
      </c>
      <c r="F63" s="234"/>
      <c r="G63" s="234"/>
      <c r="H63" s="778"/>
      <c r="I63" s="474">
        <f t="shared" si="23"/>
        <v>6.25</v>
      </c>
      <c r="J63" s="224" t="s">
        <v>35</v>
      </c>
      <c r="K63" s="234">
        <f>IF(J63="Yes",I63,0)</f>
        <v>6.25</v>
      </c>
      <c r="L63" s="234"/>
      <c r="M63" s="235" t="s">
        <v>1120</v>
      </c>
      <c r="N63" s="778"/>
      <c r="O63" s="474">
        <f t="shared" si="23"/>
        <v>6.25</v>
      </c>
      <c r="P63" s="300" t="s">
        <v>35</v>
      </c>
      <c r="Q63" s="234">
        <f>IF(P63="Yes",O63,0)</f>
        <v>6.25</v>
      </c>
      <c r="R63" s="234"/>
      <c r="S63" s="234"/>
      <c r="T63" s="778"/>
      <c r="U63" s="474">
        <f t="shared" si="23"/>
        <v>6.25</v>
      </c>
      <c r="V63" s="224" t="s">
        <v>35</v>
      </c>
      <c r="W63" s="234">
        <f>IF(V63="Yes",U63,0)</f>
        <v>6.25</v>
      </c>
      <c r="X63" s="234"/>
      <c r="Y63" s="224" t="s">
        <v>1042</v>
      </c>
      <c r="Z63" s="778"/>
      <c r="AA63" s="474">
        <f t="shared" si="23"/>
        <v>6.25</v>
      </c>
      <c r="AB63" s="300" t="s">
        <v>35</v>
      </c>
      <c r="AC63" s="234">
        <f>IF(AB63="Yes",AA63,0)</f>
        <v>6.25</v>
      </c>
      <c r="AD63" s="234"/>
      <c r="AE63" s="224" t="s">
        <v>1216</v>
      </c>
      <c r="AF63" s="778"/>
      <c r="AG63" s="474">
        <f t="shared" si="23"/>
        <v>6.25</v>
      </c>
      <c r="AH63" s="224" t="s">
        <v>35</v>
      </c>
      <c r="AI63" s="234">
        <f>IF(AH63="Yes",AG63,0)</f>
        <v>6.25</v>
      </c>
      <c r="AJ63" s="234"/>
      <c r="AK63" s="224" t="s">
        <v>2063</v>
      </c>
      <c r="AL63" s="778"/>
      <c r="AM63" s="474">
        <f t="shared" si="23"/>
        <v>6.25</v>
      </c>
      <c r="AN63" s="224" t="s">
        <v>38</v>
      </c>
      <c r="AO63" s="234">
        <f>IF(AN63="Yes",AM63,0)</f>
        <v>0</v>
      </c>
      <c r="AP63" s="234"/>
      <c r="AQ63" s="234"/>
      <c r="AR63" s="778"/>
      <c r="AS63" s="474">
        <f t="shared" si="23"/>
        <v>6.25</v>
      </c>
      <c r="AT63" s="300" t="s">
        <v>35</v>
      </c>
      <c r="AU63" s="234">
        <f>IF(AT63="Yes",AS63,0)</f>
        <v>6.25</v>
      </c>
      <c r="AV63" s="234"/>
      <c r="AW63" s="224" t="s">
        <v>2064</v>
      </c>
      <c r="AX63" s="778"/>
      <c r="AY63" s="474">
        <f t="shared" si="23"/>
        <v>6.25</v>
      </c>
      <c r="AZ63" s="224" t="s">
        <v>35</v>
      </c>
      <c r="BA63" s="234">
        <f>IF(AZ63="Yes",AY63,0)</f>
        <v>6.25</v>
      </c>
      <c r="BB63" s="234"/>
      <c r="BC63" s="902" t="s">
        <v>2065</v>
      </c>
      <c r="BD63" s="778"/>
      <c r="BE63" s="474">
        <f t="shared" si="23"/>
        <v>6.25</v>
      </c>
      <c r="BF63" s="300" t="s">
        <v>35</v>
      </c>
      <c r="BG63" s="234">
        <f>IF(BF63="Yes",BE63,0)</f>
        <v>6.25</v>
      </c>
      <c r="BH63" s="234"/>
      <c r="BI63" s="224" t="s">
        <v>1043</v>
      </c>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7"/>
      <c r="NF63" s="27"/>
    </row>
    <row r="64" spans="1:370" s="112" customFormat="1" ht="12.75">
      <c r="A64" s="479"/>
      <c r="B64" s="470"/>
      <c r="C64" s="234"/>
      <c r="D64" s="234"/>
      <c r="E64" s="234"/>
      <c r="F64" s="234"/>
      <c r="G64" s="234"/>
      <c r="H64" s="778"/>
      <c r="I64" s="474"/>
      <c r="J64" s="234"/>
      <c r="K64" s="234"/>
      <c r="L64" s="234"/>
      <c r="M64" s="477"/>
      <c r="N64" s="778"/>
      <c r="O64" s="474"/>
      <c r="P64" s="234"/>
      <c r="Q64" s="234"/>
      <c r="R64" s="234"/>
      <c r="S64" s="234"/>
      <c r="T64" s="778"/>
      <c r="U64" s="474"/>
      <c r="V64" s="234"/>
      <c r="W64" s="234"/>
      <c r="X64" s="234"/>
      <c r="Y64" s="234"/>
      <c r="Z64" s="778"/>
      <c r="AA64" s="474"/>
      <c r="AB64" s="234"/>
      <c r="AC64" s="234"/>
      <c r="AD64" s="234"/>
      <c r="AE64" s="482"/>
      <c r="AF64" s="778"/>
      <c r="AG64" s="474"/>
      <c r="AH64" s="234"/>
      <c r="AI64" s="234"/>
      <c r="AJ64" s="234"/>
      <c r="AK64" s="482"/>
      <c r="AL64" s="778"/>
      <c r="AM64" s="474"/>
      <c r="AN64" s="234"/>
      <c r="AO64" s="234"/>
      <c r="AP64" s="234"/>
      <c r="AQ64" s="234"/>
      <c r="AR64" s="778"/>
      <c r="AS64" s="474"/>
      <c r="AT64" s="234"/>
      <c r="AU64" s="234"/>
      <c r="AV64" s="234"/>
      <c r="AW64" s="234"/>
      <c r="AX64" s="778"/>
      <c r="AY64" s="474"/>
      <c r="AZ64" s="234"/>
      <c r="BA64" s="234"/>
      <c r="BB64" s="234"/>
      <c r="BC64" s="482"/>
      <c r="BD64" s="778"/>
      <c r="BE64" s="474"/>
      <c r="BF64" s="234"/>
      <c r="BG64" s="234"/>
      <c r="BH64" s="234"/>
      <c r="BI64" s="234"/>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c r="MN64" s="27"/>
      <c r="MO64" s="27"/>
      <c r="MP64" s="27"/>
      <c r="MQ64" s="27"/>
      <c r="MR64" s="27"/>
      <c r="MS64" s="27"/>
      <c r="MT64" s="27"/>
      <c r="MU64" s="27"/>
      <c r="MV64" s="27"/>
      <c r="MW64" s="27"/>
      <c r="MX64" s="27"/>
      <c r="MY64" s="27"/>
      <c r="MZ64" s="27"/>
      <c r="NA64" s="27"/>
      <c r="NB64" s="27"/>
      <c r="NC64" s="27"/>
      <c r="ND64" s="27"/>
      <c r="NE64" s="27"/>
      <c r="NF64" s="27"/>
    </row>
    <row r="65" spans="1:370" s="112" customFormat="1">
      <c r="A65" s="468" t="s">
        <v>519</v>
      </c>
      <c r="B65" s="469" t="s">
        <v>1046</v>
      </c>
      <c r="C65" s="470">
        <f t="shared" ref="C65:BE65" si="24">$C$51/4</f>
        <v>25</v>
      </c>
      <c r="D65" s="234"/>
      <c r="E65" s="234"/>
      <c r="F65" s="234">
        <f>E66+E67+E68</f>
        <v>0</v>
      </c>
      <c r="G65" s="495"/>
      <c r="H65" s="780"/>
      <c r="I65" s="472">
        <f t="shared" si="24"/>
        <v>25</v>
      </c>
      <c r="J65" s="234"/>
      <c r="K65" s="234"/>
      <c r="L65" s="234">
        <f>K66+K67+K68</f>
        <v>16.666666666666668</v>
      </c>
      <c r="M65" s="477"/>
      <c r="N65" s="780"/>
      <c r="O65" s="472">
        <f t="shared" si="24"/>
        <v>25</v>
      </c>
      <c r="P65" s="234"/>
      <c r="Q65" s="234"/>
      <c r="R65" s="234">
        <f>Q66+Q67+Q68</f>
        <v>0</v>
      </c>
      <c r="S65" s="234"/>
      <c r="T65" s="780"/>
      <c r="U65" s="472">
        <f t="shared" si="24"/>
        <v>25</v>
      </c>
      <c r="V65" s="234"/>
      <c r="W65" s="234"/>
      <c r="X65" s="234">
        <f>W66+W67+W68</f>
        <v>25</v>
      </c>
      <c r="Y65" s="303"/>
      <c r="Z65" s="780"/>
      <c r="AA65" s="472">
        <f t="shared" si="24"/>
        <v>25</v>
      </c>
      <c r="AB65" s="234"/>
      <c r="AC65" s="234"/>
      <c r="AD65" s="234">
        <f>AC66+AC67+AC68</f>
        <v>25</v>
      </c>
      <c r="AE65" s="234"/>
      <c r="AF65" s="780"/>
      <c r="AG65" s="472">
        <f t="shared" si="24"/>
        <v>25</v>
      </c>
      <c r="AH65" s="234"/>
      <c r="AI65" s="234"/>
      <c r="AJ65" s="234">
        <f>AI66+AI67+AI68</f>
        <v>0</v>
      </c>
      <c r="AK65" s="234"/>
      <c r="AL65" s="780"/>
      <c r="AM65" s="472">
        <f t="shared" si="24"/>
        <v>25</v>
      </c>
      <c r="AN65" s="234"/>
      <c r="AO65" s="234"/>
      <c r="AP65" s="234">
        <f>AO66+AO67+AO68</f>
        <v>0</v>
      </c>
      <c r="AQ65" s="234"/>
      <c r="AR65" s="780"/>
      <c r="AS65" s="472">
        <f t="shared" si="24"/>
        <v>25</v>
      </c>
      <c r="AT65" s="234"/>
      <c r="AU65" s="234"/>
      <c r="AV65" s="234">
        <f>AU66+AU67+AU68</f>
        <v>0</v>
      </c>
      <c r="AW65" s="234"/>
      <c r="AX65" s="780"/>
      <c r="AY65" s="472">
        <f t="shared" si="24"/>
        <v>25</v>
      </c>
      <c r="AZ65" s="234"/>
      <c r="BA65" s="234"/>
      <c r="BB65" s="234">
        <f>BA66+BA67+BA68</f>
        <v>0</v>
      </c>
      <c r="BC65" s="234"/>
      <c r="BD65" s="780"/>
      <c r="BE65" s="472">
        <f t="shared" si="24"/>
        <v>25</v>
      </c>
      <c r="BF65" s="234"/>
      <c r="BG65" s="234"/>
      <c r="BH65" s="234">
        <f>BG66+BG67+BG68</f>
        <v>16.666666666666668</v>
      </c>
      <c r="BI65" s="234"/>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c r="MN65" s="27"/>
      <c r="MO65" s="27"/>
      <c r="MP65" s="27"/>
      <c r="MQ65" s="27"/>
      <c r="MR65" s="27"/>
      <c r="MS65" s="27"/>
      <c r="MT65" s="27"/>
      <c r="MU65" s="27"/>
      <c r="MV65" s="27"/>
      <c r="MW65" s="27"/>
      <c r="MX65" s="27"/>
      <c r="MY65" s="27"/>
      <c r="MZ65" s="27"/>
      <c r="NA65" s="27"/>
      <c r="NB65" s="27"/>
      <c r="NC65" s="27"/>
      <c r="ND65" s="27"/>
      <c r="NE65" s="27"/>
      <c r="NF65" s="27"/>
    </row>
    <row r="66" spans="1:370" s="112" customFormat="1" ht="51">
      <c r="A66" s="473" t="s">
        <v>521</v>
      </c>
      <c r="B66" s="224" t="s">
        <v>1032</v>
      </c>
      <c r="C66" s="234">
        <f>$C$65/3</f>
        <v>8.3333333333333339</v>
      </c>
      <c r="D66" s="224" t="s">
        <v>38</v>
      </c>
      <c r="E66" s="234">
        <f>IF(D66="Yes",C66,IF(D66="partial",C66*0.25,0))</f>
        <v>0</v>
      </c>
      <c r="F66" s="234"/>
      <c r="G66" s="234"/>
      <c r="H66" s="778"/>
      <c r="I66" s="474">
        <f>$I$65/3</f>
        <v>8.3333333333333339</v>
      </c>
      <c r="J66" s="224" t="s">
        <v>35</v>
      </c>
      <c r="K66" s="234">
        <f>IF(J66="Yes",I66,0)</f>
        <v>8.3333333333333339</v>
      </c>
      <c r="L66" s="234"/>
      <c r="M66" s="235" t="s">
        <v>2474</v>
      </c>
      <c r="N66" s="778"/>
      <c r="O66" s="474">
        <f>$O$65/3</f>
        <v>8.3333333333333339</v>
      </c>
      <c r="P66" s="300" t="s">
        <v>38</v>
      </c>
      <c r="Q66" s="234">
        <f>IF(P66="Yes",O66,0)</f>
        <v>0</v>
      </c>
      <c r="R66" s="234"/>
      <c r="S66" s="234"/>
      <c r="T66" s="778"/>
      <c r="U66" s="474">
        <f>$O$65/3</f>
        <v>8.3333333333333339</v>
      </c>
      <c r="V66" s="224" t="s">
        <v>35</v>
      </c>
      <c r="W66" s="234">
        <f>$C$65/3</f>
        <v>8.3333333333333339</v>
      </c>
      <c r="X66" s="234"/>
      <c r="Y66" s="224" t="s">
        <v>2066</v>
      </c>
      <c r="Z66" s="778"/>
      <c r="AA66" s="474">
        <f>$O$65/3</f>
        <v>8.3333333333333339</v>
      </c>
      <c r="AB66" s="300" t="s">
        <v>35</v>
      </c>
      <c r="AC66" s="234">
        <f>IF(AB66="Yes",AA66,0)</f>
        <v>8.3333333333333339</v>
      </c>
      <c r="AD66" s="234"/>
      <c r="AE66" s="224" t="s">
        <v>893</v>
      </c>
      <c r="AF66" s="778"/>
      <c r="AG66" s="474">
        <f>$O$65/3</f>
        <v>8.3333333333333339</v>
      </c>
      <c r="AH66" s="224" t="s">
        <v>38</v>
      </c>
      <c r="AI66" s="234">
        <f>IF(AH66="Yes",AG66,0)</f>
        <v>0</v>
      </c>
      <c r="AJ66" s="234"/>
      <c r="AK66" s="234"/>
      <c r="AL66" s="778"/>
      <c r="AM66" s="474">
        <f>$O$65/3</f>
        <v>8.3333333333333339</v>
      </c>
      <c r="AN66" s="224" t="s">
        <v>38</v>
      </c>
      <c r="AO66" s="234">
        <f>IF(AN66="Yes",AM66,0)</f>
        <v>0</v>
      </c>
      <c r="AP66" s="234"/>
      <c r="AQ66" s="234"/>
      <c r="AR66" s="778"/>
      <c r="AS66" s="474">
        <f t="shared" ref="AS66:AS68" si="25">$O$65/3</f>
        <v>8.3333333333333339</v>
      </c>
      <c r="AT66" s="300" t="s">
        <v>38</v>
      </c>
      <c r="AU66" s="234">
        <f>IF(AT66="Yes",AS66,0)</f>
        <v>0</v>
      </c>
      <c r="AV66" s="234"/>
      <c r="AW66" s="234"/>
      <c r="AX66" s="778"/>
      <c r="AY66" s="474">
        <f t="shared" ref="AY66:AY68" si="26">$O$65/3</f>
        <v>8.3333333333333339</v>
      </c>
      <c r="AZ66" s="224" t="s">
        <v>38</v>
      </c>
      <c r="BA66" s="234">
        <f>IF(AZ66="Yes",AY66,0)</f>
        <v>0</v>
      </c>
      <c r="BB66" s="234"/>
      <c r="BC66" s="234"/>
      <c r="BD66" s="778"/>
      <c r="BE66" s="474">
        <f t="shared" ref="BE66:BE68" si="27">$O$65/3</f>
        <v>8.3333333333333339</v>
      </c>
      <c r="BF66" s="300" t="s">
        <v>35</v>
      </c>
      <c r="BG66" s="234">
        <f t="shared" ref="BG66:BG68" si="28">IF(BF66="Yes",BE66,0)</f>
        <v>8.3333333333333339</v>
      </c>
      <c r="BH66" s="234"/>
      <c r="BI66" s="224" t="s">
        <v>2067</v>
      </c>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c r="MN66" s="27"/>
      <c r="MO66" s="27"/>
      <c r="MP66" s="27"/>
      <c r="MQ66" s="27"/>
      <c r="MR66" s="27"/>
      <c r="MS66" s="27"/>
      <c r="MT66" s="27"/>
      <c r="MU66" s="27"/>
      <c r="MV66" s="27"/>
      <c r="MW66" s="27"/>
      <c r="MX66" s="27"/>
      <c r="MY66" s="27"/>
      <c r="MZ66" s="27"/>
      <c r="NA66" s="27"/>
      <c r="NB66" s="27"/>
      <c r="NC66" s="27"/>
      <c r="ND66" s="27"/>
      <c r="NE66" s="27"/>
      <c r="NF66" s="27"/>
    </row>
    <row r="67" spans="1:370" s="112" customFormat="1" ht="51" customHeight="1">
      <c r="A67" s="473" t="s">
        <v>713</v>
      </c>
      <c r="B67" s="224" t="s">
        <v>1141</v>
      </c>
      <c r="C67" s="234">
        <f t="shared" ref="C67:C68" si="29">$C$65/3</f>
        <v>8.3333333333333339</v>
      </c>
      <c r="D67" s="224" t="s">
        <v>38</v>
      </c>
      <c r="E67" s="234">
        <f>IF(D67="Yes",C67,IF(D67="partial",C67*0.25,0))</f>
        <v>0</v>
      </c>
      <c r="F67" s="234"/>
      <c r="G67" s="234"/>
      <c r="H67" s="780"/>
      <c r="I67" s="474">
        <f>$I$65/3</f>
        <v>8.3333333333333339</v>
      </c>
      <c r="J67" s="224" t="s">
        <v>35</v>
      </c>
      <c r="K67" s="234">
        <f>IF(J67="Yes",I67,0)</f>
        <v>8.3333333333333339</v>
      </c>
      <c r="L67" s="234"/>
      <c r="M67" s="235" t="s">
        <v>2197</v>
      </c>
      <c r="N67" s="780"/>
      <c r="O67" s="474">
        <f t="shared" ref="O67:O68" si="30">$O$65/3</f>
        <v>8.3333333333333339</v>
      </c>
      <c r="P67" s="300" t="s">
        <v>38</v>
      </c>
      <c r="Q67" s="234">
        <f>IF(P67="Yes",O67,0)</f>
        <v>0</v>
      </c>
      <c r="R67" s="234"/>
      <c r="S67" s="234"/>
      <c r="T67" s="780"/>
      <c r="U67" s="474">
        <f t="shared" ref="U67" si="31">$O$65/3</f>
        <v>8.3333333333333339</v>
      </c>
      <c r="V67" s="224" t="s">
        <v>35</v>
      </c>
      <c r="W67" s="234">
        <f t="shared" ref="W67:W68" si="32">$C$65/3</f>
        <v>8.3333333333333339</v>
      </c>
      <c r="X67" s="234"/>
      <c r="Y67" s="235" t="s">
        <v>2069</v>
      </c>
      <c r="Z67" s="780"/>
      <c r="AA67" s="474">
        <f t="shared" ref="AA67" si="33">$O$65/3</f>
        <v>8.3333333333333339</v>
      </c>
      <c r="AB67" s="300" t="s">
        <v>35</v>
      </c>
      <c r="AC67" s="234">
        <f>IF(AB67="Yes",AA67,0)</f>
        <v>8.3333333333333339</v>
      </c>
      <c r="AD67" s="234"/>
      <c r="AE67" s="233" t="s">
        <v>2044</v>
      </c>
      <c r="AF67" s="780"/>
      <c r="AG67" s="474">
        <f t="shared" ref="AG67" si="34">$O$65/3</f>
        <v>8.3333333333333339</v>
      </c>
      <c r="AH67" s="224" t="s">
        <v>38</v>
      </c>
      <c r="AI67" s="234">
        <f>IF(AH67="Yes",AG67,0)</f>
        <v>0</v>
      </c>
      <c r="AJ67" s="234"/>
      <c r="AK67" s="234"/>
      <c r="AL67" s="780"/>
      <c r="AM67" s="474">
        <f t="shared" ref="AM67" si="35">$O$65/3</f>
        <v>8.3333333333333339</v>
      </c>
      <c r="AN67" s="224" t="s">
        <v>38</v>
      </c>
      <c r="AO67" s="234">
        <f>IF(AN67="Yes",AM67,0)</f>
        <v>0</v>
      </c>
      <c r="AP67" s="234"/>
      <c r="AQ67" s="234"/>
      <c r="AR67" s="780"/>
      <c r="AS67" s="474">
        <f t="shared" si="25"/>
        <v>8.3333333333333339</v>
      </c>
      <c r="AT67" s="300" t="s">
        <v>38</v>
      </c>
      <c r="AU67" s="234">
        <f>IF(AT67="Yes",AS67,0)</f>
        <v>0</v>
      </c>
      <c r="AV67" s="234"/>
      <c r="AW67" s="234"/>
      <c r="AX67" s="780"/>
      <c r="AY67" s="474">
        <f t="shared" si="26"/>
        <v>8.3333333333333339</v>
      </c>
      <c r="AZ67" s="224" t="s">
        <v>38</v>
      </c>
      <c r="BA67" s="234">
        <f>IF(AZ67="Yes",AY67,0)</f>
        <v>0</v>
      </c>
      <c r="BB67" s="234"/>
      <c r="BC67" s="234"/>
      <c r="BD67" s="780"/>
      <c r="BE67" s="474">
        <f t="shared" si="27"/>
        <v>8.3333333333333339</v>
      </c>
      <c r="BF67" s="300" t="s">
        <v>35</v>
      </c>
      <c r="BG67" s="234">
        <f t="shared" si="28"/>
        <v>8.3333333333333339</v>
      </c>
      <c r="BH67" s="234"/>
      <c r="BI67" s="224" t="s">
        <v>2068</v>
      </c>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row>
    <row r="68" spans="1:370" s="112" customFormat="1" ht="51">
      <c r="A68" s="473" t="s">
        <v>2070</v>
      </c>
      <c r="B68" s="224" t="s">
        <v>2071</v>
      </c>
      <c r="C68" s="234">
        <f t="shared" si="29"/>
        <v>8.3333333333333339</v>
      </c>
      <c r="D68" s="234" t="s">
        <v>38</v>
      </c>
      <c r="E68" s="234">
        <f>IF(D68="Yes",C68,IF(D68="partial",C68*0.25,0))</f>
        <v>0</v>
      </c>
      <c r="F68" s="234"/>
      <c r="G68" s="234"/>
      <c r="H68" s="780"/>
      <c r="I68" s="474">
        <f t="shared" ref="I68" si="36">$I$65/3</f>
        <v>8.3333333333333339</v>
      </c>
      <c r="J68" s="234" t="s">
        <v>38</v>
      </c>
      <c r="K68" s="234">
        <v>0</v>
      </c>
      <c r="L68" s="234"/>
      <c r="M68" s="477"/>
      <c r="N68" s="780"/>
      <c r="O68" s="474">
        <f t="shared" si="30"/>
        <v>8.3333333333333339</v>
      </c>
      <c r="P68" s="234" t="s">
        <v>38</v>
      </c>
      <c r="Q68" s="234">
        <f>IF(P68="Yes",O68,0)</f>
        <v>0</v>
      </c>
      <c r="R68" s="234"/>
      <c r="S68" s="234"/>
      <c r="T68" s="780"/>
      <c r="U68" s="472">
        <f>C68</f>
        <v>8.3333333333333339</v>
      </c>
      <c r="V68" s="234" t="s">
        <v>35</v>
      </c>
      <c r="W68" s="234">
        <f t="shared" si="32"/>
        <v>8.3333333333333339</v>
      </c>
      <c r="X68" s="234"/>
      <c r="Y68" s="235" t="s">
        <v>2069</v>
      </c>
      <c r="Z68" s="780"/>
      <c r="AA68" s="472">
        <f>C68</f>
        <v>8.3333333333333339</v>
      </c>
      <c r="AB68" s="234" t="s">
        <v>35</v>
      </c>
      <c r="AC68" s="234">
        <f>IF(AB68="Yes",AA68,0)</f>
        <v>8.3333333333333339</v>
      </c>
      <c r="AD68" s="234"/>
      <c r="AE68" s="233" t="s">
        <v>2044</v>
      </c>
      <c r="AF68" s="780"/>
      <c r="AG68" s="472">
        <f>C68</f>
        <v>8.3333333333333339</v>
      </c>
      <c r="AH68" s="234" t="s">
        <v>38</v>
      </c>
      <c r="AI68" s="234">
        <f>IF(AH68="Yes",AG68,0)</f>
        <v>0</v>
      </c>
      <c r="AJ68" s="234"/>
      <c r="AK68" s="482"/>
      <c r="AL68" s="780"/>
      <c r="AM68" s="474">
        <f t="shared" ref="AM68" si="37">C68</f>
        <v>8.3333333333333339</v>
      </c>
      <c r="AN68" s="234" t="s">
        <v>38</v>
      </c>
      <c r="AO68" s="234">
        <f>IF(AN68="Yes",AM68,0)</f>
        <v>0</v>
      </c>
      <c r="AP68" s="234"/>
      <c r="AQ68" s="234"/>
      <c r="AR68" s="780"/>
      <c r="AS68" s="474">
        <f t="shared" si="25"/>
        <v>8.3333333333333339</v>
      </c>
      <c r="AT68" s="234" t="s">
        <v>38</v>
      </c>
      <c r="AU68" s="234">
        <f>IF(AT68="Yes",AS68,0)</f>
        <v>0</v>
      </c>
      <c r="AV68" s="234"/>
      <c r="AW68" s="234"/>
      <c r="AX68" s="780"/>
      <c r="AY68" s="474">
        <f t="shared" si="26"/>
        <v>8.3333333333333339</v>
      </c>
      <c r="AZ68" s="234" t="s">
        <v>38</v>
      </c>
      <c r="BA68" s="234">
        <f>IF(AZ68="Yes",AY68,0)</f>
        <v>0</v>
      </c>
      <c r="BB68" s="234"/>
      <c r="BC68" s="482"/>
      <c r="BD68" s="780"/>
      <c r="BE68" s="474">
        <f t="shared" si="27"/>
        <v>8.3333333333333339</v>
      </c>
      <c r="BF68" s="234" t="s">
        <v>38</v>
      </c>
      <c r="BG68" s="234">
        <f t="shared" si="28"/>
        <v>0</v>
      </c>
      <c r="BH68" s="234"/>
      <c r="BI68" s="234"/>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c r="MN68" s="27"/>
      <c r="MO68" s="27"/>
      <c r="MP68" s="27"/>
      <c r="MQ68" s="27"/>
      <c r="MR68" s="27"/>
      <c r="MS68" s="27"/>
      <c r="MT68" s="27"/>
      <c r="MU68" s="27"/>
      <c r="MV68" s="27"/>
      <c r="MW68" s="27"/>
      <c r="MX68" s="27"/>
      <c r="MY68" s="27"/>
      <c r="MZ68" s="27"/>
      <c r="NA68" s="27"/>
      <c r="NB68" s="27"/>
      <c r="NC68" s="27"/>
      <c r="ND68" s="27"/>
      <c r="NE68" s="27"/>
      <c r="NF68" s="27"/>
    </row>
    <row r="69" spans="1:370" s="112" customFormat="1" ht="12.75">
      <c r="A69" s="468" t="s">
        <v>1029</v>
      </c>
      <c r="B69" s="469" t="s">
        <v>804</v>
      </c>
      <c r="C69" s="470">
        <f>$C$51/4</f>
        <v>25</v>
      </c>
      <c r="D69" s="234"/>
      <c r="E69" s="234"/>
      <c r="F69" s="234">
        <f>SUM(E71:E80)</f>
        <v>0</v>
      </c>
      <c r="G69" s="234"/>
      <c r="H69" s="780"/>
      <c r="I69" s="472">
        <f t="shared" ref="I69:BE69" si="38">$C$51/4</f>
        <v>25</v>
      </c>
      <c r="J69" s="234"/>
      <c r="K69" s="234"/>
      <c r="L69" s="234">
        <f>SUM(K71:K80)</f>
        <v>6.25</v>
      </c>
      <c r="M69" s="477"/>
      <c r="N69" s="780"/>
      <c r="O69" s="472">
        <f t="shared" si="38"/>
        <v>25</v>
      </c>
      <c r="P69" s="234"/>
      <c r="Q69" s="234"/>
      <c r="R69" s="234">
        <f>SUM(Q71:Q80)</f>
        <v>25</v>
      </c>
      <c r="S69" s="234"/>
      <c r="T69" s="780"/>
      <c r="U69" s="472">
        <f t="shared" si="38"/>
        <v>25</v>
      </c>
      <c r="V69" s="234"/>
      <c r="W69" s="234"/>
      <c r="X69" s="234">
        <f>SUM(W71:W80)</f>
        <v>21.875</v>
      </c>
      <c r="Y69" s="234"/>
      <c r="Z69" s="780"/>
      <c r="AA69" s="472">
        <f t="shared" si="38"/>
        <v>25</v>
      </c>
      <c r="AB69" s="234"/>
      <c r="AC69" s="234"/>
      <c r="AD69" s="234">
        <f>SUM(AC71:AC80)</f>
        <v>25</v>
      </c>
      <c r="AE69" s="234"/>
      <c r="AF69" s="780"/>
      <c r="AG69" s="472">
        <f t="shared" si="38"/>
        <v>25</v>
      </c>
      <c r="AH69" s="234"/>
      <c r="AI69" s="234"/>
      <c r="AJ69" s="234">
        <f>SUM(AI71:AI80)</f>
        <v>17.5</v>
      </c>
      <c r="AK69" s="234"/>
      <c r="AL69" s="780"/>
      <c r="AM69" s="472">
        <f t="shared" si="38"/>
        <v>25</v>
      </c>
      <c r="AN69" s="234"/>
      <c r="AO69" s="234"/>
      <c r="AP69" s="234">
        <f>SUM(AO71:AO80)</f>
        <v>16.25</v>
      </c>
      <c r="AQ69" s="234"/>
      <c r="AR69" s="780"/>
      <c r="AS69" s="472">
        <f t="shared" si="38"/>
        <v>25</v>
      </c>
      <c r="AT69" s="234"/>
      <c r="AU69" s="234"/>
      <c r="AV69" s="234">
        <f>SUM(AU71:AU80)</f>
        <v>25</v>
      </c>
      <c r="AW69" s="234"/>
      <c r="AX69" s="780"/>
      <c r="AY69" s="472">
        <f t="shared" si="38"/>
        <v>25</v>
      </c>
      <c r="AZ69" s="234"/>
      <c r="BA69" s="234"/>
      <c r="BB69" s="234">
        <f>SUM(BA71:BA80)</f>
        <v>18.75</v>
      </c>
      <c r="BC69" s="234"/>
      <c r="BD69" s="780"/>
      <c r="BE69" s="472">
        <f t="shared" si="38"/>
        <v>25</v>
      </c>
      <c r="BF69" s="234"/>
      <c r="BG69" s="234"/>
      <c r="BH69" s="234">
        <f>SUM(BG71:BG80)</f>
        <v>16.875</v>
      </c>
      <c r="BI69" s="234"/>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27"/>
      <c r="IZ69" s="27"/>
      <c r="JA69" s="27"/>
      <c r="JB69" s="27"/>
      <c r="JC69" s="27"/>
      <c r="JD69" s="27"/>
      <c r="JE69" s="27"/>
      <c r="JF69" s="27"/>
      <c r="JG69" s="27"/>
      <c r="JH69" s="27"/>
      <c r="JI69" s="27"/>
      <c r="JJ69" s="27"/>
      <c r="JK69" s="27"/>
      <c r="JL69" s="27"/>
      <c r="JM69" s="27"/>
      <c r="JN69" s="27"/>
      <c r="JO69" s="27"/>
      <c r="JP69" s="27"/>
      <c r="JQ69" s="27"/>
      <c r="JR69" s="27"/>
      <c r="JS69" s="27"/>
      <c r="JT69" s="27"/>
      <c r="JU69" s="27"/>
      <c r="JV69" s="27"/>
      <c r="JW69" s="27"/>
      <c r="JX69" s="27"/>
      <c r="JY69" s="27"/>
      <c r="JZ69" s="27"/>
      <c r="KA69" s="27"/>
      <c r="KB69" s="27"/>
      <c r="KC69" s="27"/>
      <c r="KD69" s="27"/>
      <c r="KE69" s="27"/>
      <c r="KF69" s="27"/>
      <c r="KG69" s="27"/>
      <c r="KH69" s="27"/>
      <c r="KI69" s="27"/>
      <c r="KJ69" s="27"/>
      <c r="KK69" s="27"/>
      <c r="KL69" s="27"/>
      <c r="KM69" s="27"/>
      <c r="KN69" s="27"/>
      <c r="KO69" s="27"/>
      <c r="KP69" s="27"/>
      <c r="KQ69" s="27"/>
      <c r="KR69" s="27"/>
      <c r="KS69" s="27"/>
      <c r="KT69" s="27"/>
      <c r="KU69" s="27"/>
      <c r="KV69" s="27"/>
      <c r="KW69" s="27"/>
      <c r="KX69" s="27"/>
      <c r="KY69" s="27"/>
      <c r="KZ69" s="27"/>
      <c r="LA69" s="27"/>
      <c r="LB69" s="27"/>
      <c r="LC69" s="27"/>
      <c r="LD69" s="27"/>
      <c r="LE69" s="27"/>
      <c r="LF69" s="27"/>
      <c r="LG69" s="27"/>
      <c r="LH69" s="27"/>
      <c r="LI69" s="27"/>
      <c r="LJ69" s="27"/>
      <c r="LK69" s="27"/>
      <c r="LL69" s="27"/>
      <c r="LM69" s="27"/>
      <c r="LN69" s="27"/>
      <c r="LO69" s="27"/>
      <c r="LP69" s="27"/>
      <c r="LQ69" s="27"/>
      <c r="LR69" s="27"/>
      <c r="LS69" s="27"/>
      <c r="LT69" s="27"/>
      <c r="LU69" s="27"/>
      <c r="LV69" s="27"/>
      <c r="LW69" s="27"/>
      <c r="LX69" s="27"/>
      <c r="LY69" s="27"/>
      <c r="LZ69" s="27"/>
      <c r="MA69" s="27"/>
      <c r="MB69" s="27"/>
      <c r="MC69" s="27"/>
      <c r="MD69" s="27"/>
      <c r="ME69" s="27"/>
      <c r="MF69" s="27"/>
      <c r="MG69" s="27"/>
      <c r="MH69" s="27"/>
      <c r="MI69" s="27"/>
      <c r="MJ69" s="27"/>
      <c r="MK69" s="27"/>
      <c r="ML69" s="27"/>
      <c r="MM69" s="27"/>
      <c r="MN69" s="27"/>
      <c r="MO69" s="27"/>
      <c r="MP69" s="27"/>
      <c r="MQ69" s="27"/>
      <c r="MR69" s="27"/>
      <c r="MS69" s="27"/>
      <c r="MT69" s="27"/>
      <c r="MU69" s="27"/>
      <c r="MV69" s="27"/>
      <c r="MW69" s="27"/>
      <c r="MX69" s="27"/>
      <c r="MY69" s="27"/>
      <c r="MZ69" s="27"/>
      <c r="NA69" s="27"/>
      <c r="NB69" s="27"/>
      <c r="NC69" s="27"/>
      <c r="ND69" s="27"/>
      <c r="NE69" s="27"/>
      <c r="NF69" s="27"/>
    </row>
    <row r="70" spans="1:370" s="112" customFormat="1" ht="18" customHeight="1">
      <c r="A70" s="468" t="s">
        <v>1030</v>
      </c>
      <c r="B70" s="469" t="s">
        <v>1049</v>
      </c>
      <c r="C70" s="234">
        <f t="shared" ref="C70:BE70" si="39">$C$69/2</f>
        <v>12.5</v>
      </c>
      <c r="D70" s="234"/>
      <c r="E70" s="234"/>
      <c r="F70" s="234"/>
      <c r="G70" s="234"/>
      <c r="H70" s="778"/>
      <c r="I70" s="474">
        <f>$C$69</f>
        <v>25</v>
      </c>
      <c r="J70" s="234"/>
      <c r="K70" s="234"/>
      <c r="L70" s="234"/>
      <c r="M70" s="477"/>
      <c r="N70" s="778"/>
      <c r="O70" s="474">
        <f t="shared" si="39"/>
        <v>12.5</v>
      </c>
      <c r="P70" s="234"/>
      <c r="Q70" s="234"/>
      <c r="R70" s="234"/>
      <c r="S70" s="234"/>
      <c r="T70" s="778"/>
      <c r="U70" s="474">
        <f t="shared" si="39"/>
        <v>12.5</v>
      </c>
      <c r="V70" s="234"/>
      <c r="W70" s="234"/>
      <c r="X70" s="234"/>
      <c r="Y70" s="234"/>
      <c r="Z70" s="778"/>
      <c r="AA70" s="474">
        <f t="shared" si="39"/>
        <v>12.5</v>
      </c>
      <c r="AB70" s="234"/>
      <c r="AC70" s="234"/>
      <c r="AD70" s="234"/>
      <c r="AE70" s="234"/>
      <c r="AF70" s="778"/>
      <c r="AG70" s="474">
        <f t="shared" si="39"/>
        <v>12.5</v>
      </c>
      <c r="AH70" s="234"/>
      <c r="AI70" s="234"/>
      <c r="AJ70" s="234"/>
      <c r="AK70" s="234"/>
      <c r="AL70" s="778"/>
      <c r="AM70" s="474">
        <f t="shared" si="39"/>
        <v>12.5</v>
      </c>
      <c r="AN70" s="234"/>
      <c r="AO70" s="234"/>
      <c r="AP70" s="234"/>
      <c r="AQ70" s="234"/>
      <c r="AR70" s="778"/>
      <c r="AS70" s="474">
        <f t="shared" si="39"/>
        <v>12.5</v>
      </c>
      <c r="AT70" s="234"/>
      <c r="AU70" s="234"/>
      <c r="AV70" s="234"/>
      <c r="AW70" s="234"/>
      <c r="AX70" s="778"/>
      <c r="AY70" s="474">
        <f t="shared" si="39"/>
        <v>12.5</v>
      </c>
      <c r="AZ70" s="234"/>
      <c r="BA70" s="234"/>
      <c r="BB70" s="234"/>
      <c r="BC70" s="234"/>
      <c r="BD70" s="778"/>
      <c r="BE70" s="474">
        <f t="shared" si="39"/>
        <v>12.5</v>
      </c>
      <c r="BF70" s="234"/>
      <c r="BG70" s="234"/>
      <c r="BH70" s="234"/>
      <c r="BI70" s="234"/>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row>
    <row r="71" spans="1:370" s="112" customFormat="1" ht="63.75">
      <c r="A71" s="473" t="s">
        <v>1175</v>
      </c>
      <c r="B71" s="224" t="s">
        <v>1060</v>
      </c>
      <c r="C71" s="234">
        <f>$C$70/4</f>
        <v>3.125</v>
      </c>
      <c r="D71" s="224" t="s">
        <v>38</v>
      </c>
      <c r="E71" s="234">
        <f>IF(D71="Yes",C71,IF(D71="partial",C71*0.25,0))</f>
        <v>0</v>
      </c>
      <c r="F71" s="496"/>
      <c r="G71" s="496"/>
      <c r="H71" s="778"/>
      <c r="I71" s="474">
        <f t="shared" ref="I71:I74" si="40">$I$70/4</f>
        <v>6.25</v>
      </c>
      <c r="J71" s="224" t="s">
        <v>35</v>
      </c>
      <c r="K71" s="234">
        <f>IF(J71="Yes",I71,0)</f>
        <v>6.25</v>
      </c>
      <c r="L71" s="496"/>
      <c r="M71" s="235" t="s">
        <v>2198</v>
      </c>
      <c r="N71" s="778"/>
      <c r="O71" s="474">
        <f t="shared" ref="O71:AY71" si="41">$C$70/4</f>
        <v>3.125</v>
      </c>
      <c r="P71" s="300" t="s">
        <v>35</v>
      </c>
      <c r="Q71" s="234">
        <f>IF(P71="Yes",O71,0)</f>
        <v>3.125</v>
      </c>
      <c r="R71" s="496"/>
      <c r="S71" s="235" t="s">
        <v>2199</v>
      </c>
      <c r="T71" s="778"/>
      <c r="U71" s="474">
        <f t="shared" si="41"/>
        <v>3.125</v>
      </c>
      <c r="V71" s="224" t="s">
        <v>35</v>
      </c>
      <c r="W71" s="234">
        <f>IF(V71="Yes",U71,0)</f>
        <v>3.125</v>
      </c>
      <c r="X71" s="496"/>
      <c r="Y71" s="224" t="s">
        <v>2072</v>
      </c>
      <c r="Z71" s="778"/>
      <c r="AA71" s="474">
        <f t="shared" si="41"/>
        <v>3.125</v>
      </c>
      <c r="AB71" s="300" t="s">
        <v>35</v>
      </c>
      <c r="AC71" s="234">
        <f>IF(AB71="Yes",AA71,0)</f>
        <v>3.125</v>
      </c>
      <c r="AD71" s="496"/>
      <c r="AE71" s="224" t="s">
        <v>2073</v>
      </c>
      <c r="AF71" s="778"/>
      <c r="AG71" s="474">
        <f t="shared" si="41"/>
        <v>3.125</v>
      </c>
      <c r="AH71" s="224" t="s">
        <v>35</v>
      </c>
      <c r="AI71" s="234">
        <f>IF(AH71="Yes",AG71,0)</f>
        <v>3.125</v>
      </c>
      <c r="AJ71" s="496"/>
      <c r="AK71" s="224" t="s">
        <v>2074</v>
      </c>
      <c r="AL71" s="778"/>
      <c r="AM71" s="474">
        <f t="shared" si="41"/>
        <v>3.125</v>
      </c>
      <c r="AN71" s="224" t="s">
        <v>35</v>
      </c>
      <c r="AO71" s="234">
        <f>IF(AN71="Yes",AM71,0)</f>
        <v>3.125</v>
      </c>
      <c r="AP71" s="496"/>
      <c r="AQ71" s="224" t="s">
        <v>2075</v>
      </c>
      <c r="AR71" s="778"/>
      <c r="AS71" s="474">
        <f t="shared" si="41"/>
        <v>3.125</v>
      </c>
      <c r="AT71" s="300" t="s">
        <v>35</v>
      </c>
      <c r="AU71" s="234">
        <f>IF(AT71="Yes",AS71,0)</f>
        <v>3.125</v>
      </c>
      <c r="AV71" s="496"/>
      <c r="AW71" s="224" t="s">
        <v>2076</v>
      </c>
      <c r="AX71" s="778"/>
      <c r="AY71" s="474">
        <f t="shared" si="41"/>
        <v>3.125</v>
      </c>
      <c r="AZ71" s="224" t="s">
        <v>35</v>
      </c>
      <c r="BA71" s="234">
        <f>IF(AZ71="Yes",AY71,0)</f>
        <v>3.125</v>
      </c>
      <c r="BB71" s="496"/>
      <c r="BC71" s="224" t="s">
        <v>2077</v>
      </c>
      <c r="BD71" s="778"/>
      <c r="BE71" s="474">
        <f>$C$70/4</f>
        <v>3.125</v>
      </c>
      <c r="BF71" s="300" t="s">
        <v>35</v>
      </c>
      <c r="BG71" s="234">
        <f>IF(BF71="Yes",BE71,0)</f>
        <v>3.125</v>
      </c>
      <c r="BH71" s="496"/>
      <c r="BI71" s="224" t="s">
        <v>2078</v>
      </c>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row>
    <row r="72" spans="1:370" s="120" customFormat="1" ht="42.75" customHeight="1">
      <c r="A72" s="473" t="s">
        <v>1176</v>
      </c>
      <c r="B72" s="224" t="s">
        <v>1117</v>
      </c>
      <c r="C72" s="234">
        <f t="shared" ref="C72:BE74" si="42">$C$70/4</f>
        <v>3.125</v>
      </c>
      <c r="D72" s="224" t="s">
        <v>38</v>
      </c>
      <c r="E72" s="496">
        <f>IF(D72="Yes",C72,IF(D72="partial",C72*0.25,0))</f>
        <v>0</v>
      </c>
      <c r="F72" s="234"/>
      <c r="G72" s="496"/>
      <c r="H72" s="778"/>
      <c r="I72" s="474">
        <f t="shared" si="40"/>
        <v>6.25</v>
      </c>
      <c r="J72" s="224" t="s">
        <v>38</v>
      </c>
      <c r="K72" s="496">
        <f>IF(J72="Yes",I72,0)</f>
        <v>0</v>
      </c>
      <c r="L72" s="234"/>
      <c r="M72" s="477"/>
      <c r="N72" s="778"/>
      <c r="O72" s="474">
        <f t="shared" si="42"/>
        <v>3.125</v>
      </c>
      <c r="P72" s="300" t="s">
        <v>35</v>
      </c>
      <c r="Q72" s="234">
        <f>IF(P72="Yes",O72,0)</f>
        <v>3.125</v>
      </c>
      <c r="R72" s="234"/>
      <c r="S72" s="235" t="s">
        <v>2079</v>
      </c>
      <c r="T72" s="778"/>
      <c r="U72" s="474">
        <f t="shared" si="42"/>
        <v>3.125</v>
      </c>
      <c r="V72" s="224" t="s">
        <v>35</v>
      </c>
      <c r="W72" s="496">
        <f>IF(V72="Yes",U72,0)</f>
        <v>3.125</v>
      </c>
      <c r="X72" s="234"/>
      <c r="Y72" s="235" t="s">
        <v>1941</v>
      </c>
      <c r="Z72" s="778"/>
      <c r="AA72" s="474">
        <f t="shared" si="42"/>
        <v>3.125</v>
      </c>
      <c r="AB72" s="300" t="s">
        <v>35</v>
      </c>
      <c r="AC72" s="234">
        <f>IF(AB72="Yes",AA72,0)</f>
        <v>3.125</v>
      </c>
      <c r="AD72" s="234"/>
      <c r="AE72" s="224" t="s">
        <v>2201</v>
      </c>
      <c r="AF72" s="778"/>
      <c r="AG72" s="474">
        <f t="shared" si="42"/>
        <v>3.125</v>
      </c>
      <c r="AH72" s="224" t="s">
        <v>35</v>
      </c>
      <c r="AI72" s="234">
        <f>IF(AH72="Yes",AG72,0)</f>
        <v>3.125</v>
      </c>
      <c r="AJ72" s="234"/>
      <c r="AK72" s="224" t="s">
        <v>2080</v>
      </c>
      <c r="AL72" s="778"/>
      <c r="AM72" s="474">
        <f t="shared" si="42"/>
        <v>3.125</v>
      </c>
      <c r="AN72" s="224" t="s">
        <v>38</v>
      </c>
      <c r="AO72" s="234">
        <f>IF(AN72="Yes",AM72,0)</f>
        <v>0</v>
      </c>
      <c r="AP72" s="234"/>
      <c r="AQ72" s="497"/>
      <c r="AR72" s="778"/>
      <c r="AS72" s="474">
        <f t="shared" si="42"/>
        <v>3.125</v>
      </c>
      <c r="AT72" s="300" t="s">
        <v>35</v>
      </c>
      <c r="AU72" s="234">
        <f>IF(AT72="Yes",AS72,0)</f>
        <v>3.125</v>
      </c>
      <c r="AV72" s="234"/>
      <c r="AW72" s="224" t="s">
        <v>2081</v>
      </c>
      <c r="AX72" s="778"/>
      <c r="AY72" s="474">
        <f t="shared" si="42"/>
        <v>3.125</v>
      </c>
      <c r="AZ72" s="224" t="s">
        <v>38</v>
      </c>
      <c r="BA72" s="234">
        <f>IF(AZ72="Yes",AY72,0)</f>
        <v>0</v>
      </c>
      <c r="BB72" s="234"/>
      <c r="BC72" s="234"/>
      <c r="BD72" s="778"/>
      <c r="BE72" s="474">
        <f t="shared" si="42"/>
        <v>3.125</v>
      </c>
      <c r="BF72" s="300" t="s">
        <v>35</v>
      </c>
      <c r="BG72" s="234">
        <f>IF(BF72="Yes",BE72,0)</f>
        <v>3.125</v>
      </c>
      <c r="BH72" s="234"/>
      <c r="BI72" s="224" t="s">
        <v>1127</v>
      </c>
      <c r="BJ72" s="540"/>
      <c r="BK72" s="540"/>
      <c r="BL72" s="540"/>
      <c r="BM72" s="540"/>
      <c r="BN72" s="540"/>
      <c r="BO72" s="540"/>
      <c r="BP72" s="540"/>
      <c r="BQ72" s="540"/>
      <c r="BR72" s="540"/>
      <c r="BS72" s="540"/>
      <c r="BT72" s="540"/>
      <c r="BU72" s="540"/>
      <c r="BV72" s="540"/>
      <c r="BW72" s="540"/>
      <c r="BX72" s="540"/>
      <c r="BY72" s="540"/>
      <c r="BZ72" s="540"/>
      <c r="CA72" s="540"/>
      <c r="CB72" s="540"/>
      <c r="CC72" s="540"/>
      <c r="CD72" s="540"/>
      <c r="CE72" s="540"/>
      <c r="CF72" s="540"/>
      <c r="CG72" s="540"/>
      <c r="CH72" s="540"/>
      <c r="CI72" s="540"/>
      <c r="CJ72" s="540"/>
      <c r="CK72" s="540"/>
      <c r="CL72" s="540"/>
      <c r="CM72" s="540"/>
      <c r="CN72" s="540"/>
      <c r="CO72" s="540"/>
      <c r="CP72" s="540"/>
      <c r="CQ72" s="540"/>
      <c r="CR72" s="540"/>
      <c r="CS72" s="540"/>
      <c r="CT72" s="540"/>
      <c r="CU72" s="540"/>
      <c r="CV72" s="540"/>
      <c r="CW72" s="540"/>
      <c r="CX72" s="540"/>
      <c r="CY72" s="540"/>
      <c r="CZ72" s="540"/>
      <c r="DA72" s="540"/>
      <c r="DB72" s="540"/>
      <c r="DC72" s="540"/>
      <c r="DD72" s="540"/>
      <c r="DE72" s="540"/>
      <c r="DF72" s="540"/>
      <c r="DG72" s="540"/>
      <c r="DH72" s="540"/>
      <c r="DI72" s="540"/>
      <c r="DJ72" s="540"/>
      <c r="DK72" s="540"/>
      <c r="DL72" s="540"/>
      <c r="DM72" s="540"/>
      <c r="DN72" s="540"/>
      <c r="DO72" s="540"/>
      <c r="DP72" s="540"/>
      <c r="DQ72" s="540"/>
      <c r="DR72" s="540"/>
      <c r="DS72" s="540"/>
      <c r="DT72" s="540"/>
      <c r="DU72" s="540"/>
      <c r="DV72" s="540"/>
      <c r="DW72" s="540"/>
      <c r="DX72" s="540"/>
      <c r="DY72" s="540"/>
      <c r="DZ72" s="540"/>
      <c r="EA72" s="540"/>
      <c r="EB72" s="540"/>
      <c r="EC72" s="540"/>
      <c r="ED72" s="540"/>
      <c r="EE72" s="540"/>
      <c r="EF72" s="540"/>
      <c r="EG72" s="540"/>
      <c r="EH72" s="540"/>
      <c r="EI72" s="540"/>
      <c r="EJ72" s="540"/>
      <c r="EK72" s="540"/>
      <c r="EL72" s="540"/>
      <c r="EM72" s="540"/>
      <c r="EN72" s="540"/>
      <c r="EO72" s="540"/>
      <c r="EP72" s="540"/>
      <c r="EQ72" s="540"/>
      <c r="ER72" s="540"/>
      <c r="ES72" s="540"/>
      <c r="ET72" s="540"/>
      <c r="EU72" s="540"/>
      <c r="EV72" s="540"/>
      <c r="EW72" s="540"/>
      <c r="EX72" s="540"/>
      <c r="EY72" s="540"/>
      <c r="EZ72" s="540"/>
      <c r="FA72" s="540"/>
      <c r="FB72" s="540"/>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row>
    <row r="73" spans="1:370" s="112" customFormat="1" ht="51">
      <c r="A73" s="473" t="s">
        <v>1177</v>
      </c>
      <c r="B73" s="224" t="s">
        <v>2082</v>
      </c>
      <c r="C73" s="234">
        <f t="shared" si="42"/>
        <v>3.125</v>
      </c>
      <c r="D73" s="224" t="s">
        <v>38</v>
      </c>
      <c r="E73" s="234">
        <f>IF(D73="Yes",C73,IF(D73="partial",C73*0.25,0))</f>
        <v>0</v>
      </c>
      <c r="F73" s="496"/>
      <c r="G73" s="496"/>
      <c r="H73" s="778"/>
      <c r="I73" s="474">
        <f t="shared" si="40"/>
        <v>6.25</v>
      </c>
      <c r="J73" s="224" t="s">
        <v>38</v>
      </c>
      <c r="K73" s="234">
        <f>IF(J73="Yes",I73,0)</f>
        <v>0</v>
      </c>
      <c r="L73" s="496"/>
      <c r="M73" s="477"/>
      <c r="N73" s="778"/>
      <c r="O73" s="474">
        <f t="shared" si="42"/>
        <v>3.125</v>
      </c>
      <c r="P73" s="300" t="s">
        <v>35</v>
      </c>
      <c r="Q73" s="234">
        <f>IF(P73="Yes",O73,0)</f>
        <v>3.125</v>
      </c>
      <c r="R73" s="496"/>
      <c r="S73" s="235" t="s">
        <v>2200</v>
      </c>
      <c r="T73" s="778"/>
      <c r="U73" s="474">
        <f t="shared" si="42"/>
        <v>3.125</v>
      </c>
      <c r="V73" s="224" t="s">
        <v>35</v>
      </c>
      <c r="W73" s="234">
        <f>IF(V73="Yes",U73,0)</f>
        <v>3.125</v>
      </c>
      <c r="X73" s="496"/>
      <c r="Y73" s="487" t="s">
        <v>1941</v>
      </c>
      <c r="Z73" s="778"/>
      <c r="AA73" s="474">
        <f t="shared" si="42"/>
        <v>3.125</v>
      </c>
      <c r="AB73" s="300" t="s">
        <v>35</v>
      </c>
      <c r="AC73" s="234">
        <f>IF(AB73="Yes",AA73,0)</f>
        <v>3.125</v>
      </c>
      <c r="AD73" s="496"/>
      <c r="AE73" s="224" t="s">
        <v>2201</v>
      </c>
      <c r="AF73" s="778"/>
      <c r="AG73" s="474">
        <f t="shared" si="42"/>
        <v>3.125</v>
      </c>
      <c r="AH73" s="224" t="s">
        <v>35</v>
      </c>
      <c r="AI73" s="234">
        <f>IF(AH73="Yes",AG73,0)</f>
        <v>3.125</v>
      </c>
      <c r="AJ73" s="496"/>
      <c r="AK73" s="224" t="s">
        <v>2083</v>
      </c>
      <c r="AL73" s="778"/>
      <c r="AM73" s="474">
        <f t="shared" si="42"/>
        <v>3.125</v>
      </c>
      <c r="AN73" s="224" t="s">
        <v>35</v>
      </c>
      <c r="AO73" s="234">
        <f>IF(AN73="Yes",AM73,0)</f>
        <v>3.125</v>
      </c>
      <c r="AP73" s="496"/>
      <c r="AQ73" s="303" t="s">
        <v>1916</v>
      </c>
      <c r="AR73" s="778"/>
      <c r="AS73" s="474">
        <f t="shared" si="42"/>
        <v>3.125</v>
      </c>
      <c r="AT73" s="300" t="s">
        <v>35</v>
      </c>
      <c r="AU73" s="234">
        <f>IF(AT73="Yes",AS73,0)</f>
        <v>3.125</v>
      </c>
      <c r="AV73" s="496"/>
      <c r="AW73" s="224" t="s">
        <v>2084</v>
      </c>
      <c r="AX73" s="778"/>
      <c r="AY73" s="474">
        <f t="shared" si="42"/>
        <v>3.125</v>
      </c>
      <c r="AZ73" s="224" t="s">
        <v>35</v>
      </c>
      <c r="BA73" s="234">
        <f>IF(AZ73="Yes",AY73,0)</f>
        <v>3.125</v>
      </c>
      <c r="BB73" s="496"/>
      <c r="BC73" s="224" t="s">
        <v>2085</v>
      </c>
      <c r="BD73" s="778"/>
      <c r="BE73" s="474">
        <f t="shared" si="42"/>
        <v>3.125</v>
      </c>
      <c r="BF73" s="300" t="s">
        <v>35</v>
      </c>
      <c r="BG73" s="234">
        <f>IF(BF73="Yes",BE73,0)</f>
        <v>3.125</v>
      </c>
      <c r="BH73" s="496"/>
      <c r="BI73" s="224" t="s">
        <v>1126</v>
      </c>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c r="MN73" s="27"/>
      <c r="MO73" s="27"/>
      <c r="MP73" s="27"/>
      <c r="MQ73" s="27"/>
      <c r="MR73" s="27"/>
      <c r="MS73" s="27"/>
      <c r="MT73" s="27"/>
      <c r="MU73" s="27"/>
      <c r="MV73" s="27"/>
      <c r="MW73" s="27"/>
      <c r="MX73" s="27"/>
      <c r="MY73" s="27"/>
      <c r="MZ73" s="27"/>
      <c r="NA73" s="27"/>
      <c r="NB73" s="27"/>
      <c r="NC73" s="27"/>
      <c r="ND73" s="27"/>
      <c r="NE73" s="27"/>
      <c r="NF73" s="27"/>
    </row>
    <row r="74" spans="1:370" s="120" customFormat="1" ht="51">
      <c r="A74" s="473" t="s">
        <v>1178</v>
      </c>
      <c r="B74" s="224" t="s">
        <v>1116</v>
      </c>
      <c r="C74" s="234">
        <f t="shared" si="42"/>
        <v>3.125</v>
      </c>
      <c r="D74" s="224" t="s">
        <v>38</v>
      </c>
      <c r="E74" s="234">
        <f>IF(D74="Yes",C74,IF(D74="partial",C74*0.25,0))</f>
        <v>0</v>
      </c>
      <c r="F74" s="496"/>
      <c r="G74" s="496"/>
      <c r="H74" s="778"/>
      <c r="I74" s="474">
        <f t="shared" si="40"/>
        <v>6.25</v>
      </c>
      <c r="J74" s="224" t="s">
        <v>38</v>
      </c>
      <c r="K74" s="234">
        <f>IF(J74="Yes",I74,0)</f>
        <v>0</v>
      </c>
      <c r="L74" s="496"/>
      <c r="M74" s="234"/>
      <c r="N74" s="778"/>
      <c r="O74" s="474">
        <f t="shared" si="42"/>
        <v>3.125</v>
      </c>
      <c r="P74" s="234" t="s">
        <v>35</v>
      </c>
      <c r="Q74" s="234">
        <f>IF(P74="Yes",O74,0)</f>
        <v>3.125</v>
      </c>
      <c r="R74" s="496"/>
      <c r="S74" s="477"/>
      <c r="T74" s="778"/>
      <c r="U74" s="474">
        <f t="shared" si="42"/>
        <v>3.125</v>
      </c>
      <c r="V74" s="224" t="s">
        <v>38</v>
      </c>
      <c r="W74" s="234">
        <f>IF(V74="Yes",U74,0)</f>
        <v>0</v>
      </c>
      <c r="X74" s="496"/>
      <c r="Y74" s="487"/>
      <c r="Z74" s="778"/>
      <c r="AA74" s="474">
        <f t="shared" si="42"/>
        <v>3.125</v>
      </c>
      <c r="AB74" s="300" t="s">
        <v>35</v>
      </c>
      <c r="AC74" s="234">
        <f>IF(AB74="Yes",AA74,0)</f>
        <v>3.125</v>
      </c>
      <c r="AD74" s="496"/>
      <c r="AE74" s="233" t="s">
        <v>2086</v>
      </c>
      <c r="AF74" s="778"/>
      <c r="AG74" s="474">
        <f t="shared" si="42"/>
        <v>3.125</v>
      </c>
      <c r="AH74" s="224" t="s">
        <v>35</v>
      </c>
      <c r="AI74" s="234">
        <f>IF(AH74="Yes",AG74,0)</f>
        <v>3.125</v>
      </c>
      <c r="AJ74" s="496"/>
      <c r="AK74" s="224" t="s">
        <v>2087</v>
      </c>
      <c r="AL74" s="778"/>
      <c r="AM74" s="474">
        <f t="shared" si="42"/>
        <v>3.125</v>
      </c>
      <c r="AN74" s="224" t="s">
        <v>38</v>
      </c>
      <c r="AO74" s="234">
        <f>IF(AN74="Yes",AM74,0)</f>
        <v>0</v>
      </c>
      <c r="AP74" s="496"/>
      <c r="AQ74" s="303"/>
      <c r="AR74" s="778"/>
      <c r="AS74" s="474">
        <f t="shared" si="42"/>
        <v>3.125</v>
      </c>
      <c r="AT74" s="300" t="s">
        <v>35</v>
      </c>
      <c r="AU74" s="234">
        <f>IF(AT74="Yes",AS74,0)</f>
        <v>3.125</v>
      </c>
      <c r="AV74" s="496"/>
      <c r="AW74" s="224" t="s">
        <v>2084</v>
      </c>
      <c r="AX74" s="778"/>
      <c r="AY74" s="474">
        <f t="shared" si="42"/>
        <v>3.125</v>
      </c>
      <c r="AZ74" s="224" t="s">
        <v>38</v>
      </c>
      <c r="BA74" s="234">
        <f>IF(AZ74="Yes",AY74,0)</f>
        <v>0</v>
      </c>
      <c r="BB74" s="496"/>
      <c r="BC74" s="234"/>
      <c r="BD74" s="778"/>
      <c r="BE74" s="474">
        <f t="shared" si="42"/>
        <v>3.125</v>
      </c>
      <c r="BF74" s="300" t="s">
        <v>38</v>
      </c>
      <c r="BG74" s="234">
        <f>IF(BF74="Yes",BE74,0)</f>
        <v>0</v>
      </c>
      <c r="BH74" s="496"/>
      <c r="BI74" s="303"/>
      <c r="BJ74" s="540"/>
      <c r="BK74" s="540"/>
      <c r="BL74" s="540"/>
      <c r="BM74" s="540"/>
      <c r="BN74" s="540"/>
      <c r="BO74" s="540"/>
      <c r="BP74" s="540"/>
      <c r="BQ74" s="540"/>
      <c r="BR74" s="540"/>
      <c r="BS74" s="540"/>
      <c r="BT74" s="540"/>
      <c r="BU74" s="540"/>
      <c r="BV74" s="540"/>
      <c r="BW74" s="540"/>
      <c r="BX74" s="540"/>
      <c r="BY74" s="540"/>
      <c r="BZ74" s="540"/>
      <c r="CA74" s="540"/>
      <c r="CB74" s="540"/>
      <c r="CC74" s="540"/>
      <c r="CD74" s="540"/>
      <c r="CE74" s="540"/>
      <c r="CF74" s="540"/>
      <c r="CG74" s="540"/>
      <c r="CH74" s="540"/>
      <c r="CI74" s="540"/>
      <c r="CJ74" s="540"/>
      <c r="CK74" s="540"/>
      <c r="CL74" s="540"/>
      <c r="CM74" s="540"/>
      <c r="CN74" s="540"/>
      <c r="CO74" s="540"/>
      <c r="CP74" s="540"/>
      <c r="CQ74" s="540"/>
      <c r="CR74" s="540"/>
      <c r="CS74" s="540"/>
      <c r="CT74" s="540"/>
      <c r="CU74" s="540"/>
      <c r="CV74" s="540"/>
      <c r="CW74" s="540"/>
      <c r="CX74" s="540"/>
      <c r="CY74" s="540"/>
      <c r="CZ74" s="540"/>
      <c r="DA74" s="540"/>
      <c r="DB74" s="540"/>
      <c r="DC74" s="540"/>
      <c r="DD74" s="540"/>
      <c r="DE74" s="540"/>
      <c r="DF74" s="540"/>
      <c r="DG74" s="540"/>
      <c r="DH74" s="540"/>
      <c r="DI74" s="540"/>
      <c r="DJ74" s="540"/>
      <c r="DK74" s="540"/>
      <c r="DL74" s="540"/>
      <c r="DM74" s="540"/>
      <c r="DN74" s="540"/>
      <c r="DO74" s="540"/>
      <c r="DP74" s="540"/>
      <c r="DQ74" s="540"/>
      <c r="DR74" s="540"/>
      <c r="DS74" s="540"/>
      <c r="DT74" s="540"/>
      <c r="DU74" s="540"/>
      <c r="DV74" s="540"/>
      <c r="DW74" s="540"/>
      <c r="DX74" s="540"/>
      <c r="DY74" s="540"/>
      <c r="DZ74" s="540"/>
      <c r="EA74" s="540"/>
      <c r="EB74" s="540"/>
      <c r="EC74" s="540"/>
      <c r="ED74" s="540"/>
      <c r="EE74" s="540"/>
      <c r="EF74" s="540"/>
      <c r="EG74" s="540"/>
      <c r="EH74" s="540"/>
      <c r="EI74" s="540"/>
      <c r="EJ74" s="540"/>
      <c r="EK74" s="540"/>
      <c r="EL74" s="540"/>
      <c r="EM74" s="540"/>
      <c r="EN74" s="540"/>
      <c r="EO74" s="540"/>
      <c r="EP74" s="540"/>
      <c r="EQ74" s="540"/>
      <c r="ER74" s="540"/>
      <c r="ES74" s="540"/>
      <c r="ET74" s="540"/>
      <c r="EU74" s="540"/>
      <c r="EV74" s="540"/>
      <c r="EW74" s="540"/>
      <c r="EX74" s="540"/>
      <c r="EY74" s="540"/>
      <c r="EZ74" s="540"/>
      <c r="FA74" s="540"/>
      <c r="FB74" s="540"/>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row>
    <row r="75" spans="1:370" s="120" customFormat="1" ht="42.75" customHeight="1">
      <c r="A75" s="468" t="s">
        <v>1031</v>
      </c>
      <c r="B75" s="469" t="s">
        <v>805</v>
      </c>
      <c r="C75" s="234">
        <f t="shared" ref="C75:BE75" si="43">$C$69/2</f>
        <v>12.5</v>
      </c>
      <c r="D75" s="303"/>
      <c r="E75" s="234"/>
      <c r="F75" s="234"/>
      <c r="G75" s="496"/>
      <c r="H75" s="778"/>
      <c r="I75" s="486" t="s">
        <v>122</v>
      </c>
      <c r="J75" s="303"/>
      <c r="K75" s="234"/>
      <c r="L75" s="234"/>
      <c r="M75" s="303"/>
      <c r="N75" s="778"/>
      <c r="O75" s="474">
        <f t="shared" si="43"/>
        <v>12.5</v>
      </c>
      <c r="P75" s="303"/>
      <c r="Q75" s="491"/>
      <c r="R75" s="234"/>
      <c r="S75" s="303"/>
      <c r="T75" s="778"/>
      <c r="U75" s="474">
        <f t="shared" si="43"/>
        <v>12.5</v>
      </c>
      <c r="V75" s="303"/>
      <c r="W75" s="234"/>
      <c r="X75" s="234"/>
      <c r="Y75" s="487"/>
      <c r="Z75" s="778"/>
      <c r="AA75" s="474">
        <f t="shared" si="43"/>
        <v>12.5</v>
      </c>
      <c r="AB75" s="303"/>
      <c r="AC75" s="234"/>
      <c r="AD75" s="234"/>
      <c r="AE75" s="303"/>
      <c r="AF75" s="778"/>
      <c r="AG75" s="474">
        <f t="shared" si="43"/>
        <v>12.5</v>
      </c>
      <c r="AH75" s="303"/>
      <c r="AI75" s="234"/>
      <c r="AJ75" s="234"/>
      <c r="AK75" s="303"/>
      <c r="AL75" s="778"/>
      <c r="AM75" s="474">
        <f t="shared" si="43"/>
        <v>12.5</v>
      </c>
      <c r="AN75" s="303"/>
      <c r="AO75" s="234"/>
      <c r="AP75" s="234"/>
      <c r="AQ75" s="303"/>
      <c r="AR75" s="778"/>
      <c r="AS75" s="474">
        <f t="shared" si="43"/>
        <v>12.5</v>
      </c>
      <c r="AT75" s="303"/>
      <c r="AU75" s="234"/>
      <c r="AV75" s="234"/>
      <c r="AW75" s="224"/>
      <c r="AX75" s="778"/>
      <c r="AY75" s="474">
        <f t="shared" si="43"/>
        <v>12.5</v>
      </c>
      <c r="AZ75" s="303"/>
      <c r="BA75" s="234"/>
      <c r="BB75" s="234"/>
      <c r="BC75" s="303"/>
      <c r="BD75" s="778"/>
      <c r="BE75" s="474">
        <f t="shared" si="43"/>
        <v>12.5</v>
      </c>
      <c r="BF75" s="303"/>
      <c r="BG75" s="234"/>
      <c r="BH75" s="234"/>
      <c r="BI75" s="303"/>
      <c r="BJ75" s="540"/>
      <c r="BK75" s="540"/>
      <c r="BL75" s="540"/>
      <c r="BM75" s="540"/>
      <c r="BN75" s="540"/>
      <c r="BO75" s="540"/>
      <c r="BP75" s="540"/>
      <c r="BQ75" s="540"/>
      <c r="BR75" s="540"/>
      <c r="BS75" s="540"/>
      <c r="BT75" s="540"/>
      <c r="BU75" s="540"/>
      <c r="BV75" s="540"/>
      <c r="BW75" s="540"/>
      <c r="BX75" s="540"/>
      <c r="BY75" s="540"/>
      <c r="BZ75" s="540"/>
      <c r="CA75" s="540"/>
      <c r="CB75" s="540"/>
      <c r="CC75" s="540"/>
      <c r="CD75" s="540"/>
      <c r="CE75" s="540"/>
      <c r="CF75" s="540"/>
      <c r="CG75" s="540"/>
      <c r="CH75" s="540"/>
      <c r="CI75" s="540"/>
      <c r="CJ75" s="540"/>
      <c r="CK75" s="540"/>
      <c r="CL75" s="540"/>
      <c r="CM75" s="540"/>
      <c r="CN75" s="540"/>
      <c r="CO75" s="540"/>
      <c r="CP75" s="540"/>
      <c r="CQ75" s="540"/>
      <c r="CR75" s="540"/>
      <c r="CS75" s="540"/>
      <c r="CT75" s="540"/>
      <c r="CU75" s="540"/>
      <c r="CV75" s="540"/>
      <c r="CW75" s="540"/>
      <c r="CX75" s="540"/>
      <c r="CY75" s="540"/>
      <c r="CZ75" s="540"/>
      <c r="DA75" s="540"/>
      <c r="DB75" s="540"/>
      <c r="DC75" s="540"/>
      <c r="DD75" s="540"/>
      <c r="DE75" s="540"/>
      <c r="DF75" s="540"/>
      <c r="DG75" s="540"/>
      <c r="DH75" s="540"/>
      <c r="DI75" s="540"/>
      <c r="DJ75" s="540"/>
      <c r="DK75" s="540"/>
      <c r="DL75" s="540"/>
      <c r="DM75" s="540"/>
      <c r="DN75" s="540"/>
      <c r="DO75" s="540"/>
      <c r="DP75" s="540"/>
      <c r="DQ75" s="540"/>
      <c r="DR75" s="540"/>
      <c r="DS75" s="540"/>
      <c r="DT75" s="540"/>
      <c r="DU75" s="540"/>
      <c r="DV75" s="540"/>
      <c r="DW75" s="540"/>
      <c r="DX75" s="540"/>
      <c r="DY75" s="540"/>
      <c r="DZ75" s="540"/>
      <c r="EA75" s="540"/>
      <c r="EB75" s="540"/>
      <c r="EC75" s="540"/>
      <c r="ED75" s="540"/>
      <c r="EE75" s="540"/>
      <c r="EF75" s="540"/>
      <c r="EG75" s="540"/>
      <c r="EH75" s="540"/>
      <c r="EI75" s="540"/>
      <c r="EJ75" s="540"/>
      <c r="EK75" s="540"/>
      <c r="EL75" s="540"/>
      <c r="EM75" s="540"/>
      <c r="EN75" s="540"/>
      <c r="EO75" s="540"/>
      <c r="EP75" s="540"/>
      <c r="EQ75" s="540"/>
      <c r="ER75" s="540"/>
      <c r="ES75" s="540"/>
      <c r="ET75" s="540"/>
      <c r="EU75" s="540"/>
      <c r="EV75" s="540"/>
      <c r="EW75" s="540"/>
      <c r="EX75" s="540"/>
      <c r="EY75" s="540"/>
      <c r="EZ75" s="540"/>
      <c r="FA75" s="540"/>
      <c r="FB75" s="540"/>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row>
    <row r="76" spans="1:370" s="120" customFormat="1" ht="51">
      <c r="A76" s="473" t="s">
        <v>1179</v>
      </c>
      <c r="B76" s="224" t="s">
        <v>2088</v>
      </c>
      <c r="C76" s="234">
        <f>$C$75/5</f>
        <v>2.5</v>
      </c>
      <c r="D76" s="224" t="s">
        <v>38</v>
      </c>
      <c r="E76" s="234">
        <f>IF(D76="Yes",C76,IF(D76="partial",C76*0.25,0))</f>
        <v>0</v>
      </c>
      <c r="F76" s="496"/>
      <c r="G76" s="496"/>
      <c r="H76" s="778"/>
      <c r="I76" s="486" t="s">
        <v>122</v>
      </c>
      <c r="J76" s="224" t="s">
        <v>122</v>
      </c>
      <c r="K76" s="234">
        <f>IF(J76="Yes",I76,0)</f>
        <v>0</v>
      </c>
      <c r="L76" s="496"/>
      <c r="M76" s="303"/>
      <c r="N76" s="778"/>
      <c r="O76" s="234">
        <f>$C$75/5</f>
        <v>2.5</v>
      </c>
      <c r="P76" s="300" t="s">
        <v>35</v>
      </c>
      <c r="Q76" s="234">
        <f>IF(P76="Yes",O76,0)</f>
        <v>2.5</v>
      </c>
      <c r="R76" s="496"/>
      <c r="S76" s="224" t="s">
        <v>2089</v>
      </c>
      <c r="T76" s="778"/>
      <c r="U76" s="234">
        <f>$C$75/5</f>
        <v>2.5</v>
      </c>
      <c r="V76" s="224" t="s">
        <v>35</v>
      </c>
      <c r="W76" s="234">
        <f>$C$75/5</f>
        <v>2.5</v>
      </c>
      <c r="X76" s="496"/>
      <c r="Y76" s="487" t="s">
        <v>2090</v>
      </c>
      <c r="Z76" s="778"/>
      <c r="AA76" s="234">
        <f>$C$75/5</f>
        <v>2.5</v>
      </c>
      <c r="AB76" s="300" t="s">
        <v>35</v>
      </c>
      <c r="AC76" s="234">
        <f>IF(AB76="Yes",AA76,0)</f>
        <v>2.5</v>
      </c>
      <c r="AD76" s="496"/>
      <c r="AE76" s="224" t="s">
        <v>2091</v>
      </c>
      <c r="AF76" s="778"/>
      <c r="AG76" s="234">
        <f>$C$75/5</f>
        <v>2.5</v>
      </c>
      <c r="AH76" s="224" t="s">
        <v>35</v>
      </c>
      <c r="AI76" s="234">
        <f>IF(AH76="Yes",AG76,0)</f>
        <v>2.5</v>
      </c>
      <c r="AJ76" s="496"/>
      <c r="AK76" s="224" t="s">
        <v>2092</v>
      </c>
      <c r="AL76" s="778"/>
      <c r="AM76" s="234">
        <f>$C$75/5</f>
        <v>2.5</v>
      </c>
      <c r="AN76" s="224" t="s">
        <v>35</v>
      </c>
      <c r="AO76" s="234">
        <f>IF(AN76="Yes",AM76,0)</f>
        <v>2.5</v>
      </c>
      <c r="AP76" s="496"/>
      <c r="AQ76" s="303" t="s">
        <v>2093</v>
      </c>
      <c r="AR76" s="778"/>
      <c r="AS76" s="234">
        <f>$C$75/5</f>
        <v>2.5</v>
      </c>
      <c r="AT76" s="300" t="s">
        <v>35</v>
      </c>
      <c r="AU76" s="234">
        <f>IF(AT76="Yes",AS76,0)</f>
        <v>2.5</v>
      </c>
      <c r="AV76" s="496"/>
      <c r="AW76" s="224" t="s">
        <v>2094</v>
      </c>
      <c r="AX76" s="778"/>
      <c r="AY76" s="234">
        <f>$C$75/5</f>
        <v>2.5</v>
      </c>
      <c r="AZ76" s="224" t="s">
        <v>35</v>
      </c>
      <c r="BA76" s="234">
        <f>IF(AZ76="Yes",AY76,0)</f>
        <v>2.5</v>
      </c>
      <c r="BB76" s="496"/>
      <c r="BC76" s="303" t="s">
        <v>2095</v>
      </c>
      <c r="BD76" s="778"/>
      <c r="BE76" s="234">
        <f>$C$75/5</f>
        <v>2.5</v>
      </c>
      <c r="BF76" s="300" t="s">
        <v>35</v>
      </c>
      <c r="BG76" s="234">
        <f>IF(BF76="Yes",BE76,0)</f>
        <v>2.5</v>
      </c>
      <c r="BH76" s="496"/>
      <c r="BI76" s="224" t="s">
        <v>2096</v>
      </c>
      <c r="BJ76" s="540"/>
      <c r="BK76" s="540"/>
      <c r="BL76" s="540"/>
      <c r="BM76" s="540"/>
      <c r="BN76" s="540"/>
      <c r="BO76" s="540"/>
      <c r="BP76" s="540"/>
      <c r="BQ76" s="540"/>
      <c r="BR76" s="540"/>
      <c r="BS76" s="540"/>
      <c r="BT76" s="540"/>
      <c r="BU76" s="540"/>
      <c r="BV76" s="540"/>
      <c r="BW76" s="540"/>
      <c r="BX76" s="540"/>
      <c r="BY76" s="540"/>
      <c r="BZ76" s="540"/>
      <c r="CA76" s="540"/>
      <c r="CB76" s="540"/>
      <c r="CC76" s="540"/>
      <c r="CD76" s="540"/>
      <c r="CE76" s="540"/>
      <c r="CF76" s="540"/>
      <c r="CG76" s="540"/>
      <c r="CH76" s="540"/>
      <c r="CI76" s="540"/>
      <c r="CJ76" s="540"/>
      <c r="CK76" s="540"/>
      <c r="CL76" s="540"/>
      <c r="CM76" s="540"/>
      <c r="CN76" s="540"/>
      <c r="CO76" s="540"/>
      <c r="CP76" s="540"/>
      <c r="CQ76" s="540"/>
      <c r="CR76" s="540"/>
      <c r="CS76" s="540"/>
      <c r="CT76" s="540"/>
      <c r="CU76" s="540"/>
      <c r="CV76" s="540"/>
      <c r="CW76" s="540"/>
      <c r="CX76" s="540"/>
      <c r="CY76" s="540"/>
      <c r="CZ76" s="540"/>
      <c r="DA76" s="540"/>
      <c r="DB76" s="540"/>
      <c r="DC76" s="540"/>
      <c r="DD76" s="540"/>
      <c r="DE76" s="540"/>
      <c r="DF76" s="540"/>
      <c r="DG76" s="540"/>
      <c r="DH76" s="540"/>
      <c r="DI76" s="540"/>
      <c r="DJ76" s="540"/>
      <c r="DK76" s="540"/>
      <c r="DL76" s="540"/>
      <c r="DM76" s="540"/>
      <c r="DN76" s="540"/>
      <c r="DO76" s="540"/>
      <c r="DP76" s="540"/>
      <c r="DQ76" s="540"/>
      <c r="DR76" s="540"/>
      <c r="DS76" s="540"/>
      <c r="DT76" s="540"/>
      <c r="DU76" s="540"/>
      <c r="DV76" s="540"/>
      <c r="DW76" s="540"/>
      <c r="DX76" s="540"/>
      <c r="DY76" s="540"/>
      <c r="DZ76" s="540"/>
      <c r="EA76" s="540"/>
      <c r="EB76" s="540"/>
      <c r="EC76" s="540"/>
      <c r="ED76" s="540"/>
      <c r="EE76" s="540"/>
      <c r="EF76" s="540"/>
      <c r="EG76" s="540"/>
      <c r="EH76" s="540"/>
      <c r="EI76" s="540"/>
      <c r="EJ76" s="540"/>
      <c r="EK76" s="540"/>
      <c r="EL76" s="540"/>
      <c r="EM76" s="540"/>
      <c r="EN76" s="540"/>
      <c r="EO76" s="540"/>
      <c r="EP76" s="540"/>
      <c r="EQ76" s="540"/>
      <c r="ER76" s="540"/>
      <c r="ES76" s="540"/>
      <c r="ET76" s="540"/>
      <c r="EU76" s="540"/>
      <c r="EV76" s="540"/>
      <c r="EW76" s="540"/>
      <c r="EX76" s="540"/>
      <c r="EY76" s="540"/>
      <c r="EZ76" s="540"/>
      <c r="FA76" s="540"/>
      <c r="FB76" s="540"/>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row>
    <row r="77" spans="1:370" s="120" customFormat="1" ht="83.25" customHeight="1">
      <c r="A77" s="473" t="s">
        <v>1180</v>
      </c>
      <c r="B77" s="224" t="s">
        <v>1055</v>
      </c>
      <c r="C77" s="234">
        <f t="shared" ref="C77:C80" si="44">$C$75/5</f>
        <v>2.5</v>
      </c>
      <c r="D77" s="224" t="s">
        <v>38</v>
      </c>
      <c r="E77" s="234">
        <f>IF(D77="Yes",C77,IF(D77="partial",C77*0.25,0))</f>
        <v>0</v>
      </c>
      <c r="F77" s="496"/>
      <c r="G77" s="496"/>
      <c r="H77" s="778"/>
      <c r="I77" s="486" t="s">
        <v>122</v>
      </c>
      <c r="J77" s="224" t="s">
        <v>122</v>
      </c>
      <c r="K77" s="234">
        <f>IF(J77="Yes",I77,0)</f>
        <v>0</v>
      </c>
      <c r="L77" s="496"/>
      <c r="M77" s="303"/>
      <c r="N77" s="778"/>
      <c r="O77" s="234">
        <f t="shared" ref="O77:O80" si="45">$C$75/5</f>
        <v>2.5</v>
      </c>
      <c r="P77" s="300" t="s">
        <v>35</v>
      </c>
      <c r="Q77" s="234">
        <f t="shared" ref="Q77:Q80" si="46">IF(P77="Yes",O77,0)</f>
        <v>2.5</v>
      </c>
      <c r="R77" s="496"/>
      <c r="S77" s="224" t="s">
        <v>2089</v>
      </c>
      <c r="T77" s="778"/>
      <c r="U77" s="234">
        <f t="shared" ref="U77:U80" si="47">$C$75/5</f>
        <v>2.5</v>
      </c>
      <c r="V77" s="224" t="s">
        <v>38</v>
      </c>
      <c r="W77" s="234">
        <f t="shared" ref="W77:W80" si="48">$C$75/5</f>
        <v>2.5</v>
      </c>
      <c r="X77" s="496"/>
      <c r="Y77" s="303"/>
      <c r="Z77" s="778"/>
      <c r="AA77" s="234">
        <f t="shared" ref="AA77:AA80" si="49">$C$75/5</f>
        <v>2.5</v>
      </c>
      <c r="AB77" s="300" t="s">
        <v>35</v>
      </c>
      <c r="AC77" s="234">
        <f>IF(AB77="Yes",AA77,0)</f>
        <v>2.5</v>
      </c>
      <c r="AD77" s="496"/>
      <c r="AE77" s="224" t="s">
        <v>2091</v>
      </c>
      <c r="AF77" s="778"/>
      <c r="AG77" s="234">
        <f t="shared" ref="AG77:AG80" si="50">$C$75/5</f>
        <v>2.5</v>
      </c>
      <c r="AH77" s="224" t="s">
        <v>38</v>
      </c>
      <c r="AI77" s="234">
        <f>IF(AH77="Yes",AG77,0)</f>
        <v>0</v>
      </c>
      <c r="AJ77" s="496"/>
      <c r="AK77" s="303"/>
      <c r="AL77" s="778"/>
      <c r="AM77" s="234">
        <f t="shared" ref="AM77:AM80" si="51">$C$75/5</f>
        <v>2.5</v>
      </c>
      <c r="AN77" s="224" t="s">
        <v>38</v>
      </c>
      <c r="AO77" s="234">
        <f>IF(AN77="Yes",AM77,0)</f>
        <v>0</v>
      </c>
      <c r="AP77" s="496"/>
      <c r="AQ77" s="303"/>
      <c r="AR77" s="778"/>
      <c r="AS77" s="234">
        <f t="shared" ref="AS77:AS80" si="52">$C$75/5</f>
        <v>2.5</v>
      </c>
      <c r="AT77" s="300" t="s">
        <v>35</v>
      </c>
      <c r="AU77" s="234">
        <f>IF(AT77="Yes",AS77,0)</f>
        <v>2.5</v>
      </c>
      <c r="AV77" s="496"/>
      <c r="AW77" s="224" t="s">
        <v>2097</v>
      </c>
      <c r="AX77" s="778"/>
      <c r="AY77" s="234">
        <f t="shared" ref="AY77:AY80" si="53">$C$75/5</f>
        <v>2.5</v>
      </c>
      <c r="AZ77" s="224" t="s">
        <v>1202</v>
      </c>
      <c r="BA77" s="234">
        <f>IF(AZ77="Yes",AY77,0)</f>
        <v>2.5</v>
      </c>
      <c r="BB77" s="496"/>
      <c r="BC77" s="303" t="s">
        <v>2098</v>
      </c>
      <c r="BD77" s="778"/>
      <c r="BE77" s="234">
        <f t="shared" ref="BE77:BE80" si="54">$C$75/5</f>
        <v>2.5</v>
      </c>
      <c r="BF77" s="300" t="s">
        <v>38</v>
      </c>
      <c r="BG77" s="234">
        <f>IF(BF77="Yes",BE77,0)</f>
        <v>0</v>
      </c>
      <c r="BH77" s="496"/>
      <c r="BI77" s="303"/>
      <c r="BJ77" s="540"/>
      <c r="BK77" s="540"/>
      <c r="BL77" s="540"/>
      <c r="BM77" s="540"/>
      <c r="BN77" s="540"/>
      <c r="BO77" s="540"/>
      <c r="BP77" s="540"/>
      <c r="BQ77" s="540"/>
      <c r="BR77" s="540"/>
      <c r="BS77" s="540"/>
      <c r="BT77" s="540"/>
      <c r="BU77" s="540"/>
      <c r="BV77" s="540"/>
      <c r="BW77" s="540"/>
      <c r="BX77" s="540"/>
      <c r="BY77" s="540"/>
      <c r="BZ77" s="540"/>
      <c r="CA77" s="540"/>
      <c r="CB77" s="540"/>
      <c r="CC77" s="540"/>
      <c r="CD77" s="540"/>
      <c r="CE77" s="540"/>
      <c r="CF77" s="540"/>
      <c r="CG77" s="540"/>
      <c r="CH77" s="540"/>
      <c r="CI77" s="540"/>
      <c r="CJ77" s="540"/>
      <c r="CK77" s="540"/>
      <c r="CL77" s="540"/>
      <c r="CM77" s="540"/>
      <c r="CN77" s="540"/>
      <c r="CO77" s="540"/>
      <c r="CP77" s="540"/>
      <c r="CQ77" s="540"/>
      <c r="CR77" s="540"/>
      <c r="CS77" s="540"/>
      <c r="CT77" s="540"/>
      <c r="CU77" s="540"/>
      <c r="CV77" s="540"/>
      <c r="CW77" s="540"/>
      <c r="CX77" s="540"/>
      <c r="CY77" s="540"/>
      <c r="CZ77" s="540"/>
      <c r="DA77" s="540"/>
      <c r="DB77" s="540"/>
      <c r="DC77" s="540"/>
      <c r="DD77" s="540"/>
      <c r="DE77" s="540"/>
      <c r="DF77" s="540"/>
      <c r="DG77" s="540"/>
      <c r="DH77" s="540"/>
      <c r="DI77" s="540"/>
      <c r="DJ77" s="540"/>
      <c r="DK77" s="540"/>
      <c r="DL77" s="540"/>
      <c r="DM77" s="540"/>
      <c r="DN77" s="540"/>
      <c r="DO77" s="540"/>
      <c r="DP77" s="540"/>
      <c r="DQ77" s="540"/>
      <c r="DR77" s="540"/>
      <c r="DS77" s="540"/>
      <c r="DT77" s="540"/>
      <c r="DU77" s="540"/>
      <c r="DV77" s="540"/>
      <c r="DW77" s="540"/>
      <c r="DX77" s="540"/>
      <c r="DY77" s="540"/>
      <c r="DZ77" s="540"/>
      <c r="EA77" s="540"/>
      <c r="EB77" s="540"/>
      <c r="EC77" s="540"/>
      <c r="ED77" s="540"/>
      <c r="EE77" s="540"/>
      <c r="EF77" s="540"/>
      <c r="EG77" s="540"/>
      <c r="EH77" s="540"/>
      <c r="EI77" s="540"/>
      <c r="EJ77" s="540"/>
      <c r="EK77" s="540"/>
      <c r="EL77" s="540"/>
      <c r="EM77" s="540"/>
      <c r="EN77" s="540"/>
      <c r="EO77" s="540"/>
      <c r="EP77" s="540"/>
      <c r="EQ77" s="540"/>
      <c r="ER77" s="540"/>
      <c r="ES77" s="540"/>
      <c r="ET77" s="540"/>
      <c r="EU77" s="540"/>
      <c r="EV77" s="540"/>
      <c r="EW77" s="540"/>
      <c r="EX77" s="540"/>
      <c r="EY77" s="540"/>
      <c r="EZ77" s="540"/>
      <c r="FA77" s="540"/>
      <c r="FB77" s="540"/>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row>
    <row r="78" spans="1:370" s="120" customFormat="1" ht="38.25">
      <c r="A78" s="473" t="s">
        <v>1181</v>
      </c>
      <c r="B78" s="224" t="s">
        <v>2099</v>
      </c>
      <c r="C78" s="234">
        <f t="shared" si="44"/>
        <v>2.5</v>
      </c>
      <c r="D78" s="224" t="s">
        <v>38</v>
      </c>
      <c r="E78" s="234">
        <f>IF(D78="Yes",C78,IF(D78="partial",C78*0.25,0))</f>
        <v>0</v>
      </c>
      <c r="F78" s="496"/>
      <c r="G78" s="496"/>
      <c r="H78" s="780"/>
      <c r="I78" s="486" t="s">
        <v>122</v>
      </c>
      <c r="J78" s="224" t="s">
        <v>122</v>
      </c>
      <c r="K78" s="234">
        <f>IF(J78="Yes",I78,0)</f>
        <v>0</v>
      </c>
      <c r="L78" s="496"/>
      <c r="M78" s="303"/>
      <c r="N78" s="780"/>
      <c r="O78" s="234">
        <f t="shared" si="45"/>
        <v>2.5</v>
      </c>
      <c r="P78" s="300" t="s">
        <v>35</v>
      </c>
      <c r="Q78" s="234">
        <f t="shared" si="46"/>
        <v>2.5</v>
      </c>
      <c r="R78" s="496"/>
      <c r="S78" s="224" t="s">
        <v>2100</v>
      </c>
      <c r="T78" s="780"/>
      <c r="U78" s="234">
        <f t="shared" si="47"/>
        <v>2.5</v>
      </c>
      <c r="V78" s="224" t="s">
        <v>38</v>
      </c>
      <c r="W78" s="234">
        <f t="shared" si="48"/>
        <v>2.5</v>
      </c>
      <c r="X78" s="496"/>
      <c r="Y78" s="303"/>
      <c r="Z78" s="780"/>
      <c r="AA78" s="234">
        <f t="shared" si="49"/>
        <v>2.5</v>
      </c>
      <c r="AB78" s="300" t="s">
        <v>35</v>
      </c>
      <c r="AC78" s="234">
        <f>IF(AB78="Yes",AA78,0)</f>
        <v>2.5</v>
      </c>
      <c r="AD78" s="496"/>
      <c r="AE78" s="224" t="s">
        <v>2104</v>
      </c>
      <c r="AF78" s="780"/>
      <c r="AG78" s="234">
        <f t="shared" si="50"/>
        <v>2.5</v>
      </c>
      <c r="AH78" s="224" t="s">
        <v>38</v>
      </c>
      <c r="AI78" s="234">
        <f>IF(AH78="Yes",AG78,0)</f>
        <v>0</v>
      </c>
      <c r="AJ78" s="496"/>
      <c r="AK78" s="303"/>
      <c r="AL78" s="780"/>
      <c r="AM78" s="234">
        <f t="shared" si="51"/>
        <v>2.5</v>
      </c>
      <c r="AN78" s="224" t="s">
        <v>35</v>
      </c>
      <c r="AO78" s="234">
        <f>IF(AN78="Yes",AM78,0)</f>
        <v>2.5</v>
      </c>
      <c r="AP78" s="496"/>
      <c r="AQ78" s="224" t="s">
        <v>2093</v>
      </c>
      <c r="AR78" s="780"/>
      <c r="AS78" s="234">
        <f t="shared" si="52"/>
        <v>2.5</v>
      </c>
      <c r="AT78" s="300" t="s">
        <v>35</v>
      </c>
      <c r="AU78" s="234">
        <f>IF(AT78="Yes",AS78,0)</f>
        <v>2.5</v>
      </c>
      <c r="AV78" s="496"/>
      <c r="AW78" s="224" t="s">
        <v>2097</v>
      </c>
      <c r="AX78" s="780"/>
      <c r="AY78" s="234">
        <f t="shared" si="53"/>
        <v>2.5</v>
      </c>
      <c r="AZ78" s="224" t="s">
        <v>35</v>
      </c>
      <c r="BA78" s="234">
        <f>IF(AZ78="Yes",AY78,0)</f>
        <v>2.5</v>
      </c>
      <c r="BB78" s="496"/>
      <c r="BC78" s="303" t="s">
        <v>2414</v>
      </c>
      <c r="BD78" s="780"/>
      <c r="BE78" s="234">
        <f t="shared" si="54"/>
        <v>2.5</v>
      </c>
      <c r="BF78" s="300" t="s">
        <v>38</v>
      </c>
      <c r="BG78" s="234">
        <f>IF(BF78="Yes",BE78,0)</f>
        <v>0</v>
      </c>
      <c r="BH78" s="496"/>
      <c r="BI78" s="469"/>
      <c r="BJ78" s="540"/>
      <c r="BK78" s="540"/>
      <c r="BL78" s="540"/>
      <c r="BM78" s="540"/>
      <c r="BN78" s="540"/>
      <c r="BO78" s="540"/>
      <c r="BP78" s="540"/>
      <c r="BQ78" s="540"/>
      <c r="BR78" s="540"/>
      <c r="BS78" s="540"/>
      <c r="BT78" s="540"/>
      <c r="BU78" s="540"/>
      <c r="BV78" s="540"/>
      <c r="BW78" s="540"/>
      <c r="BX78" s="540"/>
      <c r="BY78" s="540"/>
      <c r="BZ78" s="540"/>
      <c r="CA78" s="540"/>
      <c r="CB78" s="540"/>
      <c r="CC78" s="540"/>
      <c r="CD78" s="540"/>
      <c r="CE78" s="540"/>
      <c r="CF78" s="540"/>
      <c r="CG78" s="540"/>
      <c r="CH78" s="540"/>
      <c r="CI78" s="540"/>
      <c r="CJ78" s="540"/>
      <c r="CK78" s="540"/>
      <c r="CL78" s="540"/>
      <c r="CM78" s="540"/>
      <c r="CN78" s="540"/>
      <c r="CO78" s="540"/>
      <c r="CP78" s="540"/>
      <c r="CQ78" s="540"/>
      <c r="CR78" s="540"/>
      <c r="CS78" s="540"/>
      <c r="CT78" s="540"/>
      <c r="CU78" s="540"/>
      <c r="CV78" s="540"/>
      <c r="CW78" s="540"/>
      <c r="CX78" s="540"/>
      <c r="CY78" s="540"/>
      <c r="CZ78" s="540"/>
      <c r="DA78" s="540"/>
      <c r="DB78" s="540"/>
      <c r="DC78" s="540"/>
      <c r="DD78" s="540"/>
      <c r="DE78" s="540"/>
      <c r="DF78" s="540"/>
      <c r="DG78" s="540"/>
      <c r="DH78" s="540"/>
      <c r="DI78" s="540"/>
      <c r="DJ78" s="540"/>
      <c r="DK78" s="540"/>
      <c r="DL78" s="540"/>
      <c r="DM78" s="540"/>
      <c r="DN78" s="540"/>
      <c r="DO78" s="540"/>
      <c r="DP78" s="540"/>
      <c r="DQ78" s="540"/>
      <c r="DR78" s="540"/>
      <c r="DS78" s="540"/>
      <c r="DT78" s="540"/>
      <c r="DU78" s="540"/>
      <c r="DV78" s="540"/>
      <c r="DW78" s="540"/>
      <c r="DX78" s="540"/>
      <c r="DY78" s="540"/>
      <c r="DZ78" s="540"/>
      <c r="EA78" s="540"/>
      <c r="EB78" s="540"/>
      <c r="EC78" s="540"/>
      <c r="ED78" s="540"/>
      <c r="EE78" s="540"/>
      <c r="EF78" s="540"/>
      <c r="EG78" s="540"/>
      <c r="EH78" s="540"/>
      <c r="EI78" s="540"/>
      <c r="EJ78" s="540"/>
      <c r="EK78" s="540"/>
      <c r="EL78" s="540"/>
      <c r="EM78" s="540"/>
      <c r="EN78" s="540"/>
      <c r="EO78" s="540"/>
      <c r="EP78" s="540"/>
      <c r="EQ78" s="540"/>
      <c r="ER78" s="540"/>
      <c r="ES78" s="540"/>
      <c r="ET78" s="540"/>
      <c r="EU78" s="540"/>
      <c r="EV78" s="540"/>
      <c r="EW78" s="540"/>
      <c r="EX78" s="540"/>
      <c r="EY78" s="540"/>
      <c r="EZ78" s="540"/>
      <c r="FA78" s="540"/>
      <c r="FB78" s="540"/>
    </row>
    <row r="79" spans="1:370" s="120" customFormat="1" ht="49.5" customHeight="1">
      <c r="A79" s="473" t="s">
        <v>2101</v>
      </c>
      <c r="B79" s="224" t="s">
        <v>2102</v>
      </c>
      <c r="C79" s="234">
        <f t="shared" si="44"/>
        <v>2.5</v>
      </c>
      <c r="D79" s="224" t="s">
        <v>38</v>
      </c>
      <c r="E79" s="234">
        <f t="shared" ref="E79:E80" si="55">IF(D79="Yes",C79,IF(D79="partial",C79*0.25,0))</f>
        <v>0</v>
      </c>
      <c r="F79" s="496"/>
      <c r="G79" s="496"/>
      <c r="H79" s="780"/>
      <c r="I79" s="486" t="s">
        <v>122</v>
      </c>
      <c r="J79" s="224" t="s">
        <v>122</v>
      </c>
      <c r="K79" s="234">
        <f>IF(J79="Yes",I79,0)</f>
        <v>0</v>
      </c>
      <c r="L79" s="496"/>
      <c r="M79" s="303"/>
      <c r="N79" s="780"/>
      <c r="O79" s="234">
        <f t="shared" si="45"/>
        <v>2.5</v>
      </c>
      <c r="P79" s="300" t="s">
        <v>35</v>
      </c>
      <c r="Q79" s="234">
        <f t="shared" si="46"/>
        <v>2.5</v>
      </c>
      <c r="R79" s="496"/>
      <c r="S79" s="224" t="s">
        <v>2103</v>
      </c>
      <c r="T79" s="780"/>
      <c r="U79" s="234">
        <f t="shared" si="47"/>
        <v>2.5</v>
      </c>
      <c r="V79" s="224" t="s">
        <v>35</v>
      </c>
      <c r="W79" s="234">
        <f t="shared" si="48"/>
        <v>2.5</v>
      </c>
      <c r="X79" s="496"/>
      <c r="Y79" s="487" t="s">
        <v>2472</v>
      </c>
      <c r="Z79" s="780"/>
      <c r="AA79" s="234">
        <f t="shared" si="49"/>
        <v>2.5</v>
      </c>
      <c r="AB79" s="300" t="s">
        <v>35</v>
      </c>
      <c r="AC79" s="234">
        <f>C79</f>
        <v>2.5</v>
      </c>
      <c r="AD79" s="496"/>
      <c r="AE79" s="224" t="s">
        <v>2104</v>
      </c>
      <c r="AF79" s="780"/>
      <c r="AG79" s="234">
        <f t="shared" si="50"/>
        <v>2.5</v>
      </c>
      <c r="AH79" s="224" t="s">
        <v>35</v>
      </c>
      <c r="AI79" s="234">
        <f>AG79</f>
        <v>2.5</v>
      </c>
      <c r="AJ79" s="496"/>
      <c r="AK79" s="303" t="s">
        <v>2105</v>
      </c>
      <c r="AL79" s="780"/>
      <c r="AM79" s="234">
        <f t="shared" si="51"/>
        <v>2.5</v>
      </c>
      <c r="AN79" s="224" t="s">
        <v>35</v>
      </c>
      <c r="AO79" s="234">
        <f t="shared" ref="AO79:AO80" si="56">IF(AN79="Yes",AM79,0)</f>
        <v>2.5</v>
      </c>
      <c r="AP79" s="496"/>
      <c r="AQ79" s="224" t="s">
        <v>2106</v>
      </c>
      <c r="AR79" s="780"/>
      <c r="AS79" s="234">
        <f t="shared" si="52"/>
        <v>2.5</v>
      </c>
      <c r="AT79" s="300" t="s">
        <v>35</v>
      </c>
      <c r="AU79" s="234">
        <f t="shared" ref="AU79:AU80" si="57">IF(AT79="Yes",AS79,0)</f>
        <v>2.5</v>
      </c>
      <c r="AV79" s="496"/>
      <c r="AW79" s="224" t="s">
        <v>2097</v>
      </c>
      <c r="AX79" s="780"/>
      <c r="AY79" s="234">
        <f t="shared" si="53"/>
        <v>2.5</v>
      </c>
      <c r="AZ79" s="224" t="s">
        <v>35</v>
      </c>
      <c r="BA79" s="234">
        <f>AY79</f>
        <v>2.5</v>
      </c>
      <c r="BB79" s="496"/>
      <c r="BC79" s="303" t="s">
        <v>2098</v>
      </c>
      <c r="BD79" s="780"/>
      <c r="BE79" s="234">
        <f t="shared" si="54"/>
        <v>2.5</v>
      </c>
      <c r="BF79" s="300" t="s">
        <v>35</v>
      </c>
      <c r="BG79" s="234">
        <f t="shared" ref="BG79:BG80" si="58">IF(BF79="Yes",BE79,0)</f>
        <v>2.5</v>
      </c>
      <c r="BH79" s="496"/>
      <c r="BI79" s="224" t="s">
        <v>2107</v>
      </c>
      <c r="BJ79" s="540"/>
      <c r="BK79" s="540"/>
      <c r="BL79" s="540"/>
      <c r="BM79" s="540"/>
      <c r="BN79" s="540"/>
      <c r="BO79" s="540"/>
      <c r="BP79" s="540"/>
      <c r="BQ79" s="540"/>
      <c r="BR79" s="540"/>
      <c r="BS79" s="540"/>
      <c r="BT79" s="540"/>
      <c r="BU79" s="540"/>
      <c r="BV79" s="540"/>
      <c r="BW79" s="540"/>
      <c r="BX79" s="540"/>
      <c r="BY79" s="540"/>
      <c r="BZ79" s="540"/>
      <c r="CA79" s="540"/>
      <c r="CB79" s="540"/>
      <c r="CC79" s="540"/>
      <c r="CD79" s="540"/>
      <c r="CE79" s="540"/>
      <c r="CF79" s="540"/>
      <c r="CG79" s="540"/>
      <c r="CH79" s="540"/>
      <c r="CI79" s="540"/>
      <c r="CJ79" s="540"/>
      <c r="CK79" s="540"/>
      <c r="CL79" s="540"/>
      <c r="CM79" s="540"/>
      <c r="CN79" s="540"/>
      <c r="CO79" s="540"/>
      <c r="CP79" s="540"/>
      <c r="CQ79" s="540"/>
      <c r="CR79" s="540"/>
      <c r="CS79" s="540"/>
      <c r="CT79" s="540"/>
      <c r="CU79" s="540"/>
      <c r="CV79" s="540"/>
      <c r="CW79" s="540"/>
      <c r="CX79" s="540"/>
      <c r="CY79" s="540"/>
      <c r="CZ79" s="540"/>
      <c r="DA79" s="540"/>
      <c r="DB79" s="540"/>
      <c r="DC79" s="540"/>
      <c r="DD79" s="540"/>
      <c r="DE79" s="540"/>
      <c r="DF79" s="540"/>
      <c r="DG79" s="540"/>
      <c r="DH79" s="540"/>
      <c r="DI79" s="540"/>
      <c r="DJ79" s="540"/>
      <c r="DK79" s="540"/>
      <c r="DL79" s="540"/>
      <c r="DM79" s="540"/>
      <c r="DN79" s="540"/>
      <c r="DO79" s="540"/>
      <c r="DP79" s="540"/>
      <c r="DQ79" s="540"/>
      <c r="DR79" s="540"/>
      <c r="DS79" s="540"/>
      <c r="DT79" s="540"/>
      <c r="DU79" s="540"/>
      <c r="DV79" s="540"/>
      <c r="DW79" s="540"/>
      <c r="DX79" s="540"/>
      <c r="DY79" s="540"/>
      <c r="DZ79" s="540"/>
      <c r="EA79" s="540"/>
      <c r="EB79" s="540"/>
      <c r="EC79" s="540"/>
      <c r="ED79" s="540"/>
      <c r="EE79" s="540"/>
      <c r="EF79" s="540"/>
      <c r="EG79" s="540"/>
      <c r="EH79" s="540"/>
      <c r="EI79" s="540"/>
      <c r="EJ79" s="540"/>
      <c r="EK79" s="540"/>
      <c r="EL79" s="540"/>
      <c r="EM79" s="540"/>
      <c r="EN79" s="540"/>
      <c r="EO79" s="540"/>
      <c r="EP79" s="540"/>
      <c r="EQ79" s="540"/>
      <c r="ER79" s="540"/>
      <c r="ES79" s="540"/>
      <c r="ET79" s="540"/>
      <c r="EU79" s="540"/>
      <c r="EV79" s="540"/>
      <c r="EW79" s="540"/>
      <c r="EX79" s="540"/>
      <c r="EY79" s="540"/>
      <c r="EZ79" s="540"/>
      <c r="FA79" s="540"/>
      <c r="FB79" s="540"/>
    </row>
    <row r="80" spans="1:370" s="120" customFormat="1" ht="38.25">
      <c r="A80" s="488" t="s">
        <v>2108</v>
      </c>
      <c r="B80" s="224" t="s">
        <v>2109</v>
      </c>
      <c r="C80" s="234">
        <f t="shared" si="44"/>
        <v>2.5</v>
      </c>
      <c r="D80" s="224" t="s">
        <v>38</v>
      </c>
      <c r="E80" s="234">
        <f t="shared" si="55"/>
        <v>0</v>
      </c>
      <c r="F80" s="496"/>
      <c r="G80" s="496"/>
      <c r="H80" s="780"/>
      <c r="I80" s="474" t="s">
        <v>122</v>
      </c>
      <c r="J80" s="303" t="s">
        <v>186</v>
      </c>
      <c r="K80" s="234">
        <f>IF(J80="Yes",I80,0)</f>
        <v>0</v>
      </c>
      <c r="L80" s="496"/>
      <c r="M80" s="303"/>
      <c r="N80" s="780"/>
      <c r="O80" s="234">
        <f t="shared" si="45"/>
        <v>2.5</v>
      </c>
      <c r="P80" s="303" t="s">
        <v>35</v>
      </c>
      <c r="Q80" s="234">
        <f t="shared" si="46"/>
        <v>2.5</v>
      </c>
      <c r="R80" s="496"/>
      <c r="S80" s="303" t="s">
        <v>2100</v>
      </c>
      <c r="T80" s="780"/>
      <c r="U80" s="234">
        <f t="shared" si="47"/>
        <v>2.5</v>
      </c>
      <c r="V80" s="303" t="s">
        <v>2188</v>
      </c>
      <c r="W80" s="234">
        <f t="shared" si="48"/>
        <v>2.5</v>
      </c>
      <c r="X80" s="496"/>
      <c r="Y80" s="303"/>
      <c r="Z80" s="780"/>
      <c r="AA80" s="234">
        <f t="shared" si="49"/>
        <v>2.5</v>
      </c>
      <c r="AB80" s="303" t="s">
        <v>35</v>
      </c>
      <c r="AC80" s="234">
        <f>C80</f>
        <v>2.5</v>
      </c>
      <c r="AD80" s="496"/>
      <c r="AE80" s="303"/>
      <c r="AF80" s="780"/>
      <c r="AG80" s="234">
        <f t="shared" si="50"/>
        <v>2.5</v>
      </c>
      <c r="AH80" s="303" t="s">
        <v>38</v>
      </c>
      <c r="AI80" s="234">
        <f>AI78</f>
        <v>0</v>
      </c>
      <c r="AJ80" s="496"/>
      <c r="AK80" s="303"/>
      <c r="AL80" s="780"/>
      <c r="AM80" s="234">
        <f t="shared" si="51"/>
        <v>2.5</v>
      </c>
      <c r="AN80" s="303" t="s">
        <v>35</v>
      </c>
      <c r="AO80" s="234">
        <f t="shared" si="56"/>
        <v>2.5</v>
      </c>
      <c r="AP80" s="496"/>
      <c r="AQ80" s="303" t="s">
        <v>2106</v>
      </c>
      <c r="AR80" s="780"/>
      <c r="AS80" s="234">
        <f t="shared" si="52"/>
        <v>2.5</v>
      </c>
      <c r="AT80" s="303" t="s">
        <v>35</v>
      </c>
      <c r="AU80" s="234">
        <f t="shared" si="57"/>
        <v>2.5</v>
      </c>
      <c r="AV80" s="496"/>
      <c r="AW80" s="224" t="s">
        <v>2097</v>
      </c>
      <c r="AX80" s="780"/>
      <c r="AY80" s="234">
        <f t="shared" si="53"/>
        <v>2.5</v>
      </c>
      <c r="AZ80" s="303" t="s">
        <v>35</v>
      </c>
      <c r="BA80" s="234">
        <f>AY80</f>
        <v>2.5</v>
      </c>
      <c r="BB80" s="496"/>
      <c r="BC80" s="303" t="s">
        <v>2098</v>
      </c>
      <c r="BD80" s="780"/>
      <c r="BE80" s="234">
        <f t="shared" si="54"/>
        <v>2.5</v>
      </c>
      <c r="BF80" s="303" t="s">
        <v>35</v>
      </c>
      <c r="BG80" s="234">
        <f t="shared" si="58"/>
        <v>2.5</v>
      </c>
      <c r="BH80" s="496"/>
      <c r="BI80" s="224" t="s">
        <v>2107</v>
      </c>
      <c r="BJ80" s="540"/>
      <c r="BK80" s="540"/>
      <c r="BL80" s="540"/>
      <c r="BM80" s="540"/>
      <c r="BN80" s="540"/>
      <c r="BO80" s="540"/>
      <c r="BP80" s="540"/>
      <c r="BQ80" s="540"/>
      <c r="BR80" s="540"/>
      <c r="BS80" s="540"/>
      <c r="BT80" s="540"/>
      <c r="BU80" s="540"/>
      <c r="BV80" s="540"/>
      <c r="BW80" s="540"/>
      <c r="BX80" s="540"/>
      <c r="BY80" s="540"/>
      <c r="BZ80" s="540"/>
      <c r="CA80" s="540"/>
      <c r="CB80" s="540"/>
      <c r="CC80" s="540"/>
      <c r="CD80" s="540"/>
      <c r="CE80" s="540"/>
      <c r="CF80" s="540"/>
      <c r="CG80" s="540"/>
      <c r="CH80" s="540"/>
      <c r="CI80" s="540"/>
      <c r="CJ80" s="540"/>
      <c r="CK80" s="540"/>
      <c r="CL80" s="540"/>
      <c r="CM80" s="540"/>
      <c r="CN80" s="540"/>
      <c r="CO80" s="540"/>
      <c r="CP80" s="540"/>
      <c r="CQ80" s="540"/>
      <c r="CR80" s="540"/>
      <c r="CS80" s="540"/>
      <c r="CT80" s="540"/>
      <c r="CU80" s="540"/>
      <c r="CV80" s="540"/>
      <c r="CW80" s="540"/>
      <c r="CX80" s="540"/>
      <c r="CY80" s="540"/>
      <c r="CZ80" s="540"/>
      <c r="DA80" s="540"/>
      <c r="DB80" s="540"/>
      <c r="DC80" s="540"/>
      <c r="DD80" s="540"/>
      <c r="DE80" s="540"/>
      <c r="DF80" s="540"/>
      <c r="DG80" s="540"/>
      <c r="DH80" s="540"/>
      <c r="DI80" s="540"/>
      <c r="DJ80" s="540"/>
      <c r="DK80" s="540"/>
      <c r="DL80" s="540"/>
      <c r="DM80" s="540"/>
      <c r="DN80" s="540"/>
      <c r="DO80" s="540"/>
      <c r="DP80" s="540"/>
      <c r="DQ80" s="540"/>
      <c r="DR80" s="540"/>
      <c r="DS80" s="540"/>
      <c r="DT80" s="540"/>
      <c r="DU80" s="540"/>
      <c r="DV80" s="540"/>
      <c r="DW80" s="540"/>
      <c r="DX80" s="540"/>
      <c r="DY80" s="540"/>
      <c r="DZ80" s="540"/>
      <c r="EA80" s="540"/>
      <c r="EB80" s="540"/>
      <c r="EC80" s="540"/>
      <c r="ED80" s="540"/>
      <c r="EE80" s="540"/>
      <c r="EF80" s="540"/>
      <c r="EG80" s="540"/>
      <c r="EH80" s="540"/>
      <c r="EI80" s="540"/>
      <c r="EJ80" s="540"/>
      <c r="EK80" s="540"/>
      <c r="EL80" s="540"/>
      <c r="EM80" s="540"/>
      <c r="EN80" s="540"/>
      <c r="EO80" s="540"/>
      <c r="EP80" s="540"/>
      <c r="EQ80" s="540"/>
      <c r="ER80" s="540"/>
      <c r="ES80" s="540"/>
      <c r="ET80" s="540"/>
      <c r="EU80" s="540"/>
      <c r="EV80" s="540"/>
      <c r="EW80" s="540"/>
      <c r="EX80" s="540"/>
      <c r="EY80" s="540"/>
      <c r="EZ80" s="540"/>
      <c r="FA80" s="540"/>
      <c r="FB80" s="540"/>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23"/>
      <c r="JP80" s="23"/>
      <c r="JQ80" s="23"/>
      <c r="JR80" s="23"/>
      <c r="JS80" s="23"/>
      <c r="JT80" s="23"/>
      <c r="JU80" s="23"/>
      <c r="JV80" s="23"/>
      <c r="JW80" s="23"/>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row>
    <row r="81" spans="1:370" s="112" customFormat="1" ht="12.75">
      <c r="A81" s="468" t="s">
        <v>1182</v>
      </c>
      <c r="B81" s="469" t="s">
        <v>520</v>
      </c>
      <c r="C81" s="470">
        <f t="shared" ref="C81:BE81" si="59">$C$51/4</f>
        <v>25</v>
      </c>
      <c r="D81" s="498"/>
      <c r="E81" s="234"/>
      <c r="F81" s="470">
        <f>E82+E83</f>
        <v>0</v>
      </c>
      <c r="G81" s="234"/>
      <c r="H81" s="778"/>
      <c r="I81" s="472">
        <f t="shared" si="59"/>
        <v>25</v>
      </c>
      <c r="J81" s="498"/>
      <c r="K81" s="234"/>
      <c r="L81" s="470">
        <f>K82+K83</f>
        <v>0</v>
      </c>
      <c r="M81" s="234"/>
      <c r="N81" s="778"/>
      <c r="O81" s="472">
        <f t="shared" si="59"/>
        <v>25</v>
      </c>
      <c r="P81" s="498"/>
      <c r="Q81" s="234"/>
      <c r="R81" s="470">
        <f>Q82+Q83</f>
        <v>12.5</v>
      </c>
      <c r="S81" s="234"/>
      <c r="T81" s="778"/>
      <c r="U81" s="472">
        <f t="shared" si="59"/>
        <v>25</v>
      </c>
      <c r="V81" s="498"/>
      <c r="W81" s="234"/>
      <c r="X81" s="470">
        <f>W82+W83</f>
        <v>12.5</v>
      </c>
      <c r="Y81" s="234"/>
      <c r="Z81" s="778"/>
      <c r="AA81" s="472">
        <f t="shared" si="59"/>
        <v>25</v>
      </c>
      <c r="AB81" s="498"/>
      <c r="AC81" s="234"/>
      <c r="AD81" s="470">
        <f>AC82+AC83</f>
        <v>12.5</v>
      </c>
      <c r="AE81" s="234"/>
      <c r="AF81" s="778"/>
      <c r="AG81" s="472">
        <f t="shared" si="59"/>
        <v>25</v>
      </c>
      <c r="AH81" s="498"/>
      <c r="AI81" s="234"/>
      <c r="AJ81" s="470">
        <f>AI82+AI83</f>
        <v>12.5</v>
      </c>
      <c r="AK81" s="234"/>
      <c r="AL81" s="778"/>
      <c r="AM81" s="472">
        <f t="shared" si="59"/>
        <v>25</v>
      </c>
      <c r="AN81" s="498"/>
      <c r="AO81" s="234"/>
      <c r="AP81" s="470">
        <f>AO82+AO83</f>
        <v>0</v>
      </c>
      <c r="AQ81" s="234"/>
      <c r="AR81" s="778"/>
      <c r="AS81" s="472">
        <f t="shared" si="59"/>
        <v>25</v>
      </c>
      <c r="AT81" s="498"/>
      <c r="AU81" s="234"/>
      <c r="AV81" s="470">
        <f>AU82+AU83</f>
        <v>12.5</v>
      </c>
      <c r="AW81" s="234"/>
      <c r="AX81" s="778"/>
      <c r="AY81" s="472">
        <f t="shared" si="59"/>
        <v>25</v>
      </c>
      <c r="AZ81" s="498"/>
      <c r="BA81" s="234"/>
      <c r="BB81" s="470">
        <f>BA82+BA83</f>
        <v>0</v>
      </c>
      <c r="BC81" s="234"/>
      <c r="BD81" s="778"/>
      <c r="BE81" s="472">
        <f t="shared" si="59"/>
        <v>25</v>
      </c>
      <c r="BF81" s="498"/>
      <c r="BG81" s="234"/>
      <c r="BH81" s="470">
        <f>BG82+BG83</f>
        <v>12.5</v>
      </c>
      <c r="BI81" s="234"/>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row>
    <row r="82" spans="1:370" s="112" customFormat="1" ht="51.75" customHeight="1">
      <c r="A82" s="473" t="s">
        <v>1183</v>
      </c>
      <c r="B82" s="224" t="s">
        <v>1169</v>
      </c>
      <c r="C82" s="234">
        <f t="shared" ref="C82:BE83" si="60">$C$81/2</f>
        <v>12.5</v>
      </c>
      <c r="D82" s="224" t="s">
        <v>38</v>
      </c>
      <c r="E82" s="234">
        <f>IF(D82="Yes",C82,IF(D82="partial",C82*0.25,0))</f>
        <v>0</v>
      </c>
      <c r="F82" s="234"/>
      <c r="G82" s="234"/>
      <c r="H82" s="778"/>
      <c r="I82" s="474">
        <f t="shared" si="60"/>
        <v>12.5</v>
      </c>
      <c r="J82" s="224" t="s">
        <v>38</v>
      </c>
      <c r="K82" s="234">
        <f>IF(J82="Yes",I82,0)</f>
        <v>0</v>
      </c>
      <c r="L82" s="234"/>
      <c r="M82" s="234"/>
      <c r="N82" s="778"/>
      <c r="O82" s="474">
        <f t="shared" si="60"/>
        <v>12.5</v>
      </c>
      <c r="P82" s="300" t="s">
        <v>35</v>
      </c>
      <c r="Q82" s="234">
        <f>IF(P82="Yes",O82,0)</f>
        <v>12.5</v>
      </c>
      <c r="R82" s="234"/>
      <c r="S82" s="234"/>
      <c r="T82" s="778"/>
      <c r="U82" s="474">
        <f t="shared" si="60"/>
        <v>12.5</v>
      </c>
      <c r="V82" s="224" t="s">
        <v>35</v>
      </c>
      <c r="W82" s="234">
        <f>IF(V82="Yes",U82,0)</f>
        <v>12.5</v>
      </c>
      <c r="X82" s="234"/>
      <c r="Y82" s="487" t="s">
        <v>1941</v>
      </c>
      <c r="Z82" s="778"/>
      <c r="AA82" s="474">
        <f t="shared" si="60"/>
        <v>12.5</v>
      </c>
      <c r="AB82" s="300" t="s">
        <v>35</v>
      </c>
      <c r="AC82" s="234">
        <f>IF(AB82="Yes",AA82,0)</f>
        <v>12.5</v>
      </c>
      <c r="AD82" s="234"/>
      <c r="AE82" s="224" t="s">
        <v>2110</v>
      </c>
      <c r="AF82" s="778"/>
      <c r="AG82" s="474">
        <f t="shared" si="60"/>
        <v>12.5</v>
      </c>
      <c r="AH82" s="224" t="s">
        <v>1202</v>
      </c>
      <c r="AI82" s="234">
        <f>IF(AH82="Yes",AG82,0)</f>
        <v>12.5</v>
      </c>
      <c r="AJ82" s="234"/>
      <c r="AK82" s="234" t="s">
        <v>1950</v>
      </c>
      <c r="AL82" s="778"/>
      <c r="AM82" s="474">
        <f t="shared" si="60"/>
        <v>12.5</v>
      </c>
      <c r="AN82" s="224" t="s">
        <v>38</v>
      </c>
      <c r="AO82" s="234">
        <f>IF(AN82="Yes",AM82,0)</f>
        <v>0</v>
      </c>
      <c r="AP82" s="234"/>
      <c r="AQ82" s="234"/>
      <c r="AR82" s="778"/>
      <c r="AS82" s="474">
        <f t="shared" si="60"/>
        <v>12.5</v>
      </c>
      <c r="AT82" s="300" t="s">
        <v>35</v>
      </c>
      <c r="AU82" s="234">
        <f>IF(AT82="Yes",AS82,0)</f>
        <v>12.5</v>
      </c>
      <c r="AV82" s="234"/>
      <c r="AW82" s="224" t="s">
        <v>2111</v>
      </c>
      <c r="AX82" s="778"/>
      <c r="AY82" s="474">
        <f t="shared" si="60"/>
        <v>12.5</v>
      </c>
      <c r="AZ82" s="224" t="s">
        <v>38</v>
      </c>
      <c r="BA82" s="234">
        <f>IF(AZ82="Yes",AY82,0)</f>
        <v>0</v>
      </c>
      <c r="BB82" s="234"/>
      <c r="BC82" s="234"/>
      <c r="BD82" s="778"/>
      <c r="BE82" s="474">
        <f t="shared" si="60"/>
        <v>12.5</v>
      </c>
      <c r="BF82" s="300" t="s">
        <v>35</v>
      </c>
      <c r="BG82" s="234">
        <f>IF(BF82="Yes",BE82,0)</f>
        <v>12.5</v>
      </c>
      <c r="BH82" s="234"/>
      <c r="BI82" s="224" t="s">
        <v>2112</v>
      </c>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row>
    <row r="83" spans="1:370" s="112" customFormat="1" ht="86.25" customHeight="1">
      <c r="A83" s="473" t="s">
        <v>1184</v>
      </c>
      <c r="B83" s="224" t="s">
        <v>1168</v>
      </c>
      <c r="C83" s="234">
        <f t="shared" si="60"/>
        <v>12.5</v>
      </c>
      <c r="D83" s="224" t="s">
        <v>38</v>
      </c>
      <c r="E83" s="234">
        <f>IF(D83="Yes",C83,IF(D83="partial",C83*0.25,0))</f>
        <v>0</v>
      </c>
      <c r="F83" s="234"/>
      <c r="G83" s="234"/>
      <c r="H83" s="778"/>
      <c r="I83" s="474">
        <f t="shared" si="60"/>
        <v>12.5</v>
      </c>
      <c r="J83" s="224" t="s">
        <v>38</v>
      </c>
      <c r="K83" s="234">
        <f>IF(J83="Yes",I83,0)</f>
        <v>0</v>
      </c>
      <c r="L83" s="234"/>
      <c r="M83" s="234"/>
      <c r="N83" s="778"/>
      <c r="O83" s="474">
        <f t="shared" si="60"/>
        <v>12.5</v>
      </c>
      <c r="P83" s="300" t="s">
        <v>38</v>
      </c>
      <c r="Q83" s="234">
        <f>IF(P83="Yes",O83,0)</f>
        <v>0</v>
      </c>
      <c r="R83" s="234"/>
      <c r="S83" s="234"/>
      <c r="T83" s="778"/>
      <c r="U83" s="474">
        <f t="shared" si="60"/>
        <v>12.5</v>
      </c>
      <c r="V83" s="224" t="s">
        <v>38</v>
      </c>
      <c r="W83" s="234">
        <f>IF(V83="Yes",U83,0)</f>
        <v>0</v>
      </c>
      <c r="X83" s="234"/>
      <c r="Y83" s="231"/>
      <c r="Z83" s="778"/>
      <c r="AA83" s="474">
        <f t="shared" si="60"/>
        <v>12.5</v>
      </c>
      <c r="AB83" s="300" t="s">
        <v>38</v>
      </c>
      <c r="AC83" s="234">
        <f>IF(AB83="Yes",AA83,0)</f>
        <v>0</v>
      </c>
      <c r="AD83" s="234"/>
      <c r="AE83" s="303"/>
      <c r="AF83" s="778"/>
      <c r="AG83" s="474">
        <f t="shared" si="60"/>
        <v>12.5</v>
      </c>
      <c r="AH83" s="224" t="s">
        <v>38</v>
      </c>
      <c r="AI83" s="234">
        <f>IF(AH83="Yes",AG83,0)</f>
        <v>0</v>
      </c>
      <c r="AJ83" s="234"/>
      <c r="AK83" s="234"/>
      <c r="AL83" s="778"/>
      <c r="AM83" s="474">
        <f t="shared" si="60"/>
        <v>12.5</v>
      </c>
      <c r="AN83" s="224" t="s">
        <v>38</v>
      </c>
      <c r="AO83" s="234">
        <f>IF(AN83="Yes",AM83,0)</f>
        <v>0</v>
      </c>
      <c r="AP83" s="234"/>
      <c r="AQ83" s="234"/>
      <c r="AR83" s="778"/>
      <c r="AS83" s="474">
        <f t="shared" si="60"/>
        <v>12.5</v>
      </c>
      <c r="AT83" s="300" t="s">
        <v>38</v>
      </c>
      <c r="AU83" s="234">
        <f>IF(AT83="Yes",AS83,0)</f>
        <v>0</v>
      </c>
      <c r="AV83" s="234"/>
      <c r="AW83" s="234"/>
      <c r="AX83" s="778"/>
      <c r="AY83" s="474">
        <f t="shared" si="60"/>
        <v>12.5</v>
      </c>
      <c r="AZ83" s="224" t="s">
        <v>38</v>
      </c>
      <c r="BA83" s="234">
        <f>IF(AZ83="Yes",AY83,0)</f>
        <v>0</v>
      </c>
      <c r="BB83" s="234"/>
      <c r="BC83" s="234"/>
      <c r="BD83" s="778"/>
      <c r="BE83" s="474">
        <f t="shared" si="60"/>
        <v>12.5</v>
      </c>
      <c r="BF83" s="300" t="s">
        <v>38</v>
      </c>
      <c r="BG83" s="234">
        <f>IF(BF83="Yes",BE83,0)</f>
        <v>0</v>
      </c>
      <c r="BH83" s="234"/>
      <c r="BI83" s="234"/>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row>
    <row r="84" spans="1:370" s="209" customFormat="1" ht="12.75">
      <c r="A84" s="674" t="s">
        <v>523</v>
      </c>
      <c r="B84" s="646" t="s">
        <v>75</v>
      </c>
      <c r="C84" s="748">
        <v>100</v>
      </c>
      <c r="D84" s="772"/>
      <c r="E84" s="772"/>
      <c r="F84" s="772">
        <f>SUM(F86:F98)</f>
        <v>0</v>
      </c>
      <c r="G84" s="772"/>
      <c r="H84" s="778"/>
      <c r="I84" s="773">
        <v>100</v>
      </c>
      <c r="J84" s="772"/>
      <c r="K84" s="772"/>
      <c r="L84" s="772">
        <f>SUM(L86:L98)</f>
        <v>50</v>
      </c>
      <c r="M84" s="772"/>
      <c r="N84" s="778"/>
      <c r="O84" s="773">
        <v>100</v>
      </c>
      <c r="P84" s="772"/>
      <c r="Q84" s="772"/>
      <c r="R84" s="772">
        <f>SUM(R86:R98)</f>
        <v>11.111111111111112</v>
      </c>
      <c r="S84" s="772"/>
      <c r="T84" s="778"/>
      <c r="U84" s="773">
        <v>100</v>
      </c>
      <c r="V84" s="772"/>
      <c r="W84" s="772"/>
      <c r="X84" s="772">
        <f>SUM(X86:X98)</f>
        <v>11.111111111111112</v>
      </c>
      <c r="Y84" s="772"/>
      <c r="Z84" s="778"/>
      <c r="AA84" s="773">
        <v>100</v>
      </c>
      <c r="AB84" s="772"/>
      <c r="AC84" s="772"/>
      <c r="AD84" s="772">
        <f>SUM(AD86:AD98)</f>
        <v>83.333333333333343</v>
      </c>
      <c r="AE84" s="772"/>
      <c r="AF84" s="778"/>
      <c r="AG84" s="773">
        <v>100</v>
      </c>
      <c r="AH84" s="772"/>
      <c r="AI84" s="772"/>
      <c r="AJ84" s="772">
        <f>SUM(AJ86:AJ98)</f>
        <v>16.666666666666668</v>
      </c>
      <c r="AK84" s="772"/>
      <c r="AL84" s="778"/>
      <c r="AM84" s="773">
        <v>100</v>
      </c>
      <c r="AN84" s="772"/>
      <c r="AO84" s="772"/>
      <c r="AP84" s="772">
        <f>SUM(AP86:AP98)</f>
        <v>11.111111111111112</v>
      </c>
      <c r="AQ84" s="772"/>
      <c r="AR84" s="778"/>
      <c r="AS84" s="773">
        <v>100</v>
      </c>
      <c r="AT84" s="772"/>
      <c r="AU84" s="772"/>
      <c r="AV84" s="772">
        <f>SUM(AV86:AV98)</f>
        <v>72.222222222222229</v>
      </c>
      <c r="AW84" s="772"/>
      <c r="AX84" s="778"/>
      <c r="AY84" s="773">
        <v>100</v>
      </c>
      <c r="AZ84" s="772"/>
      <c r="BA84" s="772"/>
      <c r="BB84" s="772">
        <f>SUM(BB86:BB98)</f>
        <v>66.666666666666671</v>
      </c>
      <c r="BC84" s="772"/>
      <c r="BD84" s="778"/>
      <c r="BE84" s="773">
        <v>100</v>
      </c>
      <c r="BF84" s="772"/>
      <c r="BG84" s="772"/>
      <c r="BH84" s="772">
        <f>SUM(BH86:BH98)</f>
        <v>83.333333333333343</v>
      </c>
      <c r="BI84" s="772"/>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c r="IR84" s="28"/>
      <c r="IS84" s="28"/>
      <c r="IT84" s="28"/>
      <c r="IU84" s="28"/>
      <c r="IV84" s="28"/>
      <c r="IW84" s="28"/>
      <c r="IX84" s="28"/>
      <c r="IY84" s="28"/>
      <c r="IZ84" s="28"/>
      <c r="JA84" s="28"/>
      <c r="JB84" s="28"/>
      <c r="JC84" s="28"/>
      <c r="JD84" s="28"/>
      <c r="JE84" s="28"/>
      <c r="JF84" s="28"/>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c r="KN84" s="28"/>
      <c r="KO84" s="28"/>
      <c r="KP84" s="28"/>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c r="LT84" s="28"/>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c r="NB84" s="28"/>
      <c r="NC84" s="28"/>
      <c r="ND84" s="28"/>
      <c r="NE84" s="28"/>
      <c r="NF84" s="28"/>
    </row>
    <row r="85" spans="1:370" s="112" customFormat="1" ht="27" customHeight="1">
      <c r="A85" s="479"/>
      <c r="B85" s="469" t="s">
        <v>840</v>
      </c>
      <c r="C85" s="470"/>
      <c r="D85" s="470"/>
      <c r="E85" s="470"/>
      <c r="F85" s="470"/>
      <c r="G85" s="234"/>
      <c r="H85" s="778"/>
      <c r="I85" s="472"/>
      <c r="J85" s="470"/>
      <c r="K85" s="470"/>
      <c r="L85" s="470"/>
      <c r="M85" s="234"/>
      <c r="N85" s="778"/>
      <c r="O85" s="472"/>
      <c r="P85" s="470"/>
      <c r="Q85" s="470"/>
      <c r="R85" s="470"/>
      <c r="S85" s="234"/>
      <c r="T85" s="778"/>
      <c r="U85" s="472"/>
      <c r="V85" s="470"/>
      <c r="W85" s="470"/>
      <c r="X85" s="470"/>
      <c r="Y85" s="234"/>
      <c r="Z85" s="778"/>
      <c r="AA85" s="472"/>
      <c r="AB85" s="470"/>
      <c r="AC85" s="470"/>
      <c r="AD85" s="470"/>
      <c r="AE85" s="234"/>
      <c r="AF85" s="778"/>
      <c r="AG85" s="472"/>
      <c r="AH85" s="470"/>
      <c r="AI85" s="470"/>
      <c r="AJ85" s="470"/>
      <c r="AK85" s="234"/>
      <c r="AL85" s="778"/>
      <c r="AM85" s="472"/>
      <c r="AN85" s="470"/>
      <c r="AO85" s="470"/>
      <c r="AP85" s="470"/>
      <c r="AQ85" s="234"/>
      <c r="AR85" s="778"/>
      <c r="AS85" s="472"/>
      <c r="AT85" s="470"/>
      <c r="AU85" s="470"/>
      <c r="AV85" s="470"/>
      <c r="AW85" s="234"/>
      <c r="AX85" s="778"/>
      <c r="AY85" s="472"/>
      <c r="AZ85" s="470"/>
      <c r="BA85" s="470"/>
      <c r="BB85" s="470"/>
      <c r="BC85" s="234"/>
      <c r="BD85" s="778"/>
      <c r="BE85" s="472"/>
      <c r="BF85" s="470"/>
      <c r="BG85" s="470"/>
      <c r="BH85" s="470"/>
      <c r="BI85" s="234"/>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c r="IW85" s="27"/>
      <c r="IX85" s="27"/>
      <c r="IY85" s="27"/>
      <c r="IZ85" s="27"/>
      <c r="JA85" s="27"/>
      <c r="JB85" s="27"/>
      <c r="JC85" s="27"/>
      <c r="JD85" s="27"/>
      <c r="JE85" s="27"/>
      <c r="JF85" s="27"/>
      <c r="JG85" s="27"/>
      <c r="JH85" s="27"/>
      <c r="JI85" s="27"/>
      <c r="JJ85" s="27"/>
      <c r="JK85" s="27"/>
      <c r="JL85" s="27"/>
      <c r="JM85" s="27"/>
      <c r="JN85" s="27"/>
      <c r="JO85" s="27"/>
      <c r="JP85" s="27"/>
      <c r="JQ85" s="27"/>
      <c r="JR85" s="27"/>
      <c r="JS85" s="27"/>
      <c r="JT85" s="27"/>
      <c r="JU85" s="27"/>
      <c r="JV85" s="27"/>
      <c r="JW85" s="27"/>
      <c r="JX85" s="27"/>
      <c r="JY85" s="27"/>
      <c r="JZ85" s="27"/>
      <c r="KA85" s="27"/>
      <c r="KB85" s="27"/>
      <c r="KC85" s="27"/>
      <c r="KD85" s="27"/>
      <c r="KE85" s="27"/>
      <c r="KF85" s="27"/>
      <c r="KG85" s="27"/>
      <c r="KH85" s="27"/>
      <c r="KI85" s="27"/>
      <c r="KJ85" s="27"/>
      <c r="KK85" s="27"/>
      <c r="KL85" s="27"/>
      <c r="KM85" s="27"/>
      <c r="KN85" s="27"/>
      <c r="KO85" s="27"/>
      <c r="KP85" s="27"/>
      <c r="KQ85" s="27"/>
      <c r="KR85" s="27"/>
      <c r="KS85" s="27"/>
      <c r="KT85" s="27"/>
      <c r="KU85" s="27"/>
      <c r="KV85" s="27"/>
      <c r="KW85" s="27"/>
      <c r="KX85" s="27"/>
      <c r="KY85" s="27"/>
      <c r="KZ85" s="27"/>
      <c r="LA85" s="27"/>
      <c r="LB85" s="27"/>
      <c r="LC85" s="27"/>
      <c r="LD85" s="27"/>
      <c r="LE85" s="27"/>
      <c r="LF85" s="27"/>
      <c r="LG85" s="27"/>
      <c r="LH85" s="27"/>
      <c r="LI85" s="27"/>
      <c r="LJ85" s="27"/>
      <c r="LK85" s="27"/>
      <c r="LL85" s="27"/>
      <c r="LM85" s="27"/>
      <c r="LN85" s="27"/>
      <c r="LO85" s="27"/>
      <c r="LP85" s="27"/>
      <c r="LQ85" s="27"/>
      <c r="LR85" s="27"/>
      <c r="LS85" s="27"/>
      <c r="LT85" s="27"/>
      <c r="LU85" s="27"/>
      <c r="LV85" s="27"/>
      <c r="LW85" s="27"/>
      <c r="LX85" s="27"/>
      <c r="LY85" s="27"/>
      <c r="LZ85" s="27"/>
      <c r="MA85" s="27"/>
      <c r="MB85" s="27"/>
      <c r="MC85" s="27"/>
      <c r="MD85" s="27"/>
      <c r="ME85" s="27"/>
      <c r="MF85" s="27"/>
      <c r="MG85" s="27"/>
      <c r="MH85" s="27"/>
      <c r="MI85" s="27"/>
      <c r="MJ85" s="27"/>
      <c r="MK85" s="27"/>
      <c r="ML85" s="27"/>
      <c r="MM85" s="27"/>
      <c r="MN85" s="27"/>
      <c r="MO85" s="27"/>
      <c r="MP85" s="27"/>
      <c r="MQ85" s="27"/>
      <c r="MR85" s="27"/>
      <c r="MS85" s="27"/>
      <c r="MT85" s="27"/>
      <c r="MU85" s="27"/>
      <c r="MV85" s="27"/>
      <c r="MW85" s="27"/>
      <c r="MX85" s="27"/>
      <c r="MY85" s="27"/>
      <c r="MZ85" s="27"/>
      <c r="NA85" s="27"/>
      <c r="NB85" s="27"/>
      <c r="NC85" s="27"/>
      <c r="ND85" s="27"/>
      <c r="NE85" s="27"/>
      <c r="NF85" s="27"/>
    </row>
    <row r="86" spans="1:370" s="112" customFormat="1" ht="12.75">
      <c r="A86" s="468" t="s">
        <v>524</v>
      </c>
      <c r="B86" s="480" t="s">
        <v>525</v>
      </c>
      <c r="C86" s="470">
        <f t="shared" ref="C86:BE86" si="61">$C$84/3</f>
        <v>33.333333333333336</v>
      </c>
      <c r="D86" s="470"/>
      <c r="E86" s="470"/>
      <c r="F86" s="470">
        <f>SUM(E87:E88)</f>
        <v>0</v>
      </c>
      <c r="G86" s="234"/>
      <c r="H86" s="780"/>
      <c r="I86" s="472">
        <f t="shared" si="61"/>
        <v>33.333333333333336</v>
      </c>
      <c r="J86" s="470"/>
      <c r="K86" s="470"/>
      <c r="L86" s="470">
        <f>SUM(K87:K88)</f>
        <v>0</v>
      </c>
      <c r="M86" s="234"/>
      <c r="N86" s="780"/>
      <c r="O86" s="472">
        <f t="shared" si="61"/>
        <v>33.333333333333336</v>
      </c>
      <c r="P86" s="470"/>
      <c r="Q86" s="470"/>
      <c r="R86" s="470">
        <f>SUM(Q87:Q88)</f>
        <v>0</v>
      </c>
      <c r="S86" s="234"/>
      <c r="T86" s="780"/>
      <c r="U86" s="472">
        <f t="shared" si="61"/>
        <v>33.333333333333336</v>
      </c>
      <c r="V86" s="470"/>
      <c r="W86" s="470"/>
      <c r="X86" s="470">
        <f>SUM(W87:W88)</f>
        <v>0</v>
      </c>
      <c r="Y86" s="234"/>
      <c r="Z86" s="780"/>
      <c r="AA86" s="472">
        <f t="shared" si="61"/>
        <v>33.333333333333336</v>
      </c>
      <c r="AB86" s="470"/>
      <c r="AC86" s="470"/>
      <c r="AD86" s="470">
        <f>SUM(AC87:AC88)</f>
        <v>16.666666666666668</v>
      </c>
      <c r="AE86" s="234"/>
      <c r="AF86" s="780"/>
      <c r="AG86" s="472">
        <f t="shared" si="61"/>
        <v>33.333333333333336</v>
      </c>
      <c r="AH86" s="470"/>
      <c r="AI86" s="470"/>
      <c r="AJ86" s="470">
        <f>SUM(AI87:AI88)</f>
        <v>0</v>
      </c>
      <c r="AK86" s="234"/>
      <c r="AL86" s="780"/>
      <c r="AM86" s="472">
        <f t="shared" si="61"/>
        <v>33.333333333333336</v>
      </c>
      <c r="AN86" s="470"/>
      <c r="AO86" s="470"/>
      <c r="AP86" s="470">
        <f>SUM(AO87:AO88)</f>
        <v>0</v>
      </c>
      <c r="AQ86" s="234"/>
      <c r="AR86" s="780"/>
      <c r="AS86" s="472">
        <f t="shared" si="61"/>
        <v>33.333333333333336</v>
      </c>
      <c r="AT86" s="470"/>
      <c r="AU86" s="470"/>
      <c r="AV86" s="470">
        <f>SUM(AU87:AU88)</f>
        <v>16.666666666666668</v>
      </c>
      <c r="AW86" s="471"/>
      <c r="AX86" s="780"/>
      <c r="AY86" s="472">
        <f t="shared" si="61"/>
        <v>33.333333333333336</v>
      </c>
      <c r="AZ86" s="470"/>
      <c r="BA86" s="470"/>
      <c r="BB86" s="470">
        <f>SUM(BA87:BA88)</f>
        <v>0</v>
      </c>
      <c r="BC86" s="234"/>
      <c r="BD86" s="780"/>
      <c r="BE86" s="472">
        <f t="shared" si="61"/>
        <v>33.333333333333336</v>
      </c>
      <c r="BF86" s="470"/>
      <c r="BG86" s="470"/>
      <c r="BH86" s="470">
        <f>SUM(BG87:BG88)</f>
        <v>16.666666666666668</v>
      </c>
      <c r="BI86" s="234"/>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row>
    <row r="87" spans="1:370" s="112" customFormat="1" ht="67.5" customHeight="1">
      <c r="A87" s="473" t="s">
        <v>526</v>
      </c>
      <c r="B87" s="224" t="s">
        <v>527</v>
      </c>
      <c r="C87" s="234">
        <f>$C$86/2</f>
        <v>16.666666666666668</v>
      </c>
      <c r="D87" s="224" t="s">
        <v>38</v>
      </c>
      <c r="E87" s="234">
        <f>IF(D87="Yes",C87,IF(D87="partial",C87*0.25,0))</f>
        <v>0</v>
      </c>
      <c r="F87" s="234"/>
      <c r="G87" s="234"/>
      <c r="H87" s="780"/>
      <c r="I87" s="474">
        <f t="shared" ref="I87:BE87" si="62">$C$86/2</f>
        <v>16.666666666666668</v>
      </c>
      <c r="J87" s="224" t="s">
        <v>38</v>
      </c>
      <c r="K87" s="234">
        <f>IF(J87="Yes",I87,0)</f>
        <v>0</v>
      </c>
      <c r="L87" s="234"/>
      <c r="M87" s="234"/>
      <c r="N87" s="780"/>
      <c r="O87" s="474">
        <f t="shared" si="62"/>
        <v>16.666666666666668</v>
      </c>
      <c r="P87" s="300" t="s">
        <v>38</v>
      </c>
      <c r="Q87" s="234">
        <f>IF(P87="Yes",O87,0)</f>
        <v>0</v>
      </c>
      <c r="R87" s="234"/>
      <c r="S87" s="234"/>
      <c r="T87" s="780"/>
      <c r="U87" s="474">
        <f t="shared" si="62"/>
        <v>16.666666666666668</v>
      </c>
      <c r="V87" s="224" t="s">
        <v>38</v>
      </c>
      <c r="W87" s="234">
        <f>IF(V87="Yes",U87,0)</f>
        <v>0</v>
      </c>
      <c r="X87" s="234"/>
      <c r="Y87" s="234"/>
      <c r="Z87" s="780"/>
      <c r="AA87" s="474">
        <f t="shared" si="62"/>
        <v>16.666666666666668</v>
      </c>
      <c r="AB87" s="300" t="s">
        <v>35</v>
      </c>
      <c r="AC87" s="234">
        <f>IF(AB87="Yes",AA87,0)</f>
        <v>16.666666666666668</v>
      </c>
      <c r="AD87" s="234"/>
      <c r="AE87" s="224" t="s">
        <v>2113</v>
      </c>
      <c r="AF87" s="780"/>
      <c r="AG87" s="474">
        <f t="shared" si="62"/>
        <v>16.666666666666668</v>
      </c>
      <c r="AH87" s="224" t="s">
        <v>38</v>
      </c>
      <c r="AI87" s="234">
        <f>IF(AH87="Yes",AG87,0)</f>
        <v>0</v>
      </c>
      <c r="AJ87" s="234"/>
      <c r="AK87" s="234"/>
      <c r="AL87" s="780"/>
      <c r="AM87" s="474">
        <f t="shared" si="62"/>
        <v>16.666666666666668</v>
      </c>
      <c r="AN87" s="224" t="s">
        <v>38</v>
      </c>
      <c r="AO87" s="234">
        <f>IF(AN87="Yes",AM87,0)</f>
        <v>0</v>
      </c>
      <c r="AP87" s="234"/>
      <c r="AQ87" s="234"/>
      <c r="AR87" s="780"/>
      <c r="AS87" s="474">
        <f t="shared" si="62"/>
        <v>16.666666666666668</v>
      </c>
      <c r="AT87" s="300" t="s">
        <v>35</v>
      </c>
      <c r="AU87" s="234">
        <f>IF(AT87="Yes",AS87,0)</f>
        <v>16.666666666666668</v>
      </c>
      <c r="AV87" s="234"/>
      <c r="AW87" s="224" t="s">
        <v>2412</v>
      </c>
      <c r="AX87" s="780"/>
      <c r="AY87" s="474">
        <f t="shared" si="62"/>
        <v>16.666666666666668</v>
      </c>
      <c r="AZ87" s="224" t="s">
        <v>38</v>
      </c>
      <c r="BA87" s="234">
        <f>IF(AZ87="Yes",AY87,0)</f>
        <v>0</v>
      </c>
      <c r="BB87" s="234"/>
      <c r="BC87" s="234"/>
      <c r="BD87" s="780"/>
      <c r="BE87" s="474">
        <f t="shared" si="62"/>
        <v>16.666666666666668</v>
      </c>
      <c r="BF87" s="300" t="s">
        <v>38</v>
      </c>
      <c r="BG87" s="234">
        <f>IF(BF87="Yes",BE87,0)</f>
        <v>0</v>
      </c>
      <c r="BH87" s="234"/>
      <c r="BI87" s="234"/>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row>
    <row r="88" spans="1:370" s="112" customFormat="1" ht="63.75" customHeight="1">
      <c r="A88" s="473" t="s">
        <v>528</v>
      </c>
      <c r="B88" s="224" t="s">
        <v>529</v>
      </c>
      <c r="C88" s="234">
        <f t="shared" ref="C88:BE88" si="63">$C$86/2</f>
        <v>16.666666666666668</v>
      </c>
      <c r="D88" s="224" t="s">
        <v>38</v>
      </c>
      <c r="E88" s="234">
        <f>IF(D88="Yes",C88,IF(D88="partial",C88*0.25,0))</f>
        <v>0</v>
      </c>
      <c r="F88" s="234"/>
      <c r="G88" s="234"/>
      <c r="H88" s="780"/>
      <c r="I88" s="474">
        <f t="shared" si="63"/>
        <v>16.666666666666668</v>
      </c>
      <c r="J88" s="224" t="s">
        <v>38</v>
      </c>
      <c r="K88" s="234">
        <f>IF(J88="Yes",I88,0)</f>
        <v>0</v>
      </c>
      <c r="L88" s="234"/>
      <c r="M88" s="234"/>
      <c r="N88" s="780"/>
      <c r="O88" s="474">
        <f t="shared" si="63"/>
        <v>16.666666666666668</v>
      </c>
      <c r="P88" s="300" t="s">
        <v>38</v>
      </c>
      <c r="Q88" s="234">
        <f>IF(P88="Yes",O88,0)</f>
        <v>0</v>
      </c>
      <c r="R88" s="234"/>
      <c r="S88" s="234"/>
      <c r="T88" s="780"/>
      <c r="U88" s="474">
        <f t="shared" si="63"/>
        <v>16.666666666666668</v>
      </c>
      <c r="V88" s="224" t="s">
        <v>38</v>
      </c>
      <c r="W88" s="234">
        <f>IF(V88="Yes",U88,0)</f>
        <v>0</v>
      </c>
      <c r="X88" s="234"/>
      <c r="Y88" s="234"/>
      <c r="Z88" s="780"/>
      <c r="AA88" s="474">
        <f t="shared" si="63"/>
        <v>16.666666666666668</v>
      </c>
      <c r="AB88" s="300" t="s">
        <v>38</v>
      </c>
      <c r="AC88" s="234">
        <f>IF(AB88="Yes",AA88,0)</f>
        <v>0</v>
      </c>
      <c r="AD88" s="234"/>
      <c r="AE88" s="234"/>
      <c r="AF88" s="780"/>
      <c r="AG88" s="474">
        <f t="shared" si="63"/>
        <v>16.666666666666668</v>
      </c>
      <c r="AH88" s="224" t="s">
        <v>38</v>
      </c>
      <c r="AI88" s="234">
        <f>IF(AH88="Yes",AG88,0)</f>
        <v>0</v>
      </c>
      <c r="AJ88" s="234"/>
      <c r="AK88" s="234"/>
      <c r="AL88" s="780"/>
      <c r="AM88" s="474">
        <f t="shared" si="63"/>
        <v>16.666666666666668</v>
      </c>
      <c r="AN88" s="224" t="s">
        <v>38</v>
      </c>
      <c r="AO88" s="234">
        <f>IF(AN88="Yes",AM88,0)</f>
        <v>0</v>
      </c>
      <c r="AP88" s="234"/>
      <c r="AQ88" s="234"/>
      <c r="AR88" s="780"/>
      <c r="AS88" s="474">
        <f t="shared" si="63"/>
        <v>16.666666666666668</v>
      </c>
      <c r="AT88" s="300" t="s">
        <v>38</v>
      </c>
      <c r="AU88" s="234">
        <f>IF(AT88="Yes",AS88,0)</f>
        <v>0</v>
      </c>
      <c r="AV88" s="234"/>
      <c r="AW88" s="471"/>
      <c r="AX88" s="780"/>
      <c r="AY88" s="474">
        <f t="shared" si="63"/>
        <v>16.666666666666668</v>
      </c>
      <c r="AZ88" s="224" t="s">
        <v>38</v>
      </c>
      <c r="BA88" s="234">
        <f>IF(AZ88="Yes",AY88,0)</f>
        <v>0</v>
      </c>
      <c r="BB88" s="234"/>
      <c r="BC88" s="234"/>
      <c r="BD88" s="780"/>
      <c r="BE88" s="474">
        <f t="shared" si="63"/>
        <v>16.666666666666668</v>
      </c>
      <c r="BF88" s="300" t="s">
        <v>35</v>
      </c>
      <c r="BG88" s="234">
        <f>IF(BF88="Yes",BE88,0)</f>
        <v>16.666666666666668</v>
      </c>
      <c r="BH88" s="234"/>
      <c r="BI88" s="224" t="s">
        <v>2114</v>
      </c>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6"/>
      <c r="EC88" s="146"/>
      <c r="ED88" s="146"/>
      <c r="EE88" s="146"/>
      <c r="EF88" s="146"/>
      <c r="EG88" s="146"/>
      <c r="EH88" s="146"/>
      <c r="EI88" s="146"/>
      <c r="EJ88" s="146"/>
      <c r="EK88" s="146"/>
      <c r="EL88" s="146"/>
      <c r="EM88" s="146"/>
      <c r="EN88" s="146"/>
      <c r="EO88" s="146"/>
      <c r="EP88" s="146"/>
      <c r="EQ88" s="146"/>
      <c r="ER88" s="146"/>
      <c r="ES88" s="146"/>
      <c r="ET88" s="146"/>
      <c r="EU88" s="146"/>
      <c r="EV88" s="146"/>
      <c r="EW88" s="146"/>
      <c r="EX88" s="146"/>
      <c r="EY88" s="146"/>
      <c r="EZ88" s="146"/>
      <c r="FA88" s="146"/>
      <c r="FB88" s="146"/>
    </row>
    <row r="89" spans="1:370" s="112" customFormat="1" ht="12.75">
      <c r="A89" s="476"/>
      <c r="B89" s="234"/>
      <c r="C89" s="234"/>
      <c r="D89" s="234"/>
      <c r="E89" s="234"/>
      <c r="F89" s="234"/>
      <c r="G89" s="234"/>
      <c r="H89" s="778"/>
      <c r="I89" s="474"/>
      <c r="J89" s="234"/>
      <c r="K89" s="234"/>
      <c r="L89" s="234"/>
      <c r="M89" s="234"/>
      <c r="N89" s="778"/>
      <c r="O89" s="474"/>
      <c r="P89" s="234"/>
      <c r="Q89" s="234"/>
      <c r="R89" s="234"/>
      <c r="S89" s="234"/>
      <c r="T89" s="778"/>
      <c r="U89" s="474"/>
      <c r="V89" s="234"/>
      <c r="W89" s="234"/>
      <c r="X89" s="234"/>
      <c r="Y89" s="234"/>
      <c r="Z89" s="778"/>
      <c r="AA89" s="474"/>
      <c r="AB89" s="234"/>
      <c r="AC89" s="234"/>
      <c r="AD89" s="234"/>
      <c r="AE89" s="234"/>
      <c r="AF89" s="778"/>
      <c r="AG89" s="474"/>
      <c r="AH89" s="234"/>
      <c r="AI89" s="234"/>
      <c r="AJ89" s="234"/>
      <c r="AK89" s="234"/>
      <c r="AL89" s="778"/>
      <c r="AM89" s="474"/>
      <c r="AN89" s="234"/>
      <c r="AO89" s="234"/>
      <c r="AP89" s="234"/>
      <c r="AQ89" s="234"/>
      <c r="AR89" s="778"/>
      <c r="AS89" s="474"/>
      <c r="AT89" s="234"/>
      <c r="AU89" s="234"/>
      <c r="AV89" s="234"/>
      <c r="AW89" s="499"/>
      <c r="AX89" s="778"/>
      <c r="AY89" s="474"/>
      <c r="AZ89" s="234"/>
      <c r="BA89" s="234"/>
      <c r="BB89" s="234"/>
      <c r="BC89" s="234"/>
      <c r="BD89" s="778"/>
      <c r="BE89" s="474"/>
      <c r="BF89" s="234"/>
      <c r="BG89" s="234"/>
      <c r="BH89" s="234"/>
      <c r="BI89" s="224"/>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c r="EI89" s="146"/>
      <c r="EJ89" s="146"/>
      <c r="EK89" s="146"/>
      <c r="EL89" s="146"/>
      <c r="EM89" s="146"/>
      <c r="EN89" s="146"/>
      <c r="EO89" s="146"/>
      <c r="EP89" s="146"/>
      <c r="EQ89" s="146"/>
      <c r="ER89" s="146"/>
      <c r="ES89" s="146"/>
      <c r="ET89" s="146"/>
      <c r="EU89" s="146"/>
      <c r="EV89" s="146"/>
      <c r="EW89" s="146"/>
      <c r="EX89" s="146"/>
      <c r="EY89" s="146"/>
      <c r="EZ89" s="146"/>
      <c r="FA89" s="146"/>
      <c r="FB89" s="146"/>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row>
    <row r="90" spans="1:370" s="112" customFormat="1" ht="12.75">
      <c r="A90" s="476"/>
      <c r="B90" s="469" t="s">
        <v>838</v>
      </c>
      <c r="C90" s="234"/>
      <c r="D90" s="234"/>
      <c r="E90" s="234"/>
      <c r="F90" s="234"/>
      <c r="G90" s="234"/>
      <c r="H90" s="778"/>
      <c r="I90" s="474"/>
      <c r="J90" s="234"/>
      <c r="K90" s="234"/>
      <c r="L90" s="234"/>
      <c r="M90" s="234"/>
      <c r="N90" s="778"/>
      <c r="O90" s="474"/>
      <c r="P90" s="234"/>
      <c r="Q90" s="234"/>
      <c r="R90" s="234"/>
      <c r="S90" s="234"/>
      <c r="T90" s="778"/>
      <c r="U90" s="474"/>
      <c r="V90" s="234"/>
      <c r="W90" s="234"/>
      <c r="X90" s="234"/>
      <c r="Y90" s="234"/>
      <c r="Z90" s="778"/>
      <c r="AA90" s="474"/>
      <c r="AB90" s="234"/>
      <c r="AC90" s="234"/>
      <c r="AD90" s="234"/>
      <c r="AE90" s="234"/>
      <c r="AF90" s="778"/>
      <c r="AG90" s="474"/>
      <c r="AH90" s="234"/>
      <c r="AI90" s="234"/>
      <c r="AJ90" s="234"/>
      <c r="AK90" s="234"/>
      <c r="AL90" s="778"/>
      <c r="AM90" s="474"/>
      <c r="AN90" s="234"/>
      <c r="AO90" s="234"/>
      <c r="AP90" s="234"/>
      <c r="AQ90" s="234"/>
      <c r="AR90" s="778"/>
      <c r="AS90" s="474"/>
      <c r="AT90" s="234"/>
      <c r="AU90" s="234"/>
      <c r="AV90" s="234"/>
      <c r="AW90" s="499"/>
      <c r="AX90" s="778"/>
      <c r="AY90" s="474"/>
      <c r="AZ90" s="234"/>
      <c r="BA90" s="234"/>
      <c r="BB90" s="234"/>
      <c r="BC90" s="234"/>
      <c r="BD90" s="778"/>
      <c r="BE90" s="474"/>
      <c r="BF90" s="234"/>
      <c r="BG90" s="234"/>
      <c r="BH90" s="234"/>
      <c r="BI90" s="224"/>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row>
    <row r="91" spans="1:370" s="112" customFormat="1" ht="52.5" customHeight="1">
      <c r="A91" s="468" t="s">
        <v>530</v>
      </c>
      <c r="B91" s="480" t="s">
        <v>531</v>
      </c>
      <c r="C91" s="470">
        <f t="shared" ref="C91:BE91" si="64">$C$84/3</f>
        <v>33.333333333333336</v>
      </c>
      <c r="D91" s="470"/>
      <c r="E91" s="470"/>
      <c r="F91" s="470">
        <f>SUM(E92:E93)</f>
        <v>0</v>
      </c>
      <c r="G91" s="234"/>
      <c r="H91" s="778"/>
      <c r="I91" s="472">
        <f t="shared" si="64"/>
        <v>33.333333333333336</v>
      </c>
      <c r="J91" s="470"/>
      <c r="K91" s="470"/>
      <c r="L91" s="470">
        <f>SUM(K92:K93)</f>
        <v>33.333333333333336</v>
      </c>
      <c r="M91" s="234"/>
      <c r="N91" s="778"/>
      <c r="O91" s="472">
        <f t="shared" si="64"/>
        <v>33.333333333333336</v>
      </c>
      <c r="P91" s="470"/>
      <c r="Q91" s="470"/>
      <c r="R91" s="470">
        <f>SUM(Q92:Q93)</f>
        <v>0</v>
      </c>
      <c r="S91" s="234"/>
      <c r="T91" s="778"/>
      <c r="U91" s="472">
        <f t="shared" si="64"/>
        <v>33.333333333333336</v>
      </c>
      <c r="V91" s="470"/>
      <c r="W91" s="470"/>
      <c r="X91" s="470">
        <f>SUM(W92:W93)</f>
        <v>0</v>
      </c>
      <c r="Y91" s="234"/>
      <c r="Z91" s="778"/>
      <c r="AA91" s="472">
        <f t="shared" si="64"/>
        <v>33.333333333333336</v>
      </c>
      <c r="AB91" s="470"/>
      <c r="AC91" s="470"/>
      <c r="AD91" s="470">
        <f>SUM(AC92:AC93)</f>
        <v>33.333333333333336</v>
      </c>
      <c r="AE91" s="234"/>
      <c r="AF91" s="778"/>
      <c r="AG91" s="472">
        <f t="shared" si="64"/>
        <v>33.333333333333336</v>
      </c>
      <c r="AH91" s="470"/>
      <c r="AI91" s="470"/>
      <c r="AJ91" s="470">
        <f>SUM(AI92:AI93)</f>
        <v>16.666666666666668</v>
      </c>
      <c r="AK91" s="234"/>
      <c r="AL91" s="778"/>
      <c r="AM91" s="472">
        <f t="shared" si="64"/>
        <v>33.333333333333336</v>
      </c>
      <c r="AN91" s="470"/>
      <c r="AO91" s="470"/>
      <c r="AP91" s="470">
        <f>SUM(AO92:AO93)</f>
        <v>0</v>
      </c>
      <c r="AQ91" s="234"/>
      <c r="AR91" s="778"/>
      <c r="AS91" s="472">
        <f t="shared" si="64"/>
        <v>33.333333333333336</v>
      </c>
      <c r="AT91" s="470"/>
      <c r="AU91" s="470"/>
      <c r="AV91" s="470">
        <f>SUM(AU92:AU93)</f>
        <v>33.333333333333336</v>
      </c>
      <c r="AW91" s="234"/>
      <c r="AX91" s="778"/>
      <c r="AY91" s="472">
        <f t="shared" si="64"/>
        <v>33.333333333333336</v>
      </c>
      <c r="AZ91" s="470"/>
      <c r="BA91" s="470"/>
      <c r="BB91" s="470">
        <f>SUM(BA92:BA93)</f>
        <v>33.333333333333336</v>
      </c>
      <c r="BC91" s="234"/>
      <c r="BD91" s="778"/>
      <c r="BE91" s="472">
        <f t="shared" si="64"/>
        <v>33.333333333333336</v>
      </c>
      <c r="BF91" s="470"/>
      <c r="BG91" s="470"/>
      <c r="BH91" s="470">
        <f>SUM(BG92:BG93)</f>
        <v>33.333333333333336</v>
      </c>
      <c r="BI91" s="224"/>
      <c r="BJ91" s="146"/>
      <c r="BK91" s="146"/>
      <c r="BL91" s="146"/>
      <c r="BM91" s="146"/>
      <c r="BN91" s="146"/>
      <c r="BO91" s="146"/>
      <c r="BP91" s="146"/>
      <c r="BQ91" s="146"/>
      <c r="BR91" s="146"/>
      <c r="BS91" s="146"/>
      <c r="BT91" s="146"/>
      <c r="BU91" s="146"/>
      <c r="BV91" s="146"/>
      <c r="BW91" s="146"/>
      <c r="BX91" s="146"/>
      <c r="BY91" s="146"/>
      <c r="BZ91" s="146"/>
      <c r="CA91" s="146"/>
      <c r="CB91" s="146"/>
      <c r="CC91" s="146"/>
      <c r="CD91" s="146"/>
      <c r="CE91" s="146"/>
      <c r="CF91" s="146"/>
      <c r="CG91" s="146"/>
      <c r="CH91" s="146"/>
      <c r="CI91" s="146"/>
      <c r="CJ91" s="146"/>
      <c r="CK91" s="146"/>
      <c r="CL91" s="146"/>
      <c r="CM91" s="146"/>
      <c r="CN91" s="146"/>
      <c r="CO91" s="146"/>
      <c r="CP91" s="146"/>
      <c r="CQ91" s="146"/>
      <c r="CR91" s="146"/>
      <c r="CS91" s="146"/>
      <c r="CT91" s="146"/>
      <c r="CU91" s="146"/>
      <c r="CV91" s="146"/>
      <c r="CW91" s="146"/>
      <c r="CX91" s="146"/>
      <c r="CY91" s="146"/>
      <c r="CZ91" s="146"/>
      <c r="DA91" s="146"/>
      <c r="DB91" s="146"/>
      <c r="DC91" s="146"/>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c r="ED91" s="146"/>
      <c r="EE91" s="146"/>
      <c r="EF91" s="146"/>
      <c r="EG91" s="146"/>
      <c r="EH91" s="146"/>
      <c r="EI91" s="146"/>
      <c r="EJ91" s="146"/>
      <c r="EK91" s="146"/>
      <c r="EL91" s="146"/>
      <c r="EM91" s="146"/>
      <c r="EN91" s="146"/>
      <c r="EO91" s="146"/>
      <c r="EP91" s="146"/>
      <c r="EQ91" s="146"/>
      <c r="ER91" s="146"/>
      <c r="ES91" s="146"/>
      <c r="ET91" s="146"/>
      <c r="EU91" s="146"/>
      <c r="EV91" s="146"/>
      <c r="EW91" s="146"/>
      <c r="EX91" s="146"/>
      <c r="EY91" s="146"/>
      <c r="EZ91" s="146"/>
      <c r="FA91" s="146"/>
      <c r="FB91" s="146"/>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B91" s="27"/>
      <c r="LC91" s="27"/>
      <c r="LD91" s="27"/>
      <c r="LE91" s="27"/>
      <c r="LF91" s="27"/>
      <c r="LG91" s="27"/>
      <c r="LH91" s="27"/>
      <c r="LI91" s="27"/>
      <c r="LJ91" s="27"/>
      <c r="LK91" s="27"/>
      <c r="LL91" s="27"/>
      <c r="LM91" s="27"/>
      <c r="LN91" s="27"/>
      <c r="LO91" s="27"/>
      <c r="LP91" s="27"/>
      <c r="LQ91" s="27"/>
      <c r="LR91" s="27"/>
      <c r="LS91" s="27"/>
      <c r="LT91" s="27"/>
      <c r="LU91" s="27"/>
      <c r="LV91" s="27"/>
      <c r="LW91" s="27"/>
      <c r="LX91" s="27"/>
      <c r="LY91" s="27"/>
      <c r="LZ91" s="27"/>
      <c r="MA91" s="27"/>
      <c r="MB91" s="27"/>
      <c r="MC91" s="27"/>
      <c r="MD91" s="27"/>
      <c r="ME91" s="27"/>
      <c r="MF91" s="27"/>
      <c r="MG91" s="27"/>
      <c r="MH91" s="27"/>
      <c r="MI91" s="27"/>
      <c r="MJ91" s="27"/>
      <c r="MK91" s="27"/>
      <c r="ML91" s="27"/>
      <c r="MM91" s="27"/>
      <c r="MN91" s="27"/>
      <c r="MO91" s="27"/>
      <c r="MP91" s="27"/>
      <c r="MQ91" s="27"/>
      <c r="MR91" s="27"/>
      <c r="MS91" s="27"/>
      <c r="MT91" s="27"/>
      <c r="MU91" s="27"/>
      <c r="MV91" s="27"/>
      <c r="MW91" s="27"/>
      <c r="MX91" s="27"/>
      <c r="MY91" s="27"/>
      <c r="MZ91" s="27"/>
      <c r="NA91" s="27"/>
      <c r="NB91" s="27"/>
      <c r="NC91" s="27"/>
      <c r="ND91" s="27"/>
      <c r="NE91" s="27"/>
      <c r="NF91" s="27"/>
    </row>
    <row r="92" spans="1:370" s="112" customFormat="1" ht="75" customHeight="1">
      <c r="A92" s="473" t="s">
        <v>532</v>
      </c>
      <c r="B92" s="224" t="s">
        <v>806</v>
      </c>
      <c r="C92" s="234">
        <f t="shared" ref="C92:BE93" si="65">$C$86/2</f>
        <v>16.666666666666668</v>
      </c>
      <c r="D92" s="224" t="s">
        <v>38</v>
      </c>
      <c r="E92" s="234">
        <f>IF(D92="Yes",C92,IF(D92="partial",C92*0.25,0))</f>
        <v>0</v>
      </c>
      <c r="F92" s="234"/>
      <c r="G92" s="234"/>
      <c r="H92" s="780"/>
      <c r="I92" s="474">
        <f t="shared" si="65"/>
        <v>16.666666666666668</v>
      </c>
      <c r="J92" s="224" t="s">
        <v>35</v>
      </c>
      <c r="K92" s="234">
        <f>IF(J92="Yes",I92,0)</f>
        <v>16.666666666666668</v>
      </c>
      <c r="L92" s="234"/>
      <c r="M92" s="224" t="s">
        <v>2115</v>
      </c>
      <c r="N92" s="780"/>
      <c r="O92" s="474">
        <f t="shared" si="65"/>
        <v>16.666666666666668</v>
      </c>
      <c r="P92" s="300" t="s">
        <v>38</v>
      </c>
      <c r="Q92" s="234">
        <f>IF(P92="Yes",O92,0)</f>
        <v>0</v>
      </c>
      <c r="R92" s="234"/>
      <c r="S92" s="224"/>
      <c r="T92" s="780"/>
      <c r="U92" s="474">
        <f t="shared" si="65"/>
        <v>16.666666666666668</v>
      </c>
      <c r="V92" s="224" t="s">
        <v>38</v>
      </c>
      <c r="W92" s="234">
        <f>IF(V92="Yes",U92,0)</f>
        <v>0</v>
      </c>
      <c r="X92" s="234"/>
      <c r="Y92" s="234"/>
      <c r="Z92" s="780"/>
      <c r="AA92" s="474">
        <f t="shared" si="65"/>
        <v>16.666666666666668</v>
      </c>
      <c r="AB92" s="300" t="s">
        <v>35</v>
      </c>
      <c r="AC92" s="234">
        <f>IF(AB92="Yes",AA92,0)</f>
        <v>16.666666666666668</v>
      </c>
      <c r="AD92" s="234"/>
      <c r="AE92" s="224" t="s">
        <v>2203</v>
      </c>
      <c r="AF92" s="780"/>
      <c r="AG92" s="474">
        <f t="shared" si="65"/>
        <v>16.666666666666668</v>
      </c>
      <c r="AH92" s="224" t="s">
        <v>35</v>
      </c>
      <c r="AI92" s="234">
        <f>IF(AH92="Yes",AG92,0)</f>
        <v>16.666666666666668</v>
      </c>
      <c r="AJ92" s="234"/>
      <c r="AK92" s="234" t="s">
        <v>2116</v>
      </c>
      <c r="AL92" s="780"/>
      <c r="AM92" s="474">
        <f t="shared" si="65"/>
        <v>16.666666666666668</v>
      </c>
      <c r="AN92" s="224" t="s">
        <v>38</v>
      </c>
      <c r="AO92" s="234">
        <f>IF(AN92="Yes",AM92,0)</f>
        <v>0</v>
      </c>
      <c r="AP92" s="234"/>
      <c r="AQ92" s="234"/>
      <c r="AR92" s="780"/>
      <c r="AS92" s="474">
        <f t="shared" si="65"/>
        <v>16.666666666666668</v>
      </c>
      <c r="AT92" s="300" t="s">
        <v>35</v>
      </c>
      <c r="AU92" s="234">
        <f>IF(AT92="Yes",AS92,0)</f>
        <v>16.666666666666668</v>
      </c>
      <c r="AV92" s="234"/>
      <c r="AW92" s="224" t="s">
        <v>2411</v>
      </c>
      <c r="AX92" s="780"/>
      <c r="AY92" s="474">
        <f t="shared" si="65"/>
        <v>16.666666666666668</v>
      </c>
      <c r="AZ92" s="224" t="s">
        <v>35</v>
      </c>
      <c r="BA92" s="234">
        <f>IF(AZ92="Yes",AY92,0)</f>
        <v>16.666666666666668</v>
      </c>
      <c r="BB92" s="234"/>
      <c r="BC92" s="224" t="s">
        <v>2117</v>
      </c>
      <c r="BD92" s="780"/>
      <c r="BE92" s="474">
        <f t="shared" si="65"/>
        <v>16.666666666666668</v>
      </c>
      <c r="BF92" s="300" t="s">
        <v>35</v>
      </c>
      <c r="BG92" s="234">
        <f>IF(BF92="Yes",BE92,0)</f>
        <v>16.666666666666668</v>
      </c>
      <c r="BH92" s="234"/>
      <c r="BI92" s="224" t="s">
        <v>2195</v>
      </c>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c r="ED92" s="146"/>
      <c r="EE92" s="146"/>
      <c r="EF92" s="146"/>
      <c r="EG92" s="146"/>
      <c r="EH92" s="146"/>
      <c r="EI92" s="146"/>
      <c r="EJ92" s="146"/>
      <c r="EK92" s="146"/>
      <c r="EL92" s="146"/>
      <c r="EM92" s="146"/>
      <c r="EN92" s="146"/>
      <c r="EO92" s="146"/>
      <c r="EP92" s="146"/>
      <c r="EQ92" s="146"/>
      <c r="ER92" s="146"/>
      <c r="ES92" s="146"/>
      <c r="ET92" s="146"/>
      <c r="EU92" s="146"/>
      <c r="EV92" s="146"/>
      <c r="EW92" s="146"/>
      <c r="EX92" s="146"/>
      <c r="EY92" s="146"/>
      <c r="EZ92" s="146"/>
      <c r="FA92" s="146"/>
      <c r="FB92" s="146"/>
    </row>
    <row r="93" spans="1:370" s="112" customFormat="1" ht="96.75" customHeight="1">
      <c r="A93" s="473" t="s">
        <v>533</v>
      </c>
      <c r="B93" s="224" t="s">
        <v>850</v>
      </c>
      <c r="C93" s="234">
        <f t="shared" si="65"/>
        <v>16.666666666666668</v>
      </c>
      <c r="D93" s="224" t="s">
        <v>38</v>
      </c>
      <c r="E93" s="234">
        <f>IF(D93="Yes",C93,IF(D93="partial",C93*0.25,0))</f>
        <v>0</v>
      </c>
      <c r="F93" s="234"/>
      <c r="G93" s="234"/>
      <c r="H93" s="780"/>
      <c r="I93" s="474">
        <f t="shared" si="65"/>
        <v>16.666666666666668</v>
      </c>
      <c r="J93" s="224" t="s">
        <v>35</v>
      </c>
      <c r="K93" s="234">
        <f>IF(J93="Yes",I93,0)</f>
        <v>16.666666666666668</v>
      </c>
      <c r="L93" s="234"/>
      <c r="M93" s="224" t="s">
        <v>2115</v>
      </c>
      <c r="N93" s="780"/>
      <c r="O93" s="474">
        <f t="shared" si="65"/>
        <v>16.666666666666668</v>
      </c>
      <c r="P93" s="300" t="s">
        <v>38</v>
      </c>
      <c r="Q93" s="234">
        <f>IF(P93="Yes",O93,0)</f>
        <v>0</v>
      </c>
      <c r="R93" s="234"/>
      <c r="S93" s="224"/>
      <c r="T93" s="780"/>
      <c r="U93" s="474">
        <f t="shared" si="65"/>
        <v>16.666666666666668</v>
      </c>
      <c r="V93" s="224" t="s">
        <v>38</v>
      </c>
      <c r="W93" s="234">
        <f>IF(V93="Yes",U93,0)</f>
        <v>0</v>
      </c>
      <c r="X93" s="234"/>
      <c r="Y93" s="234"/>
      <c r="Z93" s="780"/>
      <c r="AA93" s="474">
        <f t="shared" si="65"/>
        <v>16.666666666666668</v>
      </c>
      <c r="AB93" s="300" t="s">
        <v>35</v>
      </c>
      <c r="AC93" s="234">
        <f>IF(AB93="Yes",AA93,0)</f>
        <v>16.666666666666668</v>
      </c>
      <c r="AD93" s="234"/>
      <c r="AE93" s="224" t="s">
        <v>2204</v>
      </c>
      <c r="AF93" s="780"/>
      <c r="AG93" s="474">
        <f t="shared" si="65"/>
        <v>16.666666666666668</v>
      </c>
      <c r="AH93" s="224" t="s">
        <v>38</v>
      </c>
      <c r="AI93" s="234">
        <f>IF(AH93="Yes",AG93,0)</f>
        <v>0</v>
      </c>
      <c r="AJ93" s="234"/>
      <c r="AK93" s="234"/>
      <c r="AL93" s="780"/>
      <c r="AM93" s="474">
        <f t="shared" si="65"/>
        <v>16.666666666666668</v>
      </c>
      <c r="AN93" s="224" t="s">
        <v>38</v>
      </c>
      <c r="AO93" s="234">
        <f>IF(AN93="Yes",AM93,0)</f>
        <v>0</v>
      </c>
      <c r="AP93" s="234"/>
      <c r="AQ93" s="234"/>
      <c r="AR93" s="780"/>
      <c r="AS93" s="474">
        <f t="shared" si="65"/>
        <v>16.666666666666668</v>
      </c>
      <c r="AT93" s="300" t="s">
        <v>35</v>
      </c>
      <c r="AU93" s="234">
        <f>IF(AT93="Yes",AS93,0)</f>
        <v>16.666666666666668</v>
      </c>
      <c r="AV93" s="234"/>
      <c r="AW93" s="224" t="s">
        <v>2118</v>
      </c>
      <c r="AX93" s="780"/>
      <c r="AY93" s="474">
        <f t="shared" si="65"/>
        <v>16.666666666666668</v>
      </c>
      <c r="AZ93" s="224" t="s">
        <v>35</v>
      </c>
      <c r="BA93" s="234">
        <f>IF(AZ93="Yes",AY93,0)</f>
        <v>16.666666666666668</v>
      </c>
      <c r="BB93" s="234"/>
      <c r="BC93" s="224" t="s">
        <v>2117</v>
      </c>
      <c r="BD93" s="780"/>
      <c r="BE93" s="474">
        <f t="shared" si="65"/>
        <v>16.666666666666668</v>
      </c>
      <c r="BF93" s="300" t="s">
        <v>35</v>
      </c>
      <c r="BG93" s="234">
        <f>IF(BF93="Yes",BE93,0)</f>
        <v>16.666666666666668</v>
      </c>
      <c r="BH93" s="234"/>
      <c r="BI93" s="224" t="s">
        <v>2195</v>
      </c>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row>
    <row r="94" spans="1:370" s="112" customFormat="1">
      <c r="A94" s="476"/>
      <c r="B94" s="234"/>
      <c r="C94" s="234"/>
      <c r="D94" s="234"/>
      <c r="E94" s="234"/>
      <c r="F94" s="234"/>
      <c r="G94" s="500"/>
      <c r="H94" s="778"/>
      <c r="I94" s="474"/>
      <c r="J94" s="234"/>
      <c r="K94" s="234"/>
      <c r="L94" s="234"/>
      <c r="M94" s="234"/>
      <c r="N94" s="778"/>
      <c r="O94" s="474"/>
      <c r="P94" s="234"/>
      <c r="Q94" s="234"/>
      <c r="R94" s="234"/>
      <c r="S94" s="234"/>
      <c r="T94" s="778"/>
      <c r="U94" s="474"/>
      <c r="V94" s="234"/>
      <c r="W94" s="234"/>
      <c r="X94" s="234"/>
      <c r="Y94" s="234"/>
      <c r="Z94" s="778"/>
      <c r="AA94" s="474"/>
      <c r="AB94" s="234"/>
      <c r="AC94" s="234"/>
      <c r="AD94" s="234"/>
      <c r="AE94" s="234"/>
      <c r="AF94" s="778"/>
      <c r="AG94" s="474"/>
      <c r="AH94" s="234"/>
      <c r="AI94" s="234"/>
      <c r="AJ94" s="234"/>
      <c r="AK94" s="234"/>
      <c r="AL94" s="778"/>
      <c r="AM94" s="474"/>
      <c r="AN94" s="234"/>
      <c r="AO94" s="234"/>
      <c r="AP94" s="234"/>
      <c r="AQ94" s="234"/>
      <c r="AR94" s="778"/>
      <c r="AS94" s="474"/>
      <c r="AT94" s="234"/>
      <c r="AU94" s="234"/>
      <c r="AV94" s="234"/>
      <c r="AW94" s="482"/>
      <c r="AX94" s="778"/>
      <c r="AY94" s="474"/>
      <c r="AZ94" s="234"/>
      <c r="BA94" s="234"/>
      <c r="BB94" s="234"/>
      <c r="BC94" s="234"/>
      <c r="BD94" s="778"/>
      <c r="BE94" s="474"/>
      <c r="BF94" s="234"/>
      <c r="BG94" s="234"/>
      <c r="BH94" s="234"/>
      <c r="BI94" s="234"/>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B94" s="27"/>
      <c r="LC94" s="27"/>
      <c r="LD94" s="27"/>
      <c r="LE94" s="27"/>
      <c r="LF94" s="27"/>
      <c r="LG94" s="27"/>
      <c r="LH94" s="27"/>
      <c r="LI94" s="27"/>
      <c r="LJ94" s="27"/>
      <c r="LK94" s="27"/>
      <c r="LL94" s="27"/>
      <c r="LM94" s="27"/>
      <c r="LN94" s="27"/>
      <c r="LO94" s="27"/>
      <c r="LP94" s="27"/>
      <c r="LQ94" s="27"/>
      <c r="LR94" s="27"/>
      <c r="LS94" s="27"/>
      <c r="LT94" s="27"/>
      <c r="LU94" s="27"/>
      <c r="LV94" s="27"/>
      <c r="LW94" s="27"/>
      <c r="LX94" s="27"/>
      <c r="LY94" s="27"/>
      <c r="LZ94" s="27"/>
      <c r="MA94" s="27"/>
      <c r="MB94" s="27"/>
      <c r="MC94" s="27"/>
      <c r="MD94" s="27"/>
      <c r="ME94" s="27"/>
      <c r="MF94" s="27"/>
      <c r="MG94" s="27"/>
      <c r="MH94" s="27"/>
      <c r="MI94" s="27"/>
      <c r="MJ94" s="27"/>
      <c r="MK94" s="27"/>
      <c r="ML94" s="27"/>
      <c r="MM94" s="27"/>
      <c r="MN94" s="27"/>
      <c r="MO94" s="27"/>
      <c r="MP94" s="27"/>
      <c r="MQ94" s="27"/>
      <c r="MR94" s="27"/>
      <c r="MS94" s="27"/>
      <c r="MT94" s="27"/>
      <c r="MU94" s="27"/>
      <c r="MV94" s="27"/>
      <c r="MW94" s="27"/>
      <c r="MX94" s="27"/>
      <c r="MY94" s="27"/>
      <c r="MZ94" s="27"/>
      <c r="NA94" s="27"/>
      <c r="NB94" s="27"/>
      <c r="NC94" s="27"/>
      <c r="ND94" s="27"/>
      <c r="NE94" s="27"/>
      <c r="NF94" s="27"/>
    </row>
    <row r="95" spans="1:370" s="112" customFormat="1">
      <c r="A95" s="468" t="s">
        <v>710</v>
      </c>
      <c r="B95" s="469" t="s">
        <v>708</v>
      </c>
      <c r="C95" s="470">
        <f t="shared" ref="C95:BE95" si="66">$C$84/3</f>
        <v>33.333333333333336</v>
      </c>
      <c r="D95" s="234"/>
      <c r="E95" s="234"/>
      <c r="F95" s="470">
        <f>E96+E97+E98</f>
        <v>0</v>
      </c>
      <c r="G95" s="500"/>
      <c r="H95" s="778"/>
      <c r="I95" s="472">
        <f t="shared" si="66"/>
        <v>33.333333333333336</v>
      </c>
      <c r="J95" s="234"/>
      <c r="K95" s="234"/>
      <c r="L95" s="470">
        <f>K96+K97+K98</f>
        <v>16.666666666666668</v>
      </c>
      <c r="M95" s="234"/>
      <c r="N95" s="778"/>
      <c r="O95" s="472">
        <f t="shared" si="66"/>
        <v>33.333333333333336</v>
      </c>
      <c r="P95" s="234"/>
      <c r="Q95" s="234"/>
      <c r="R95" s="470">
        <f>Q96+Q97+Q98</f>
        <v>11.111111111111112</v>
      </c>
      <c r="S95" s="234"/>
      <c r="T95" s="778"/>
      <c r="U95" s="472">
        <f t="shared" si="66"/>
        <v>33.333333333333336</v>
      </c>
      <c r="V95" s="234"/>
      <c r="W95" s="234"/>
      <c r="X95" s="470">
        <f>W96+W97+W98</f>
        <v>11.111111111111112</v>
      </c>
      <c r="Y95" s="234"/>
      <c r="Z95" s="778"/>
      <c r="AA95" s="472">
        <f t="shared" si="66"/>
        <v>33.333333333333336</v>
      </c>
      <c r="AB95" s="234"/>
      <c r="AC95" s="234"/>
      <c r="AD95" s="470">
        <f>AC96+AC97+AC98</f>
        <v>33.333333333333336</v>
      </c>
      <c r="AE95" s="234"/>
      <c r="AF95" s="778"/>
      <c r="AG95" s="472">
        <f t="shared" si="66"/>
        <v>33.333333333333336</v>
      </c>
      <c r="AH95" s="234"/>
      <c r="AI95" s="234"/>
      <c r="AJ95" s="470">
        <f>AI96+AI97+AI98</f>
        <v>0</v>
      </c>
      <c r="AK95" s="234"/>
      <c r="AL95" s="778"/>
      <c r="AM95" s="472">
        <f t="shared" si="66"/>
        <v>33.333333333333336</v>
      </c>
      <c r="AN95" s="234"/>
      <c r="AO95" s="234"/>
      <c r="AP95" s="470">
        <f>AO96+AO97+AO98</f>
        <v>11.111111111111112</v>
      </c>
      <c r="AQ95" s="234"/>
      <c r="AR95" s="778"/>
      <c r="AS95" s="472">
        <f t="shared" si="66"/>
        <v>33.333333333333336</v>
      </c>
      <c r="AT95" s="234"/>
      <c r="AU95" s="234"/>
      <c r="AV95" s="470">
        <f>AU96+AU97+AU98</f>
        <v>22.222222222222225</v>
      </c>
      <c r="AW95" s="482"/>
      <c r="AX95" s="778"/>
      <c r="AY95" s="472">
        <f t="shared" si="66"/>
        <v>33.333333333333336</v>
      </c>
      <c r="AZ95" s="234"/>
      <c r="BA95" s="234"/>
      <c r="BB95" s="470">
        <f>BA96+BA97+BA98</f>
        <v>33.333333333333336</v>
      </c>
      <c r="BC95" s="234"/>
      <c r="BD95" s="778"/>
      <c r="BE95" s="472">
        <f t="shared" si="66"/>
        <v>33.333333333333336</v>
      </c>
      <c r="BF95" s="234"/>
      <c r="BG95" s="234"/>
      <c r="BH95" s="470">
        <f>BG96+BG97+BG98</f>
        <v>33.333333333333336</v>
      </c>
      <c r="BI95" s="234"/>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row>
    <row r="96" spans="1:370" s="112" customFormat="1" ht="53.25" customHeight="1">
      <c r="A96" s="473" t="s">
        <v>711</v>
      </c>
      <c r="B96" s="224" t="s">
        <v>534</v>
      </c>
      <c r="C96" s="234">
        <f t="shared" ref="C96:BE98" si="67">$C$95/3</f>
        <v>11.111111111111112</v>
      </c>
      <c r="D96" s="224" t="s">
        <v>38</v>
      </c>
      <c r="E96" s="234">
        <f>IF(D96="Yes",C96,IF(D96="partial",C96*0.25,0))</f>
        <v>0</v>
      </c>
      <c r="F96" s="234"/>
      <c r="G96" s="224" t="s">
        <v>2119</v>
      </c>
      <c r="H96" s="778"/>
      <c r="I96" s="486" t="s">
        <v>122</v>
      </c>
      <c r="J96" s="224" t="s">
        <v>122</v>
      </c>
      <c r="K96" s="234">
        <f>IF(J96="Yes",I96,0)</f>
        <v>0</v>
      </c>
      <c r="L96" s="234"/>
      <c r="M96" s="234"/>
      <c r="N96" s="778"/>
      <c r="O96" s="474">
        <f t="shared" si="67"/>
        <v>11.111111111111112</v>
      </c>
      <c r="P96" s="300" t="s">
        <v>38</v>
      </c>
      <c r="Q96" s="234">
        <f>IF(P96="Yes",O96,0)</f>
        <v>0</v>
      </c>
      <c r="R96" s="234"/>
      <c r="S96" s="234"/>
      <c r="T96" s="778"/>
      <c r="U96" s="474">
        <f t="shared" si="67"/>
        <v>11.111111111111112</v>
      </c>
      <c r="V96" s="224" t="s">
        <v>38</v>
      </c>
      <c r="W96" s="234">
        <f>IF(V96="Yes",U96,0)</f>
        <v>0</v>
      </c>
      <c r="X96" s="234"/>
      <c r="Y96" s="487" t="s">
        <v>2120</v>
      </c>
      <c r="Z96" s="778"/>
      <c r="AA96" s="474">
        <f t="shared" si="67"/>
        <v>11.111111111111112</v>
      </c>
      <c r="AB96" s="300" t="s">
        <v>35</v>
      </c>
      <c r="AC96" s="234">
        <f>IF(AB96="Yes",AA96,0)</f>
        <v>11.111111111111112</v>
      </c>
      <c r="AD96" s="234"/>
      <c r="AE96" s="224" t="s">
        <v>2091</v>
      </c>
      <c r="AF96" s="778"/>
      <c r="AG96" s="474">
        <f t="shared" si="67"/>
        <v>11.111111111111112</v>
      </c>
      <c r="AH96" s="224" t="s">
        <v>38</v>
      </c>
      <c r="AI96" s="234">
        <f>IF(AH96="Yes",AG96,0)</f>
        <v>0</v>
      </c>
      <c r="AJ96" s="234"/>
      <c r="AK96" s="224"/>
      <c r="AL96" s="778"/>
      <c r="AM96" s="474">
        <f t="shared" si="67"/>
        <v>11.111111111111112</v>
      </c>
      <c r="AN96" s="224" t="s">
        <v>35</v>
      </c>
      <c r="AO96" s="234">
        <f>IF(AN96="Yes",AM96,0)</f>
        <v>11.111111111111112</v>
      </c>
      <c r="AP96" s="234"/>
      <c r="AQ96" s="224" t="s">
        <v>2121</v>
      </c>
      <c r="AR96" s="778"/>
      <c r="AS96" s="474">
        <f t="shared" si="67"/>
        <v>11.111111111111112</v>
      </c>
      <c r="AT96" s="300" t="s">
        <v>38</v>
      </c>
      <c r="AU96" s="234">
        <f>IF(AT96="Yes",AS96,0)</f>
        <v>0</v>
      </c>
      <c r="AV96" s="234"/>
      <c r="AW96" s="224" t="s">
        <v>1197</v>
      </c>
      <c r="AX96" s="778"/>
      <c r="AY96" s="474">
        <f t="shared" si="67"/>
        <v>11.111111111111112</v>
      </c>
      <c r="AZ96" s="224" t="s">
        <v>35</v>
      </c>
      <c r="BA96" s="234">
        <f>IF(AZ96="Yes",AY96,0)</f>
        <v>11.111111111111112</v>
      </c>
      <c r="BB96" s="234"/>
      <c r="BC96" s="224" t="s">
        <v>2122</v>
      </c>
      <c r="BD96" s="778"/>
      <c r="BE96" s="474">
        <f t="shared" si="67"/>
        <v>11.111111111111112</v>
      </c>
      <c r="BF96" s="300" t="s">
        <v>35</v>
      </c>
      <c r="BG96" s="234">
        <f>IF(BF96="Yes",BE96,0)</f>
        <v>11.111111111111112</v>
      </c>
      <c r="BH96" s="234"/>
      <c r="BI96" s="224" t="s">
        <v>1064</v>
      </c>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c r="KX96" s="27"/>
      <c r="KY96" s="27"/>
      <c r="KZ96" s="27"/>
      <c r="LA96" s="27"/>
      <c r="LB96" s="27"/>
      <c r="LC96" s="27"/>
      <c r="LD96" s="27"/>
      <c r="LE96" s="27"/>
      <c r="LF96" s="27"/>
      <c r="LG96" s="27"/>
      <c r="LH96" s="27"/>
      <c r="LI96" s="27"/>
      <c r="LJ96" s="27"/>
      <c r="LK96" s="27"/>
      <c r="LL96" s="27"/>
      <c r="LM96" s="27"/>
      <c r="LN96" s="27"/>
      <c r="LO96" s="27"/>
      <c r="LP96" s="27"/>
      <c r="LQ96" s="27"/>
      <c r="LR96" s="27"/>
      <c r="LS96" s="27"/>
      <c r="LT96" s="27"/>
      <c r="LU96" s="27"/>
      <c r="LV96" s="27"/>
      <c r="LW96" s="27"/>
      <c r="LX96" s="27"/>
      <c r="LY96" s="27"/>
      <c r="LZ96" s="27"/>
      <c r="MA96" s="27"/>
      <c r="MB96" s="27"/>
      <c r="MC96" s="27"/>
      <c r="MD96" s="27"/>
      <c r="ME96" s="27"/>
      <c r="MF96" s="27"/>
      <c r="MG96" s="27"/>
      <c r="MH96" s="27"/>
      <c r="MI96" s="27"/>
      <c r="MJ96" s="27"/>
      <c r="MK96" s="27"/>
      <c r="ML96" s="27"/>
      <c r="MM96" s="27"/>
      <c r="MN96" s="27"/>
      <c r="MO96" s="27"/>
      <c r="MP96" s="27"/>
      <c r="MQ96" s="27"/>
      <c r="MR96" s="27"/>
      <c r="MS96" s="27"/>
      <c r="MT96" s="27"/>
      <c r="MU96" s="27"/>
      <c r="MV96" s="27"/>
      <c r="MW96" s="27"/>
      <c r="MX96" s="27"/>
      <c r="MY96" s="27"/>
      <c r="MZ96" s="27"/>
      <c r="NA96" s="27"/>
      <c r="NB96" s="27"/>
      <c r="NC96" s="27"/>
      <c r="ND96" s="27"/>
      <c r="NE96" s="27"/>
      <c r="NF96" s="27"/>
    </row>
    <row r="97" spans="1:370" s="112" customFormat="1" ht="51">
      <c r="A97" s="473" t="s">
        <v>712</v>
      </c>
      <c r="B97" s="224" t="s">
        <v>889</v>
      </c>
      <c r="C97" s="234">
        <f t="shared" si="67"/>
        <v>11.111111111111112</v>
      </c>
      <c r="D97" s="224" t="s">
        <v>38</v>
      </c>
      <c r="E97" s="234">
        <f>IF(D97="Yes",C97,IF(D97="partial",C97*0.25,0))</f>
        <v>0</v>
      </c>
      <c r="F97" s="234"/>
      <c r="G97" s="303"/>
      <c r="H97" s="778"/>
      <c r="I97" s="474">
        <f t="shared" ref="I97:I98" si="68">$C$95/2</f>
        <v>16.666666666666668</v>
      </c>
      <c r="J97" s="224" t="s">
        <v>38</v>
      </c>
      <c r="K97" s="234">
        <f>IF(J97="Yes",I97,0)</f>
        <v>0</v>
      </c>
      <c r="L97" s="234"/>
      <c r="M97" s="234"/>
      <c r="N97" s="778"/>
      <c r="O97" s="474">
        <f t="shared" si="67"/>
        <v>11.111111111111112</v>
      </c>
      <c r="P97" s="300" t="s">
        <v>35</v>
      </c>
      <c r="Q97" s="234">
        <f>IF(P97="Yes",O97,0)</f>
        <v>11.111111111111112</v>
      </c>
      <c r="R97" s="234"/>
      <c r="S97" s="224" t="s">
        <v>2123</v>
      </c>
      <c r="T97" s="778"/>
      <c r="U97" s="474">
        <f t="shared" si="67"/>
        <v>11.111111111111112</v>
      </c>
      <c r="V97" s="224" t="s">
        <v>35</v>
      </c>
      <c r="W97" s="234">
        <f>IF(V97="Yes",U97,0)</f>
        <v>11.111111111111112</v>
      </c>
      <c r="X97" s="234"/>
      <c r="Y97" s="234" t="s">
        <v>2473</v>
      </c>
      <c r="Z97" s="778"/>
      <c r="AA97" s="474">
        <f t="shared" si="67"/>
        <v>11.111111111111112</v>
      </c>
      <c r="AB97" s="300" t="s">
        <v>35</v>
      </c>
      <c r="AC97" s="234">
        <f>IF(AB97="Yes",AA97,0)</f>
        <v>11.111111111111112</v>
      </c>
      <c r="AD97" s="234"/>
      <c r="AE97" s="224" t="s">
        <v>2124</v>
      </c>
      <c r="AF97" s="778"/>
      <c r="AG97" s="474">
        <f t="shared" si="67"/>
        <v>11.111111111111112</v>
      </c>
      <c r="AH97" s="224" t="s">
        <v>38</v>
      </c>
      <c r="AI97" s="234">
        <f>IF(AH97="Yes",AG97,0)</f>
        <v>0</v>
      </c>
      <c r="AJ97" s="234"/>
      <c r="AK97" s="234"/>
      <c r="AL97" s="778"/>
      <c r="AM97" s="474">
        <f t="shared" si="67"/>
        <v>11.111111111111112</v>
      </c>
      <c r="AN97" s="224" t="s">
        <v>38</v>
      </c>
      <c r="AO97" s="234">
        <f>IF(AN97="Yes",AM97,0)</f>
        <v>0</v>
      </c>
      <c r="AP97" s="234"/>
      <c r="AQ97" s="303"/>
      <c r="AR97" s="778"/>
      <c r="AS97" s="474">
        <f t="shared" si="67"/>
        <v>11.111111111111112</v>
      </c>
      <c r="AT97" s="300" t="s">
        <v>35</v>
      </c>
      <c r="AU97" s="234">
        <f>IF(AT97="Yes",AS97,0)</f>
        <v>11.111111111111112</v>
      </c>
      <c r="AV97" s="234"/>
      <c r="AW97" s="224" t="s">
        <v>2125</v>
      </c>
      <c r="AX97" s="778"/>
      <c r="AY97" s="474">
        <f t="shared" si="67"/>
        <v>11.111111111111112</v>
      </c>
      <c r="AZ97" s="224" t="s">
        <v>35</v>
      </c>
      <c r="BA97" s="234">
        <f>IF(AZ97="Yes",AY97,0)</f>
        <v>11.111111111111112</v>
      </c>
      <c r="BB97" s="234"/>
      <c r="BC97" s="224" t="s">
        <v>2126</v>
      </c>
      <c r="BD97" s="778"/>
      <c r="BE97" s="474">
        <f t="shared" si="67"/>
        <v>11.111111111111112</v>
      </c>
      <c r="BF97" s="300" t="s">
        <v>35</v>
      </c>
      <c r="BG97" s="234">
        <f>IF(BF97="Yes",BE97,0)</f>
        <v>11.111111111111112</v>
      </c>
      <c r="BH97" s="234"/>
      <c r="BI97" s="224" t="s">
        <v>2126</v>
      </c>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c r="MN97" s="27"/>
      <c r="MO97" s="27"/>
      <c r="MP97" s="27"/>
      <c r="MQ97" s="27"/>
      <c r="MR97" s="27"/>
      <c r="MS97" s="27"/>
      <c r="MT97" s="27"/>
      <c r="MU97" s="27"/>
      <c r="MV97" s="27"/>
      <c r="MW97" s="27"/>
      <c r="MX97" s="27"/>
      <c r="MY97" s="27"/>
      <c r="MZ97" s="27"/>
      <c r="NA97" s="27"/>
      <c r="NB97" s="27"/>
      <c r="NC97" s="27"/>
      <c r="ND97" s="27"/>
      <c r="NE97" s="27"/>
      <c r="NF97" s="27"/>
    </row>
    <row r="98" spans="1:370" s="112" customFormat="1" ht="38.25">
      <c r="A98" s="473" t="s">
        <v>1148</v>
      </c>
      <c r="B98" s="224" t="s">
        <v>1192</v>
      </c>
      <c r="C98" s="234">
        <f t="shared" si="67"/>
        <v>11.111111111111112</v>
      </c>
      <c r="D98" s="224" t="s">
        <v>38</v>
      </c>
      <c r="E98" s="234">
        <f>IF(D98="Yes",C98,IF(D98="partial",C98*0.25,0))</f>
        <v>0</v>
      </c>
      <c r="F98" s="234"/>
      <c r="G98" s="303"/>
      <c r="H98" s="778"/>
      <c r="I98" s="474">
        <f t="shared" si="68"/>
        <v>16.666666666666668</v>
      </c>
      <c r="J98" s="224" t="s">
        <v>35</v>
      </c>
      <c r="K98" s="234">
        <f>IF(J98="Yes",I98,0)</f>
        <v>16.666666666666668</v>
      </c>
      <c r="L98" s="234"/>
      <c r="M98" s="224" t="s">
        <v>2127</v>
      </c>
      <c r="N98" s="778"/>
      <c r="O98" s="474">
        <f t="shared" si="67"/>
        <v>11.111111111111112</v>
      </c>
      <c r="P98" s="300" t="s">
        <v>38</v>
      </c>
      <c r="Q98" s="234">
        <f>IF(P98="Yes",O98,0)</f>
        <v>0</v>
      </c>
      <c r="R98" s="234"/>
      <c r="S98" s="482"/>
      <c r="T98" s="778"/>
      <c r="U98" s="474">
        <f t="shared" si="67"/>
        <v>11.111111111111112</v>
      </c>
      <c r="V98" s="224" t="s">
        <v>38</v>
      </c>
      <c r="W98" s="234">
        <f>IF(V98="Yes",U98,0)</f>
        <v>0</v>
      </c>
      <c r="X98" s="234"/>
      <c r="Y98" s="234"/>
      <c r="Z98" s="778"/>
      <c r="AA98" s="474">
        <f t="shared" si="67"/>
        <v>11.111111111111112</v>
      </c>
      <c r="AB98" s="300" t="s">
        <v>35</v>
      </c>
      <c r="AC98" s="234">
        <f>IF(AB98="Yes",AA98,0)</f>
        <v>11.111111111111112</v>
      </c>
      <c r="AD98" s="234"/>
      <c r="AE98" s="233" t="s">
        <v>2128</v>
      </c>
      <c r="AF98" s="778"/>
      <c r="AG98" s="474">
        <f t="shared" si="67"/>
        <v>11.111111111111112</v>
      </c>
      <c r="AH98" s="224" t="s">
        <v>38</v>
      </c>
      <c r="AI98" s="234">
        <f>IF(AH98="Yes",AG98,0)</f>
        <v>0</v>
      </c>
      <c r="AJ98" s="234"/>
      <c r="AK98" s="234"/>
      <c r="AL98" s="778"/>
      <c r="AM98" s="474">
        <f t="shared" si="67"/>
        <v>11.111111111111112</v>
      </c>
      <c r="AN98" s="224" t="s">
        <v>38</v>
      </c>
      <c r="AO98" s="234">
        <f>IF(AN98="Yes",AM98,0)</f>
        <v>0</v>
      </c>
      <c r="AP98" s="234"/>
      <c r="AQ98" s="303"/>
      <c r="AR98" s="778"/>
      <c r="AS98" s="474">
        <f t="shared" si="67"/>
        <v>11.111111111111112</v>
      </c>
      <c r="AT98" s="300" t="s">
        <v>35</v>
      </c>
      <c r="AU98" s="234">
        <f>IF(AT98="Yes",AS98,0)</f>
        <v>11.111111111111112</v>
      </c>
      <c r="AV98" s="234"/>
      <c r="AW98" s="224" t="s">
        <v>2129</v>
      </c>
      <c r="AX98" s="778"/>
      <c r="AY98" s="474">
        <f t="shared" si="67"/>
        <v>11.111111111111112</v>
      </c>
      <c r="AZ98" s="224" t="s">
        <v>35</v>
      </c>
      <c r="BA98" s="234">
        <f>IF(AZ98="Yes",AY98,0)</f>
        <v>11.111111111111112</v>
      </c>
      <c r="BB98" s="234"/>
      <c r="BC98" s="224" t="s">
        <v>2130</v>
      </c>
      <c r="BD98" s="778"/>
      <c r="BE98" s="474">
        <f t="shared" si="67"/>
        <v>11.111111111111112</v>
      </c>
      <c r="BF98" s="300" t="s">
        <v>35</v>
      </c>
      <c r="BG98" s="234">
        <f>IF(BF98="Yes",BE98,0)</f>
        <v>11.111111111111112</v>
      </c>
      <c r="BH98" s="234"/>
      <c r="BI98" s="224" t="s">
        <v>2130</v>
      </c>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c r="IW98" s="27"/>
      <c r="IX98" s="27"/>
      <c r="IY98" s="27"/>
      <c r="IZ98" s="27"/>
      <c r="JA98" s="27"/>
      <c r="JB98" s="27"/>
      <c r="JC98" s="27"/>
      <c r="JD98" s="27"/>
      <c r="JE98" s="27"/>
      <c r="JF98" s="27"/>
      <c r="JG98" s="27"/>
      <c r="JH98" s="27"/>
      <c r="JI98" s="27"/>
      <c r="JJ98" s="27"/>
      <c r="JK98" s="27"/>
      <c r="JL98" s="27"/>
      <c r="JM98" s="27"/>
      <c r="JN98" s="27"/>
      <c r="JO98" s="27"/>
      <c r="JP98" s="27"/>
      <c r="JQ98" s="27"/>
      <c r="JR98" s="27"/>
      <c r="JS98" s="27"/>
      <c r="JT98" s="27"/>
      <c r="JU98" s="27"/>
      <c r="JV98" s="27"/>
      <c r="JW98" s="27"/>
      <c r="JX98" s="27"/>
      <c r="JY98" s="27"/>
      <c r="JZ98" s="27"/>
      <c r="KA98" s="27"/>
      <c r="KB98" s="27"/>
      <c r="KC98" s="27"/>
      <c r="KD98" s="27"/>
      <c r="KE98" s="27"/>
      <c r="KF98" s="27"/>
      <c r="KG98" s="27"/>
      <c r="KH98" s="27"/>
      <c r="KI98" s="27"/>
      <c r="KJ98" s="27"/>
      <c r="KK98" s="27"/>
      <c r="KL98" s="27"/>
      <c r="KM98" s="27"/>
      <c r="KN98" s="27"/>
      <c r="KO98" s="27"/>
      <c r="KP98" s="27"/>
      <c r="KQ98" s="27"/>
      <c r="KR98" s="27"/>
      <c r="KS98" s="27"/>
      <c r="KT98" s="27"/>
      <c r="KU98" s="27"/>
      <c r="KV98" s="27"/>
      <c r="KW98" s="27"/>
      <c r="KX98" s="27"/>
      <c r="KY98" s="27"/>
      <c r="KZ98" s="27"/>
      <c r="LA98" s="27"/>
      <c r="LB98" s="27"/>
      <c r="LC98" s="27"/>
      <c r="LD98" s="27"/>
      <c r="LE98" s="27"/>
      <c r="LF98" s="27"/>
      <c r="LG98" s="27"/>
      <c r="LH98" s="27"/>
      <c r="LI98" s="27"/>
      <c r="LJ98" s="27"/>
      <c r="LK98" s="27"/>
      <c r="LL98" s="27"/>
      <c r="LM98" s="27"/>
      <c r="LN98" s="27"/>
      <c r="LO98" s="27"/>
      <c r="LP98" s="27"/>
      <c r="LQ98" s="27"/>
      <c r="LR98" s="27"/>
      <c r="LS98" s="27"/>
      <c r="LT98" s="27"/>
      <c r="LU98" s="27"/>
      <c r="LV98" s="27"/>
      <c r="LW98" s="27"/>
      <c r="LX98" s="27"/>
      <c r="LY98" s="27"/>
      <c r="LZ98" s="27"/>
      <c r="MA98" s="27"/>
      <c r="MB98" s="27"/>
      <c r="MC98" s="27"/>
      <c r="MD98" s="27"/>
      <c r="ME98" s="27"/>
      <c r="MF98" s="27"/>
      <c r="MG98" s="27"/>
      <c r="MH98" s="27"/>
      <c r="MI98" s="27"/>
      <c r="MJ98" s="27"/>
      <c r="MK98" s="27"/>
      <c r="ML98" s="27"/>
      <c r="MM98" s="27"/>
      <c r="MN98" s="27"/>
      <c r="MO98" s="27"/>
      <c r="MP98" s="27"/>
      <c r="MQ98" s="27"/>
      <c r="MR98" s="27"/>
      <c r="MS98" s="27"/>
      <c r="MT98" s="27"/>
      <c r="MU98" s="27"/>
      <c r="MV98" s="27"/>
      <c r="MW98" s="27"/>
      <c r="MX98" s="27"/>
      <c r="MY98" s="27"/>
      <c r="MZ98" s="27"/>
      <c r="NA98" s="27"/>
      <c r="NB98" s="27"/>
      <c r="NC98" s="27"/>
      <c r="ND98" s="27"/>
      <c r="NE98" s="27"/>
      <c r="NF98" s="27"/>
    </row>
    <row r="99" spans="1:370" s="27" customFormat="1">
      <c r="A99" s="225"/>
      <c r="B99" s="226"/>
      <c r="C99" s="226"/>
      <c r="D99" s="223"/>
      <c r="E99" s="223"/>
      <c r="F99" s="223"/>
      <c r="G99" s="237"/>
      <c r="H99" s="778"/>
      <c r="I99" s="357"/>
      <c r="J99" s="223"/>
      <c r="K99" s="223"/>
      <c r="L99" s="223"/>
      <c r="M99" s="223"/>
      <c r="N99" s="778"/>
      <c r="O99" s="357"/>
      <c r="P99" s="223"/>
      <c r="Q99" s="223"/>
      <c r="R99" s="223"/>
      <c r="S99" s="223"/>
      <c r="T99" s="778"/>
      <c r="U99" s="357"/>
      <c r="V99" s="226"/>
      <c r="W99" s="223"/>
      <c r="X99" s="223"/>
      <c r="Y99" s="223"/>
      <c r="Z99" s="778"/>
      <c r="AA99" s="357"/>
      <c r="AB99" s="226"/>
      <c r="AC99" s="223"/>
      <c r="AD99" s="223"/>
      <c r="AE99" s="223"/>
      <c r="AF99" s="778"/>
      <c r="AG99" s="357"/>
      <c r="AH99" s="226"/>
      <c r="AI99" s="223"/>
      <c r="AJ99" s="223"/>
      <c r="AK99" s="223"/>
      <c r="AL99" s="778"/>
      <c r="AM99" s="357"/>
      <c r="AN99" s="223"/>
      <c r="AO99" s="223"/>
      <c r="AP99" s="223"/>
      <c r="AQ99" s="223"/>
      <c r="AR99" s="778"/>
      <c r="AS99" s="357"/>
      <c r="AT99" s="223"/>
      <c r="AU99" s="223"/>
      <c r="AV99" s="223"/>
      <c r="AW99" s="238"/>
      <c r="AX99" s="778"/>
      <c r="AY99" s="357"/>
      <c r="AZ99" s="223"/>
      <c r="BA99" s="223"/>
      <c r="BB99" s="223"/>
      <c r="BC99" s="223"/>
      <c r="BD99" s="778"/>
      <c r="BE99" s="357"/>
      <c r="BF99" s="223"/>
      <c r="BG99" s="223"/>
      <c r="BH99" s="223"/>
      <c r="BI99" s="223"/>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row>
    <row r="100" spans="1:370" s="210" customFormat="1" ht="18.75">
      <c r="A100" s="774"/>
      <c r="B100" s="228" t="s">
        <v>88</v>
      </c>
      <c r="C100" s="230"/>
      <c r="D100" s="230"/>
      <c r="E100" s="230"/>
      <c r="F100" s="229">
        <f>(F8+F28+F51+F84)</f>
        <v>163.55902777777777</v>
      </c>
      <c r="G100" s="230"/>
      <c r="H100" s="778"/>
      <c r="I100" s="358"/>
      <c r="J100" s="230"/>
      <c r="K100" s="230"/>
      <c r="L100" s="229">
        <f>(L8+L28+L51+L84)</f>
        <v>245.06944444444446</v>
      </c>
      <c r="M100" s="230"/>
      <c r="N100" s="778"/>
      <c r="O100" s="358"/>
      <c r="P100" s="230"/>
      <c r="Q100" s="230"/>
      <c r="R100" s="229">
        <f>(R8+R28+R51+R84)</f>
        <v>253.68055555555557</v>
      </c>
      <c r="S100" s="230"/>
      <c r="T100" s="778"/>
      <c r="U100" s="358"/>
      <c r="V100" s="230"/>
      <c r="W100" s="230"/>
      <c r="X100" s="229">
        <f>(X8+X28+X51+X84)</f>
        <v>247.98611111111111</v>
      </c>
      <c r="Y100" s="230"/>
      <c r="Z100" s="778"/>
      <c r="AA100" s="358"/>
      <c r="AB100" s="230"/>
      <c r="AC100" s="230"/>
      <c r="AD100" s="229">
        <f>(AD8+AD28+AD51+AD84)</f>
        <v>338.75000000000006</v>
      </c>
      <c r="AE100" s="230"/>
      <c r="AF100" s="778"/>
      <c r="AG100" s="358"/>
      <c r="AH100" s="230"/>
      <c r="AI100" s="230"/>
      <c r="AJ100" s="229">
        <f>(AJ8+AJ28+AJ51+AJ84)</f>
        <v>253.33333333333334</v>
      </c>
      <c r="AK100" s="230"/>
      <c r="AL100" s="778"/>
      <c r="AM100" s="358"/>
      <c r="AN100" s="230"/>
      <c r="AO100" s="230"/>
      <c r="AP100" s="229">
        <f>(AP8+AP28+AP51+AP84)</f>
        <v>184.16666666666666</v>
      </c>
      <c r="AQ100" s="230"/>
      <c r="AR100" s="778"/>
      <c r="AS100" s="358"/>
      <c r="AT100" s="230"/>
      <c r="AU100" s="230"/>
      <c r="AV100" s="229">
        <f>(AV8+AV28+AV51+AV84)</f>
        <v>328.99305555555554</v>
      </c>
      <c r="AW100" s="230"/>
      <c r="AX100" s="778"/>
      <c r="AY100" s="358"/>
      <c r="AZ100" s="230"/>
      <c r="BA100" s="230"/>
      <c r="BB100" s="229">
        <f>(BB8+BB28+BB51+BB84)</f>
        <v>283.12500000000006</v>
      </c>
      <c r="BC100" s="230"/>
      <c r="BD100" s="778"/>
      <c r="BE100" s="358"/>
      <c r="BF100" s="230"/>
      <c r="BG100" s="230"/>
      <c r="BH100" s="229">
        <f>(BH8+BH28+BH51+BH84)</f>
        <v>354.375</v>
      </c>
      <c r="BI100" s="230"/>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315"/>
      <c r="CG100" s="315"/>
      <c r="CH100" s="315"/>
      <c r="CI100" s="315"/>
      <c r="CJ100" s="315"/>
      <c r="CK100" s="315"/>
      <c r="CL100" s="315"/>
      <c r="CM100" s="315"/>
      <c r="CN100" s="315"/>
      <c r="CO100" s="315"/>
      <c r="CP100" s="315"/>
      <c r="CQ100" s="315"/>
      <c r="CR100" s="315"/>
      <c r="CS100" s="315"/>
      <c r="CT100" s="315"/>
      <c r="CU100" s="315"/>
      <c r="CV100" s="315"/>
      <c r="CW100" s="315"/>
      <c r="CX100" s="315"/>
      <c r="CY100" s="315"/>
      <c r="CZ100" s="315"/>
      <c r="DA100" s="315"/>
      <c r="DB100" s="315"/>
      <c r="DC100" s="315"/>
      <c r="DD100" s="315"/>
      <c r="DE100" s="315"/>
      <c r="DF100" s="315"/>
      <c r="DG100" s="315"/>
      <c r="DH100" s="315"/>
      <c r="DI100" s="315"/>
      <c r="DJ100" s="315"/>
      <c r="DK100" s="315"/>
      <c r="DL100" s="315"/>
      <c r="DM100" s="315"/>
      <c r="DN100" s="315"/>
      <c r="DO100" s="315"/>
      <c r="DP100" s="315"/>
      <c r="DQ100" s="315"/>
      <c r="DR100" s="315"/>
      <c r="DS100" s="315"/>
      <c r="DT100" s="315"/>
      <c r="DU100" s="315"/>
      <c r="DV100" s="315"/>
      <c r="DW100" s="315"/>
      <c r="DX100" s="315"/>
      <c r="DY100" s="315"/>
      <c r="DZ100" s="315"/>
      <c r="EA100" s="315"/>
      <c r="EB100" s="315"/>
      <c r="EC100" s="315"/>
      <c r="ED100" s="315"/>
      <c r="EE100" s="315"/>
      <c r="EF100" s="315"/>
      <c r="EG100" s="315"/>
      <c r="EH100" s="315"/>
      <c r="EI100" s="315"/>
      <c r="EJ100" s="315"/>
      <c r="EK100" s="315"/>
      <c r="EL100" s="315"/>
      <c r="EM100" s="315"/>
      <c r="EN100" s="315"/>
      <c r="EO100" s="315"/>
      <c r="EP100" s="315"/>
      <c r="EQ100" s="315"/>
      <c r="ER100" s="315"/>
      <c r="ES100" s="315"/>
      <c r="ET100" s="315"/>
      <c r="EU100" s="315"/>
      <c r="EV100" s="315"/>
      <c r="EW100" s="315"/>
      <c r="EX100" s="315"/>
      <c r="EY100" s="315"/>
      <c r="EZ100" s="315"/>
      <c r="FA100" s="315"/>
      <c r="FB100" s="315"/>
      <c r="FC100" s="296"/>
      <c r="FD100" s="296"/>
      <c r="FE100" s="296"/>
      <c r="FF100" s="296"/>
      <c r="FG100" s="296"/>
      <c r="FH100" s="296"/>
      <c r="FI100" s="296"/>
      <c r="FJ100" s="296"/>
      <c r="FK100" s="296"/>
      <c r="FL100" s="296"/>
      <c r="FM100" s="296"/>
      <c r="FN100" s="296"/>
      <c r="FO100" s="296"/>
      <c r="FP100" s="296"/>
      <c r="FQ100" s="296"/>
      <c r="FR100" s="296"/>
      <c r="FS100" s="296"/>
      <c r="FT100" s="296"/>
      <c r="FU100" s="296"/>
      <c r="FV100" s="296"/>
      <c r="FW100" s="296"/>
      <c r="FX100" s="296"/>
      <c r="FY100" s="296"/>
      <c r="FZ100" s="296"/>
      <c r="GA100" s="296"/>
      <c r="GB100" s="296"/>
      <c r="GC100" s="296"/>
      <c r="GD100" s="296"/>
      <c r="GE100" s="296"/>
      <c r="GF100" s="296"/>
      <c r="GG100" s="296"/>
      <c r="GH100" s="296"/>
      <c r="GI100" s="296"/>
      <c r="GJ100" s="296"/>
      <c r="GK100" s="296"/>
      <c r="GL100" s="296"/>
      <c r="GM100" s="296"/>
      <c r="GN100" s="296"/>
      <c r="GO100" s="296"/>
      <c r="GP100" s="296"/>
      <c r="GQ100" s="296"/>
      <c r="GR100" s="296"/>
      <c r="GS100" s="296"/>
      <c r="GT100" s="296"/>
      <c r="GU100" s="296"/>
      <c r="GV100" s="296"/>
      <c r="GW100" s="296"/>
      <c r="GX100" s="296"/>
      <c r="GY100" s="296"/>
      <c r="GZ100" s="296"/>
      <c r="HA100" s="296"/>
      <c r="HB100" s="296"/>
      <c r="HC100" s="296"/>
      <c r="HD100" s="296"/>
      <c r="HE100" s="296"/>
      <c r="HF100" s="296"/>
      <c r="HG100" s="296"/>
      <c r="HH100" s="296"/>
      <c r="HI100" s="296"/>
      <c r="HJ100" s="296"/>
      <c r="HK100" s="296"/>
      <c r="HL100" s="296"/>
      <c r="HM100" s="296"/>
      <c r="HN100" s="296"/>
      <c r="HO100" s="296"/>
      <c r="HP100" s="296"/>
      <c r="HQ100" s="296"/>
      <c r="HR100" s="296"/>
      <c r="HS100" s="296"/>
      <c r="HT100" s="296"/>
      <c r="HU100" s="296"/>
      <c r="HV100" s="296"/>
      <c r="HW100" s="296"/>
      <c r="HX100" s="296"/>
      <c r="HY100" s="296"/>
      <c r="HZ100" s="296"/>
      <c r="IA100" s="296"/>
      <c r="IB100" s="296"/>
      <c r="IC100" s="296"/>
      <c r="ID100" s="296"/>
      <c r="IE100" s="296"/>
      <c r="IF100" s="296"/>
      <c r="IG100" s="296"/>
      <c r="IH100" s="296"/>
      <c r="II100" s="296"/>
      <c r="IJ100" s="296"/>
      <c r="IK100" s="296"/>
      <c r="IL100" s="296"/>
      <c r="IM100" s="296"/>
      <c r="IN100" s="296"/>
      <c r="IO100" s="296"/>
      <c r="IP100" s="296"/>
      <c r="IQ100" s="296"/>
      <c r="IR100" s="296"/>
      <c r="IS100" s="296"/>
      <c r="IT100" s="296"/>
      <c r="IU100" s="296"/>
      <c r="IV100" s="296"/>
      <c r="IW100" s="296"/>
      <c r="IX100" s="296"/>
      <c r="IY100" s="296"/>
      <c r="IZ100" s="296"/>
      <c r="JA100" s="296"/>
      <c r="JB100" s="296"/>
      <c r="JC100" s="296"/>
      <c r="JD100" s="296"/>
      <c r="JE100" s="296"/>
      <c r="JF100" s="296"/>
      <c r="JG100" s="296"/>
      <c r="JH100" s="296"/>
      <c r="JI100" s="296"/>
      <c r="JJ100" s="296"/>
      <c r="JK100" s="296"/>
      <c r="JL100" s="296"/>
      <c r="JM100" s="296"/>
      <c r="JN100" s="296"/>
      <c r="JO100" s="296"/>
      <c r="JP100" s="296"/>
      <c r="JQ100" s="296"/>
      <c r="JR100" s="296"/>
      <c r="JS100" s="296"/>
      <c r="JT100" s="296"/>
      <c r="JU100" s="296"/>
      <c r="JV100" s="296"/>
      <c r="JW100" s="296"/>
      <c r="JX100" s="296"/>
      <c r="JY100" s="296"/>
      <c r="JZ100" s="296"/>
      <c r="KA100" s="296"/>
      <c r="KB100" s="296"/>
      <c r="KC100" s="296"/>
      <c r="KD100" s="296"/>
      <c r="KE100" s="296"/>
      <c r="KF100" s="296"/>
      <c r="KG100" s="296"/>
      <c r="KH100" s="296"/>
      <c r="KI100" s="296"/>
      <c r="KJ100" s="296"/>
      <c r="KK100" s="296"/>
      <c r="KL100" s="296"/>
      <c r="KM100" s="296"/>
      <c r="KN100" s="296"/>
      <c r="KO100" s="296"/>
      <c r="KP100" s="296"/>
      <c r="KQ100" s="296"/>
      <c r="KR100" s="296"/>
      <c r="KS100" s="296"/>
      <c r="KT100" s="296"/>
      <c r="KU100" s="296"/>
      <c r="KV100" s="296"/>
      <c r="KW100" s="296"/>
      <c r="KX100" s="296"/>
      <c r="KY100" s="296"/>
      <c r="KZ100" s="296"/>
      <c r="LA100" s="296"/>
      <c r="LB100" s="296"/>
      <c r="LC100" s="296"/>
      <c r="LD100" s="296"/>
      <c r="LE100" s="296"/>
      <c r="LF100" s="296"/>
      <c r="LG100" s="296"/>
      <c r="LH100" s="296"/>
      <c r="LI100" s="296"/>
      <c r="LJ100" s="296"/>
      <c r="LK100" s="296"/>
      <c r="LL100" s="296"/>
      <c r="LM100" s="296"/>
      <c r="LN100" s="296"/>
      <c r="LO100" s="296"/>
      <c r="LP100" s="296"/>
      <c r="LQ100" s="296"/>
      <c r="LR100" s="296"/>
      <c r="LS100" s="296"/>
      <c r="LT100" s="296"/>
      <c r="LU100" s="296"/>
      <c r="LV100" s="296"/>
      <c r="LW100" s="296"/>
      <c r="LX100" s="296"/>
      <c r="LY100" s="296"/>
      <c r="LZ100" s="296"/>
      <c r="MA100" s="296"/>
      <c r="MB100" s="296"/>
      <c r="MC100" s="296"/>
      <c r="MD100" s="296"/>
      <c r="ME100" s="296"/>
      <c r="MF100" s="296"/>
      <c r="MG100" s="296"/>
      <c r="MH100" s="296"/>
      <c r="MI100" s="296"/>
      <c r="MJ100" s="296"/>
      <c r="MK100" s="296"/>
      <c r="ML100" s="296"/>
      <c r="MM100" s="296"/>
      <c r="MN100" s="296"/>
      <c r="MO100" s="296"/>
      <c r="MP100" s="296"/>
      <c r="MQ100" s="296"/>
      <c r="MR100" s="296"/>
      <c r="MS100" s="296"/>
      <c r="MT100" s="296"/>
      <c r="MU100" s="296"/>
      <c r="MV100" s="296"/>
      <c r="MW100" s="296"/>
      <c r="MX100" s="296"/>
      <c r="MY100" s="296"/>
      <c r="MZ100" s="296"/>
      <c r="NA100" s="296"/>
      <c r="NB100" s="296"/>
      <c r="NC100" s="296"/>
      <c r="ND100" s="296"/>
      <c r="NE100" s="296"/>
      <c r="NF100" s="296"/>
    </row>
    <row r="101" spans="1:370" s="210" customFormat="1" ht="18.75">
      <c r="A101" s="783"/>
      <c r="B101" s="784" t="s">
        <v>176</v>
      </c>
      <c r="C101" s="785"/>
      <c r="D101" s="785"/>
      <c r="E101" s="785"/>
      <c r="F101" s="786">
        <f>(F100/4)</f>
        <v>40.889756944444443</v>
      </c>
      <c r="G101" s="785"/>
      <c r="H101" s="782"/>
      <c r="I101" s="787"/>
      <c r="J101" s="785"/>
      <c r="K101" s="785"/>
      <c r="L101" s="786">
        <f>(L100/4)</f>
        <v>61.267361111111114</v>
      </c>
      <c r="M101" s="785"/>
      <c r="N101" s="782"/>
      <c r="O101" s="787"/>
      <c r="P101" s="785"/>
      <c r="Q101" s="785"/>
      <c r="R101" s="786">
        <f>(R100/4)</f>
        <v>63.420138888888893</v>
      </c>
      <c r="S101" s="785"/>
      <c r="T101" s="782"/>
      <c r="U101" s="787"/>
      <c r="V101" s="785"/>
      <c r="W101" s="785"/>
      <c r="X101" s="786">
        <f>(X100/4)</f>
        <v>61.996527777777779</v>
      </c>
      <c r="Y101" s="785"/>
      <c r="Z101" s="782"/>
      <c r="AA101" s="787"/>
      <c r="AB101" s="785"/>
      <c r="AC101" s="785"/>
      <c r="AD101" s="786">
        <f>(AD100/4)</f>
        <v>84.687500000000014</v>
      </c>
      <c r="AE101" s="785"/>
      <c r="AF101" s="782"/>
      <c r="AG101" s="787"/>
      <c r="AH101" s="785"/>
      <c r="AI101" s="785"/>
      <c r="AJ101" s="786">
        <f>(AJ100/4)</f>
        <v>63.333333333333336</v>
      </c>
      <c r="AK101" s="785"/>
      <c r="AL101" s="782"/>
      <c r="AM101" s="787"/>
      <c r="AN101" s="785"/>
      <c r="AO101" s="785"/>
      <c r="AP101" s="786">
        <f>(AP100/4)</f>
        <v>46.041666666666664</v>
      </c>
      <c r="AQ101" s="785"/>
      <c r="AR101" s="782"/>
      <c r="AS101" s="787"/>
      <c r="AT101" s="785"/>
      <c r="AU101" s="785"/>
      <c r="AV101" s="786">
        <f>(AV100/4)</f>
        <v>82.248263888888886</v>
      </c>
      <c r="AW101" s="785"/>
      <c r="AX101" s="782"/>
      <c r="AY101" s="787"/>
      <c r="AZ101" s="785"/>
      <c r="BA101" s="785"/>
      <c r="BB101" s="786">
        <f>(BB100/4)</f>
        <v>70.781250000000014</v>
      </c>
      <c r="BC101" s="785"/>
      <c r="BD101" s="782"/>
      <c r="BE101" s="787"/>
      <c r="BF101" s="785"/>
      <c r="BG101" s="785"/>
      <c r="BH101" s="786">
        <f>(BH100/4)</f>
        <v>88.59375</v>
      </c>
      <c r="BI101" s="785"/>
      <c r="BJ101" s="315"/>
      <c r="BK101" s="315"/>
      <c r="BL101" s="315"/>
      <c r="BM101" s="315"/>
      <c r="BN101" s="315"/>
      <c r="BO101" s="315"/>
      <c r="BP101" s="315"/>
      <c r="BQ101" s="315"/>
      <c r="BR101" s="315"/>
      <c r="BS101" s="315"/>
      <c r="BT101" s="315"/>
      <c r="BU101" s="315"/>
      <c r="BV101" s="315"/>
      <c r="BW101" s="315"/>
      <c r="BX101" s="315"/>
      <c r="BY101" s="315"/>
      <c r="BZ101" s="315"/>
      <c r="CA101" s="315"/>
      <c r="CB101" s="315"/>
      <c r="CC101" s="315"/>
      <c r="CD101" s="315"/>
      <c r="CE101" s="315"/>
      <c r="CF101" s="315"/>
      <c r="CG101" s="315"/>
      <c r="CH101" s="315"/>
      <c r="CI101" s="315"/>
      <c r="CJ101" s="315"/>
      <c r="CK101" s="315"/>
      <c r="CL101" s="315"/>
      <c r="CM101" s="315"/>
      <c r="CN101" s="315"/>
      <c r="CO101" s="315"/>
      <c r="CP101" s="315"/>
      <c r="CQ101" s="315"/>
      <c r="CR101" s="315"/>
      <c r="CS101" s="315"/>
      <c r="CT101" s="315"/>
      <c r="CU101" s="315"/>
      <c r="CV101" s="315"/>
      <c r="CW101" s="315"/>
      <c r="CX101" s="315"/>
      <c r="CY101" s="315"/>
      <c r="CZ101" s="315"/>
      <c r="DA101" s="315"/>
      <c r="DB101" s="315"/>
      <c r="DC101" s="315"/>
      <c r="DD101" s="315"/>
      <c r="DE101" s="315"/>
      <c r="DF101" s="315"/>
      <c r="DG101" s="315"/>
      <c r="DH101" s="315"/>
      <c r="DI101" s="315"/>
      <c r="DJ101" s="315"/>
      <c r="DK101" s="315"/>
      <c r="DL101" s="315"/>
      <c r="DM101" s="315"/>
      <c r="DN101" s="315"/>
      <c r="DO101" s="315"/>
      <c r="DP101" s="315"/>
      <c r="DQ101" s="315"/>
      <c r="DR101" s="315"/>
      <c r="DS101" s="315"/>
      <c r="DT101" s="315"/>
      <c r="DU101" s="315"/>
      <c r="DV101" s="315"/>
      <c r="DW101" s="315"/>
      <c r="DX101" s="315"/>
      <c r="DY101" s="315"/>
      <c r="DZ101" s="315"/>
      <c r="EA101" s="315"/>
      <c r="EB101" s="315"/>
      <c r="EC101" s="315"/>
      <c r="ED101" s="315"/>
      <c r="EE101" s="315"/>
      <c r="EF101" s="315"/>
      <c r="EG101" s="315"/>
      <c r="EH101" s="315"/>
      <c r="EI101" s="315"/>
      <c r="EJ101" s="315"/>
      <c r="EK101" s="315"/>
      <c r="EL101" s="315"/>
      <c r="EM101" s="315"/>
      <c r="EN101" s="315"/>
      <c r="EO101" s="315"/>
      <c r="EP101" s="315"/>
      <c r="EQ101" s="315"/>
      <c r="ER101" s="315"/>
      <c r="ES101" s="315"/>
      <c r="ET101" s="315"/>
      <c r="EU101" s="315"/>
      <c r="EV101" s="315"/>
      <c r="EW101" s="315"/>
      <c r="EX101" s="315"/>
      <c r="EY101" s="315"/>
      <c r="EZ101" s="315"/>
      <c r="FA101" s="315"/>
      <c r="FB101" s="315"/>
      <c r="FC101" s="296"/>
      <c r="FD101" s="296"/>
      <c r="FE101" s="296"/>
      <c r="FF101" s="296"/>
      <c r="FG101" s="296"/>
      <c r="FH101" s="296"/>
      <c r="FI101" s="296"/>
      <c r="FJ101" s="296"/>
      <c r="FK101" s="296"/>
      <c r="FL101" s="296"/>
      <c r="FM101" s="296"/>
      <c r="FN101" s="296"/>
      <c r="FO101" s="296"/>
      <c r="FP101" s="296"/>
      <c r="FQ101" s="296"/>
      <c r="FR101" s="296"/>
      <c r="FS101" s="296"/>
      <c r="FT101" s="296"/>
      <c r="FU101" s="296"/>
      <c r="FV101" s="296"/>
      <c r="FW101" s="296"/>
      <c r="FX101" s="296"/>
      <c r="FY101" s="296"/>
      <c r="FZ101" s="296"/>
      <c r="GA101" s="296"/>
      <c r="GB101" s="296"/>
      <c r="GC101" s="296"/>
      <c r="GD101" s="296"/>
      <c r="GE101" s="296"/>
      <c r="GF101" s="296"/>
      <c r="GG101" s="296"/>
      <c r="GH101" s="296"/>
      <c r="GI101" s="296"/>
      <c r="GJ101" s="296"/>
      <c r="GK101" s="296"/>
      <c r="GL101" s="296"/>
      <c r="GM101" s="296"/>
      <c r="GN101" s="296"/>
      <c r="GO101" s="296"/>
      <c r="GP101" s="296"/>
      <c r="GQ101" s="296"/>
      <c r="GR101" s="296"/>
      <c r="GS101" s="296"/>
      <c r="GT101" s="296"/>
      <c r="GU101" s="296"/>
      <c r="GV101" s="296"/>
      <c r="GW101" s="296"/>
      <c r="GX101" s="296"/>
      <c r="GY101" s="296"/>
      <c r="GZ101" s="296"/>
      <c r="HA101" s="296"/>
      <c r="HB101" s="296"/>
      <c r="HC101" s="296"/>
      <c r="HD101" s="296"/>
      <c r="HE101" s="296"/>
      <c r="HF101" s="296"/>
      <c r="HG101" s="296"/>
      <c r="HH101" s="296"/>
      <c r="HI101" s="296"/>
      <c r="HJ101" s="296"/>
      <c r="HK101" s="296"/>
      <c r="HL101" s="296"/>
      <c r="HM101" s="296"/>
      <c r="HN101" s="296"/>
      <c r="HO101" s="296"/>
      <c r="HP101" s="296"/>
      <c r="HQ101" s="296"/>
      <c r="HR101" s="296"/>
      <c r="HS101" s="296"/>
      <c r="HT101" s="296"/>
      <c r="HU101" s="296"/>
      <c r="HV101" s="296"/>
      <c r="HW101" s="296"/>
      <c r="HX101" s="296"/>
      <c r="HY101" s="296"/>
      <c r="HZ101" s="296"/>
      <c r="IA101" s="296"/>
      <c r="IB101" s="296"/>
      <c r="IC101" s="296"/>
      <c r="ID101" s="296"/>
      <c r="IE101" s="296"/>
      <c r="IF101" s="296"/>
      <c r="IG101" s="296"/>
      <c r="IH101" s="296"/>
      <c r="II101" s="296"/>
      <c r="IJ101" s="296"/>
      <c r="IK101" s="296"/>
      <c r="IL101" s="296"/>
      <c r="IM101" s="296"/>
      <c r="IN101" s="296"/>
      <c r="IO101" s="296"/>
      <c r="IP101" s="296"/>
      <c r="IQ101" s="296"/>
      <c r="IR101" s="296"/>
      <c r="IS101" s="296"/>
      <c r="IT101" s="296"/>
      <c r="IU101" s="296"/>
      <c r="IV101" s="296"/>
      <c r="IW101" s="296"/>
      <c r="IX101" s="296"/>
      <c r="IY101" s="296"/>
      <c r="IZ101" s="296"/>
      <c r="JA101" s="296"/>
      <c r="JB101" s="296"/>
      <c r="JC101" s="296"/>
      <c r="JD101" s="296"/>
      <c r="JE101" s="296"/>
      <c r="JF101" s="296"/>
      <c r="JG101" s="296"/>
      <c r="JH101" s="296"/>
      <c r="JI101" s="296"/>
      <c r="JJ101" s="296"/>
      <c r="JK101" s="296"/>
      <c r="JL101" s="296"/>
      <c r="JM101" s="296"/>
      <c r="JN101" s="296"/>
      <c r="JO101" s="296"/>
      <c r="JP101" s="296"/>
      <c r="JQ101" s="296"/>
      <c r="JR101" s="296"/>
      <c r="JS101" s="296"/>
      <c r="JT101" s="296"/>
      <c r="JU101" s="296"/>
      <c r="JV101" s="296"/>
      <c r="JW101" s="296"/>
      <c r="JX101" s="296"/>
      <c r="JY101" s="296"/>
      <c r="JZ101" s="296"/>
      <c r="KA101" s="296"/>
      <c r="KB101" s="296"/>
      <c r="KC101" s="296"/>
      <c r="KD101" s="296"/>
      <c r="KE101" s="296"/>
      <c r="KF101" s="296"/>
      <c r="KG101" s="296"/>
      <c r="KH101" s="296"/>
      <c r="KI101" s="296"/>
      <c r="KJ101" s="296"/>
      <c r="KK101" s="296"/>
      <c r="KL101" s="296"/>
      <c r="KM101" s="296"/>
      <c r="KN101" s="296"/>
      <c r="KO101" s="296"/>
      <c r="KP101" s="296"/>
      <c r="KQ101" s="296"/>
      <c r="KR101" s="296"/>
      <c r="KS101" s="296"/>
      <c r="KT101" s="296"/>
      <c r="KU101" s="296"/>
      <c r="KV101" s="296"/>
      <c r="KW101" s="296"/>
      <c r="KX101" s="296"/>
      <c r="KY101" s="296"/>
      <c r="KZ101" s="296"/>
      <c r="LA101" s="296"/>
      <c r="LB101" s="296"/>
      <c r="LC101" s="296"/>
      <c r="LD101" s="296"/>
      <c r="LE101" s="296"/>
      <c r="LF101" s="296"/>
      <c r="LG101" s="296"/>
      <c r="LH101" s="296"/>
      <c r="LI101" s="296"/>
      <c r="LJ101" s="296"/>
      <c r="LK101" s="296"/>
      <c r="LL101" s="296"/>
      <c r="LM101" s="296"/>
      <c r="LN101" s="296"/>
      <c r="LO101" s="296"/>
      <c r="LP101" s="296"/>
      <c r="LQ101" s="296"/>
      <c r="LR101" s="296"/>
      <c r="LS101" s="296"/>
      <c r="LT101" s="296"/>
      <c r="LU101" s="296"/>
      <c r="LV101" s="296"/>
      <c r="LW101" s="296"/>
      <c r="LX101" s="296"/>
      <c r="LY101" s="296"/>
      <c r="LZ101" s="296"/>
      <c r="MA101" s="296"/>
      <c r="MB101" s="296"/>
      <c r="MC101" s="296"/>
      <c r="MD101" s="296"/>
      <c r="ME101" s="296"/>
      <c r="MF101" s="296"/>
      <c r="MG101" s="296"/>
      <c r="MH101" s="296"/>
      <c r="MI101" s="296"/>
      <c r="MJ101" s="296"/>
      <c r="MK101" s="296"/>
      <c r="ML101" s="296"/>
      <c r="MM101" s="296"/>
      <c r="MN101" s="296"/>
      <c r="MO101" s="296"/>
      <c r="MP101" s="296"/>
      <c r="MQ101" s="296"/>
      <c r="MR101" s="296"/>
      <c r="MS101" s="296"/>
      <c r="MT101" s="296"/>
      <c r="MU101" s="296"/>
      <c r="MV101" s="296"/>
      <c r="MW101" s="296"/>
      <c r="MX101" s="296"/>
      <c r="MY101" s="296"/>
      <c r="MZ101" s="296"/>
      <c r="NA101" s="296"/>
      <c r="NB101" s="296"/>
      <c r="NC101" s="296"/>
      <c r="ND101" s="296"/>
      <c r="NE101" s="296"/>
      <c r="NF101" s="296"/>
    </row>
    <row r="102" spans="1:370" s="214" customFormat="1" ht="18.75">
      <c r="A102" s="318"/>
      <c r="B102" s="318"/>
      <c r="C102" s="318"/>
      <c r="D102" s="318"/>
      <c r="E102" s="318"/>
      <c r="F102" s="318"/>
      <c r="G102" s="318"/>
      <c r="I102" s="318"/>
      <c r="J102" s="318"/>
      <c r="K102" s="318"/>
      <c r="L102" s="318"/>
      <c r="M102" s="318"/>
      <c r="O102" s="318"/>
      <c r="P102" s="318"/>
      <c r="Q102" s="318"/>
      <c r="R102" s="318"/>
      <c r="S102" s="318"/>
      <c r="U102" s="318"/>
      <c r="V102" s="318"/>
      <c r="W102" s="318"/>
      <c r="X102" s="318"/>
      <c r="Y102" s="318"/>
      <c r="AA102" s="318"/>
      <c r="AB102" s="318"/>
      <c r="AC102" s="318"/>
      <c r="AD102" s="318"/>
      <c r="AE102" s="318"/>
      <c r="AG102" s="318"/>
      <c r="AH102" s="318"/>
      <c r="AI102" s="318"/>
      <c r="AJ102" s="318"/>
      <c r="AK102" s="318"/>
      <c r="AM102" s="318"/>
      <c r="AN102" s="318"/>
      <c r="AO102" s="318"/>
      <c r="AP102" s="318"/>
      <c r="AQ102" s="318"/>
      <c r="AS102" s="318"/>
      <c r="AT102" s="318"/>
      <c r="AU102" s="318"/>
      <c r="AV102" s="318"/>
      <c r="AW102" s="318"/>
      <c r="AY102" s="318"/>
      <c r="AZ102" s="318"/>
      <c r="BA102" s="318"/>
      <c r="BB102" s="318"/>
      <c r="BC102" s="318"/>
      <c r="BE102" s="318"/>
      <c r="BF102" s="318"/>
      <c r="BG102" s="318"/>
      <c r="BH102" s="318"/>
      <c r="BI102" s="318"/>
    </row>
    <row r="103" spans="1:370" s="17" customFormat="1">
      <c r="A103" s="318"/>
      <c r="B103" s="318"/>
      <c r="C103" s="788"/>
      <c r="D103" s="318"/>
      <c r="E103" s="318"/>
      <c r="F103" s="318"/>
      <c r="G103" s="318"/>
      <c r="I103" s="318"/>
      <c r="J103" s="318"/>
      <c r="K103" s="318"/>
      <c r="L103" s="318"/>
      <c r="M103" s="318"/>
      <c r="O103" s="318"/>
      <c r="P103" s="318"/>
      <c r="Q103" s="318"/>
      <c r="R103" s="318"/>
      <c r="S103" s="318"/>
      <c r="U103" s="318"/>
      <c r="V103" s="318"/>
      <c r="W103" s="318"/>
      <c r="X103" s="318"/>
      <c r="Y103" s="318"/>
      <c r="AA103" s="318"/>
      <c r="AB103" s="318"/>
      <c r="AC103" s="318"/>
      <c r="AD103" s="318"/>
      <c r="AE103" s="318"/>
      <c r="AG103" s="318"/>
      <c r="AH103" s="318"/>
      <c r="AI103" s="318"/>
      <c r="AJ103" s="318"/>
      <c r="AK103" s="318"/>
      <c r="AM103" s="318"/>
      <c r="AN103" s="318"/>
      <c r="AO103" s="318"/>
      <c r="AP103" s="318"/>
      <c r="AQ103" s="318"/>
      <c r="AS103" s="318"/>
      <c r="AT103" s="318"/>
      <c r="AU103" s="318"/>
      <c r="AV103" s="318"/>
      <c r="AW103" s="318"/>
      <c r="AY103" s="318"/>
      <c r="AZ103" s="318"/>
      <c r="BA103" s="318"/>
      <c r="BB103" s="318"/>
      <c r="BC103" s="318"/>
      <c r="BE103" s="318"/>
      <c r="BF103" s="318"/>
      <c r="BG103" s="318"/>
      <c r="BH103" s="318"/>
      <c r="BI103" s="318"/>
    </row>
    <row r="104" spans="1:370" s="17" customFormat="1">
      <c r="A104" s="318"/>
      <c r="B104" s="318"/>
      <c r="C104" s="533" t="s">
        <v>90</v>
      </c>
      <c r="D104" s="318"/>
      <c r="E104" s="318"/>
      <c r="F104" s="318"/>
      <c r="G104" s="318"/>
      <c r="I104" s="337"/>
      <c r="J104" s="318"/>
      <c r="K104" s="318"/>
      <c r="L104" s="318"/>
      <c r="M104" s="318"/>
      <c r="O104" s="337"/>
      <c r="P104" s="318"/>
      <c r="Q104" s="318"/>
      <c r="R104" s="318"/>
      <c r="S104" s="318"/>
      <c r="U104" s="337"/>
      <c r="V104" s="318"/>
      <c r="W104" s="318"/>
      <c r="X104" s="318"/>
      <c r="Y104" s="318"/>
      <c r="AA104" s="337"/>
      <c r="AB104" s="318"/>
      <c r="AC104" s="318"/>
      <c r="AD104" s="318"/>
      <c r="AE104" s="318"/>
      <c r="AG104" s="337"/>
      <c r="AH104" s="318"/>
      <c r="AI104" s="318"/>
      <c r="AJ104" s="318"/>
      <c r="AK104" s="318"/>
      <c r="AM104" s="337"/>
      <c r="AN104" s="318"/>
      <c r="AO104" s="318"/>
      <c r="AP104" s="318"/>
      <c r="AQ104" s="318"/>
      <c r="AS104" s="337"/>
      <c r="AT104" s="318"/>
      <c r="AU104" s="318"/>
      <c r="AV104" s="318"/>
      <c r="AW104" s="318"/>
      <c r="AY104" s="337"/>
      <c r="AZ104" s="318"/>
      <c r="BA104" s="318"/>
      <c r="BB104" s="318"/>
      <c r="BC104" s="318"/>
      <c r="BE104" s="337"/>
      <c r="BF104" s="318"/>
      <c r="BG104" s="318"/>
      <c r="BH104" s="318"/>
      <c r="BI104" s="318"/>
    </row>
    <row r="105" spans="1:370">
      <c r="A105" s="318"/>
      <c r="B105" s="318"/>
      <c r="C105" s="318"/>
      <c r="D105" s="318"/>
      <c r="E105" s="318"/>
      <c r="F105" s="318"/>
      <c r="G105" s="318"/>
      <c r="I105" s="318"/>
      <c r="J105" s="318"/>
      <c r="K105" s="318"/>
      <c r="L105" s="318"/>
      <c r="M105" s="318"/>
      <c r="O105" s="318"/>
      <c r="P105" s="318"/>
      <c r="Q105" s="318"/>
      <c r="R105" s="318"/>
      <c r="S105" s="318"/>
      <c r="U105" s="318"/>
      <c r="V105" s="318"/>
      <c r="W105" s="318"/>
      <c r="X105" s="318"/>
      <c r="Y105" s="318"/>
      <c r="AA105" s="318"/>
      <c r="AB105" s="318"/>
      <c r="AC105" s="318"/>
      <c r="AD105" s="318"/>
      <c r="AE105" s="318"/>
      <c r="AG105" s="318"/>
      <c r="AH105" s="318"/>
      <c r="AI105" s="318"/>
      <c r="AJ105" s="318"/>
      <c r="AK105" s="318"/>
      <c r="AM105" s="318"/>
      <c r="AN105" s="318"/>
      <c r="AO105" s="318"/>
      <c r="AP105" s="318"/>
      <c r="AQ105" s="318"/>
      <c r="AS105" s="318"/>
      <c r="AT105" s="318"/>
      <c r="AU105" s="318"/>
      <c r="AV105" s="318"/>
      <c r="AW105" s="318"/>
      <c r="AY105" s="318"/>
      <c r="AZ105" s="318"/>
      <c r="BA105" s="318"/>
      <c r="BB105" s="318"/>
      <c r="BC105" s="318"/>
      <c r="BE105" s="318"/>
      <c r="BF105" s="318"/>
      <c r="BG105" s="318"/>
      <c r="BH105" s="318"/>
      <c r="BI105" s="318"/>
    </row>
    <row r="106" spans="1:370">
      <c r="A106" s="318"/>
      <c r="B106" s="318"/>
      <c r="C106" s="318"/>
      <c r="D106" s="317"/>
      <c r="E106" s="317"/>
      <c r="F106" s="318"/>
      <c r="G106" s="318"/>
      <c r="I106" s="318"/>
      <c r="J106" s="318"/>
      <c r="K106" s="318"/>
      <c r="L106" s="318"/>
      <c r="M106" s="318"/>
      <c r="O106" s="318"/>
      <c r="P106" s="318"/>
      <c r="Q106" s="318"/>
      <c r="R106" s="318"/>
      <c r="S106" s="318"/>
      <c r="U106" s="318"/>
      <c r="V106" s="318"/>
      <c r="W106" s="318"/>
      <c r="X106" s="318"/>
      <c r="Y106" s="318"/>
      <c r="AA106" s="318"/>
      <c r="AB106" s="318"/>
      <c r="AC106" s="318"/>
      <c r="AD106" s="318"/>
      <c r="AE106" s="318"/>
      <c r="AG106" s="318"/>
      <c r="AH106" s="318"/>
      <c r="AI106" s="318"/>
      <c r="AJ106" s="318"/>
      <c r="AK106" s="318"/>
      <c r="AM106" s="318"/>
      <c r="AN106" s="318"/>
      <c r="AO106" s="318"/>
      <c r="AP106" s="318"/>
      <c r="AQ106" s="318"/>
      <c r="AS106" s="318"/>
      <c r="AT106" s="318"/>
      <c r="AU106" s="318"/>
      <c r="AV106" s="318"/>
      <c r="AW106" s="318"/>
      <c r="AY106" s="318"/>
      <c r="AZ106" s="318"/>
      <c r="BA106" s="318"/>
      <c r="BB106" s="318"/>
      <c r="BC106" s="318"/>
      <c r="BE106" s="318"/>
      <c r="BF106" s="318"/>
      <c r="BG106" s="318"/>
      <c r="BH106" s="318"/>
      <c r="BI106" s="318"/>
    </row>
    <row r="107" spans="1:370">
      <c r="A107" s="662"/>
      <c r="B107" s="319"/>
      <c r="C107" s="319"/>
      <c r="D107" s="319"/>
      <c r="E107" s="319"/>
      <c r="F107" s="319"/>
      <c r="G107" s="319"/>
      <c r="I107" s="319"/>
      <c r="J107" s="319"/>
      <c r="K107" s="319"/>
      <c r="L107" s="319"/>
      <c r="M107" s="319"/>
      <c r="O107" s="319"/>
      <c r="P107" s="319"/>
      <c r="Q107" s="319"/>
      <c r="R107" s="319"/>
      <c r="S107" s="319"/>
      <c r="U107" s="319"/>
      <c r="V107" s="319"/>
      <c r="W107" s="319"/>
      <c r="X107" s="319"/>
      <c r="Y107" s="319"/>
      <c r="AA107" s="319"/>
      <c r="AB107" s="319"/>
      <c r="AC107" s="319"/>
      <c r="AD107" s="319"/>
      <c r="AE107" s="319"/>
      <c r="AG107" s="319"/>
      <c r="AH107" s="319"/>
      <c r="AI107" s="319"/>
      <c r="AJ107" s="319"/>
      <c r="AK107" s="319"/>
      <c r="AM107" s="319"/>
      <c r="AN107" s="319"/>
      <c r="AO107" s="319"/>
      <c r="AP107" s="319"/>
      <c r="AQ107" s="319"/>
      <c r="AS107" s="319"/>
      <c r="AT107" s="319"/>
      <c r="AU107" s="319"/>
      <c r="AV107" s="319"/>
      <c r="AW107" s="319"/>
      <c r="AY107" s="319"/>
      <c r="AZ107" s="319"/>
      <c r="BA107" s="319"/>
      <c r="BB107" s="319"/>
      <c r="BC107" s="319"/>
      <c r="BE107" s="319"/>
      <c r="BF107" s="319"/>
      <c r="BG107" s="319"/>
      <c r="BH107" s="319"/>
      <c r="BI107" s="319"/>
    </row>
    <row r="108" spans="1:370">
      <c r="A108" s="662"/>
      <c r="B108" s="319"/>
      <c r="C108" s="319"/>
      <c r="D108" s="319"/>
      <c r="E108" s="319"/>
      <c r="F108" s="319"/>
      <c r="G108" s="319"/>
      <c r="I108" s="319"/>
      <c r="J108" s="319"/>
      <c r="K108" s="319"/>
      <c r="L108" s="319"/>
      <c r="M108" s="319"/>
      <c r="O108" s="319"/>
      <c r="P108" s="319"/>
      <c r="Q108" s="319"/>
      <c r="R108" s="319"/>
      <c r="S108" s="319"/>
      <c r="U108" s="319"/>
      <c r="V108" s="319"/>
      <c r="W108" s="319"/>
      <c r="X108" s="319"/>
      <c r="Y108" s="319"/>
      <c r="AA108" s="319"/>
      <c r="AB108" s="319"/>
      <c r="AC108" s="319"/>
      <c r="AD108" s="319"/>
      <c r="AE108" s="319"/>
      <c r="AG108" s="319"/>
      <c r="AH108" s="319"/>
      <c r="AI108" s="319"/>
      <c r="AJ108" s="319"/>
      <c r="AK108" s="319"/>
      <c r="AM108" s="319"/>
      <c r="AN108" s="319"/>
      <c r="AO108" s="319"/>
      <c r="AP108" s="319"/>
      <c r="AQ108" s="319"/>
      <c r="AS108" s="319"/>
      <c r="AT108" s="319"/>
      <c r="AU108" s="319"/>
      <c r="AV108" s="319"/>
      <c r="AW108" s="319"/>
      <c r="AY108" s="319"/>
      <c r="AZ108" s="319"/>
      <c r="BA108" s="319"/>
      <c r="BB108" s="319"/>
      <c r="BC108" s="319"/>
      <c r="BE108" s="319"/>
      <c r="BF108" s="319"/>
      <c r="BG108" s="319"/>
      <c r="BH108" s="319"/>
      <c r="BI108" s="319"/>
    </row>
    <row r="109" spans="1:370">
      <c r="A109" s="662"/>
      <c r="B109" s="319"/>
      <c r="C109" s="319"/>
      <c r="D109" s="319"/>
      <c r="E109" s="319"/>
      <c r="F109" s="319"/>
      <c r="G109" s="319"/>
      <c r="I109" s="319"/>
      <c r="J109" s="319"/>
      <c r="K109" s="319"/>
      <c r="L109" s="319"/>
      <c r="M109" s="319"/>
      <c r="O109" s="319"/>
      <c r="P109" s="319"/>
      <c r="Q109" s="319"/>
      <c r="R109" s="319"/>
      <c r="S109" s="319"/>
      <c r="U109" s="319"/>
      <c r="V109" s="319"/>
      <c r="W109" s="319"/>
      <c r="X109" s="319"/>
      <c r="Y109" s="319"/>
      <c r="AA109" s="319"/>
      <c r="AB109" s="319"/>
      <c r="AC109" s="319"/>
      <c r="AD109" s="319"/>
      <c r="AE109" s="319"/>
      <c r="AG109" s="319"/>
      <c r="AH109" s="319"/>
      <c r="AI109" s="319"/>
      <c r="AJ109" s="319"/>
      <c r="AK109" s="319"/>
      <c r="AM109" s="319"/>
      <c r="AN109" s="319"/>
      <c r="AO109" s="319"/>
      <c r="AP109" s="319"/>
      <c r="AQ109" s="319"/>
      <c r="AS109" s="319"/>
      <c r="AT109" s="319"/>
      <c r="AU109" s="319"/>
      <c r="AV109" s="319"/>
      <c r="AW109" s="319"/>
      <c r="AY109" s="319"/>
      <c r="AZ109" s="319"/>
      <c r="BA109" s="319"/>
      <c r="BB109" s="319"/>
      <c r="BC109" s="319"/>
      <c r="BE109" s="319"/>
      <c r="BF109" s="319"/>
      <c r="BG109" s="319"/>
      <c r="BH109" s="319"/>
      <c r="BI109" s="319"/>
    </row>
    <row r="110" spans="1:370">
      <c r="A110" s="662"/>
      <c r="B110" s="319"/>
      <c r="C110" s="319"/>
      <c r="D110" s="319"/>
      <c r="E110" s="319"/>
      <c r="F110" s="319"/>
      <c r="G110" s="319"/>
      <c r="I110" s="319"/>
      <c r="J110" s="319"/>
      <c r="K110" s="319"/>
      <c r="L110" s="319"/>
      <c r="M110" s="319"/>
      <c r="O110" s="319"/>
      <c r="P110" s="319"/>
      <c r="Q110" s="319"/>
      <c r="R110" s="319"/>
      <c r="S110" s="319"/>
      <c r="U110" s="319"/>
      <c r="V110" s="319"/>
      <c r="W110" s="319"/>
      <c r="X110" s="319"/>
      <c r="Y110" s="319"/>
      <c r="AA110" s="319"/>
      <c r="AB110" s="319"/>
      <c r="AC110" s="319"/>
      <c r="AD110" s="319"/>
      <c r="AE110" s="319"/>
      <c r="AG110" s="319"/>
      <c r="AH110" s="319"/>
      <c r="AI110" s="319"/>
      <c r="AJ110" s="319"/>
      <c r="AK110" s="319"/>
      <c r="AM110" s="319"/>
      <c r="AN110" s="319"/>
      <c r="AO110" s="319"/>
      <c r="AP110" s="319"/>
      <c r="AQ110" s="319"/>
      <c r="AS110" s="319"/>
      <c r="AT110" s="319"/>
      <c r="AU110" s="319"/>
      <c r="AV110" s="319"/>
      <c r="AW110" s="319"/>
      <c r="AY110" s="319"/>
      <c r="AZ110" s="319"/>
      <c r="BA110" s="319"/>
      <c r="BB110" s="319"/>
      <c r="BC110" s="319"/>
      <c r="BE110" s="319"/>
      <c r="BF110" s="319"/>
      <c r="BG110" s="319"/>
      <c r="BH110" s="319"/>
      <c r="BI110" s="319"/>
    </row>
    <row r="111" spans="1:370">
      <c r="A111" s="662"/>
      <c r="B111" s="319"/>
      <c r="C111" s="319"/>
      <c r="D111" s="319"/>
      <c r="E111" s="319"/>
      <c r="F111" s="319"/>
      <c r="G111" s="319"/>
      <c r="I111" s="319"/>
      <c r="J111" s="319"/>
      <c r="K111" s="319"/>
      <c r="L111" s="319"/>
      <c r="M111" s="319"/>
      <c r="O111" s="319"/>
      <c r="P111" s="319"/>
      <c r="Q111" s="319"/>
      <c r="R111" s="319"/>
      <c r="S111" s="319"/>
      <c r="U111" s="319"/>
      <c r="V111" s="319"/>
      <c r="W111" s="319"/>
      <c r="X111" s="319"/>
      <c r="Y111" s="319"/>
      <c r="AA111" s="319"/>
      <c r="AB111" s="319"/>
      <c r="AC111" s="319"/>
      <c r="AD111" s="319"/>
      <c r="AE111" s="319"/>
      <c r="AG111" s="319"/>
      <c r="AH111" s="319"/>
      <c r="AI111" s="319"/>
      <c r="AJ111" s="319"/>
      <c r="AK111" s="319"/>
      <c r="AM111" s="319"/>
      <c r="AN111" s="319"/>
      <c r="AO111" s="319"/>
      <c r="AP111" s="319"/>
      <c r="AQ111" s="319"/>
      <c r="AS111" s="319"/>
      <c r="AT111" s="319"/>
      <c r="AU111" s="319"/>
      <c r="AV111" s="319"/>
      <c r="AW111" s="319"/>
      <c r="AY111" s="319"/>
      <c r="AZ111" s="319"/>
      <c r="BA111" s="319"/>
      <c r="BB111" s="319"/>
      <c r="BC111" s="319"/>
      <c r="BE111" s="319"/>
      <c r="BF111" s="319"/>
      <c r="BG111" s="319"/>
      <c r="BH111" s="319"/>
      <c r="BI111" s="319"/>
    </row>
    <row r="112" spans="1:370">
      <c r="A112" s="662"/>
      <c r="B112" s="319"/>
      <c r="C112" s="319"/>
      <c r="D112" s="319"/>
      <c r="E112" s="319"/>
      <c r="F112" s="319"/>
      <c r="G112" s="319"/>
      <c r="I112" s="319"/>
      <c r="J112" s="319"/>
      <c r="K112" s="319"/>
      <c r="L112" s="319"/>
      <c r="M112" s="319"/>
      <c r="O112" s="319"/>
      <c r="P112" s="319"/>
      <c r="Q112" s="319"/>
      <c r="R112" s="319"/>
      <c r="S112" s="319"/>
      <c r="U112" s="319"/>
      <c r="V112" s="319"/>
      <c r="W112" s="319"/>
      <c r="X112" s="319"/>
      <c r="Y112" s="319"/>
      <c r="AA112" s="319"/>
      <c r="AB112" s="319"/>
      <c r="AC112" s="319"/>
      <c r="AD112" s="319"/>
      <c r="AE112" s="319"/>
      <c r="AG112" s="319"/>
      <c r="AH112" s="319"/>
      <c r="AI112" s="319"/>
      <c r="AJ112" s="319"/>
      <c r="AK112" s="319"/>
      <c r="AM112" s="319"/>
      <c r="AN112" s="319"/>
      <c r="AO112" s="319"/>
      <c r="AP112" s="319"/>
      <c r="AQ112" s="319"/>
      <c r="AS112" s="319"/>
      <c r="AT112" s="319"/>
      <c r="AU112" s="319"/>
      <c r="AV112" s="319"/>
      <c r="AW112" s="319"/>
      <c r="AY112" s="319"/>
      <c r="AZ112" s="319"/>
      <c r="BA112" s="319"/>
      <c r="BB112" s="319"/>
      <c r="BC112" s="319"/>
      <c r="BE112" s="319"/>
      <c r="BF112" s="319"/>
      <c r="BG112" s="319"/>
      <c r="BH112" s="319"/>
      <c r="BI112" s="319"/>
    </row>
    <row r="113" spans="1:61">
      <c r="A113" s="662"/>
      <c r="B113" s="319"/>
      <c r="C113" s="319"/>
      <c r="D113" s="319"/>
      <c r="E113" s="319"/>
      <c r="F113" s="319"/>
      <c r="G113" s="319"/>
      <c r="I113" s="319"/>
      <c r="J113" s="319"/>
      <c r="K113" s="319"/>
      <c r="L113" s="319"/>
      <c r="M113" s="319"/>
      <c r="O113" s="319"/>
      <c r="P113" s="319"/>
      <c r="Q113" s="319"/>
      <c r="R113" s="319"/>
      <c r="S113" s="319"/>
      <c r="U113" s="319"/>
      <c r="V113" s="319"/>
      <c r="W113" s="319"/>
      <c r="X113" s="319"/>
      <c r="Y113" s="319"/>
      <c r="AA113" s="319"/>
      <c r="AB113" s="319"/>
      <c r="AC113" s="319"/>
      <c r="AD113" s="319"/>
      <c r="AE113" s="319"/>
      <c r="AG113" s="319"/>
      <c r="AH113" s="319"/>
      <c r="AI113" s="319"/>
      <c r="AJ113" s="319"/>
      <c r="AK113" s="319"/>
      <c r="AM113" s="319"/>
      <c r="AN113" s="319"/>
      <c r="AO113" s="319"/>
      <c r="AP113" s="319"/>
      <c r="AQ113" s="319"/>
      <c r="AS113" s="319"/>
      <c r="AT113" s="319"/>
      <c r="AU113" s="319"/>
      <c r="AV113" s="319"/>
      <c r="AW113" s="319"/>
      <c r="AY113" s="319"/>
      <c r="AZ113" s="319"/>
      <c r="BA113" s="319"/>
      <c r="BB113" s="319"/>
      <c r="BC113" s="319"/>
      <c r="BE113" s="319"/>
      <c r="BF113" s="319"/>
      <c r="BG113" s="319"/>
      <c r="BH113" s="319"/>
      <c r="BI113" s="319"/>
    </row>
    <row r="114" spans="1:61">
      <c r="A114" s="662"/>
      <c r="B114" s="319"/>
      <c r="C114" s="319"/>
      <c r="D114" s="319"/>
      <c r="E114" s="319"/>
      <c r="F114" s="319"/>
      <c r="G114" s="319"/>
      <c r="I114" s="319"/>
      <c r="J114" s="319"/>
      <c r="K114" s="319"/>
      <c r="L114" s="319"/>
      <c r="M114" s="319"/>
      <c r="O114" s="319"/>
      <c r="P114" s="319"/>
      <c r="Q114" s="319"/>
      <c r="R114" s="319"/>
      <c r="S114" s="319"/>
      <c r="U114" s="319"/>
      <c r="V114" s="319"/>
      <c r="W114" s="319"/>
      <c r="X114" s="319"/>
      <c r="Y114" s="319"/>
      <c r="AA114" s="319"/>
      <c r="AB114" s="319"/>
      <c r="AC114" s="319"/>
      <c r="AD114" s="319"/>
      <c r="AE114" s="319"/>
      <c r="AG114" s="319"/>
      <c r="AH114" s="319"/>
      <c r="AI114" s="319"/>
      <c r="AJ114" s="319"/>
      <c r="AK114" s="319"/>
      <c r="AM114" s="319"/>
      <c r="AN114" s="319"/>
      <c r="AO114" s="319"/>
      <c r="AP114" s="319"/>
      <c r="AQ114" s="319"/>
      <c r="AS114" s="319"/>
      <c r="AT114" s="319"/>
      <c r="AU114" s="319"/>
      <c r="AV114" s="319"/>
      <c r="AW114" s="319"/>
      <c r="AY114" s="319"/>
      <c r="AZ114" s="319"/>
      <c r="BA114" s="319"/>
      <c r="BB114" s="319"/>
      <c r="BC114" s="319"/>
      <c r="BE114" s="319"/>
      <c r="BF114" s="319"/>
      <c r="BG114" s="319"/>
      <c r="BH114" s="319"/>
      <c r="BI114" s="319"/>
    </row>
    <row r="115" spans="1:61">
      <c r="A115" s="662"/>
      <c r="B115" s="319"/>
      <c r="C115" s="319"/>
      <c r="D115" s="319"/>
      <c r="E115" s="319"/>
      <c r="F115" s="319"/>
      <c r="G115" s="319"/>
      <c r="I115" s="319"/>
      <c r="J115" s="319"/>
      <c r="K115" s="319"/>
      <c r="L115" s="319"/>
      <c r="M115" s="319"/>
      <c r="O115" s="319"/>
      <c r="P115" s="319"/>
      <c r="Q115" s="319"/>
      <c r="R115" s="319"/>
      <c r="S115" s="319"/>
      <c r="U115" s="319"/>
      <c r="V115" s="319"/>
      <c r="W115" s="319"/>
      <c r="X115" s="319"/>
      <c r="Y115" s="319"/>
      <c r="AA115" s="319"/>
      <c r="AB115" s="319"/>
      <c r="AC115" s="319"/>
      <c r="AD115" s="319"/>
      <c r="AE115" s="319"/>
      <c r="AG115" s="319"/>
      <c r="AH115" s="319"/>
      <c r="AI115" s="319"/>
      <c r="AJ115" s="319"/>
      <c r="AK115" s="319"/>
      <c r="AM115" s="319"/>
      <c r="AN115" s="319"/>
      <c r="AO115" s="319"/>
      <c r="AP115" s="319"/>
      <c r="AQ115" s="319"/>
      <c r="AS115" s="319"/>
      <c r="AT115" s="319"/>
      <c r="AU115" s="319"/>
      <c r="AV115" s="319"/>
      <c r="AW115" s="319"/>
      <c r="AY115" s="319"/>
      <c r="AZ115" s="319"/>
      <c r="BA115" s="319"/>
      <c r="BB115" s="319"/>
      <c r="BC115" s="319"/>
      <c r="BE115" s="319"/>
      <c r="BF115" s="319"/>
      <c r="BG115" s="319"/>
      <c r="BH115" s="319"/>
      <c r="BI115" s="319"/>
    </row>
    <row r="116" spans="1:61">
      <c r="A116" s="662"/>
      <c r="B116" s="319"/>
      <c r="C116" s="319"/>
      <c r="D116" s="319"/>
      <c r="E116" s="319"/>
      <c r="F116" s="319"/>
      <c r="G116" s="319"/>
      <c r="I116" s="319"/>
      <c r="J116" s="319"/>
      <c r="K116" s="319"/>
      <c r="L116" s="319"/>
      <c r="M116" s="319"/>
      <c r="O116" s="319"/>
      <c r="P116" s="319"/>
      <c r="Q116" s="319"/>
      <c r="R116" s="319"/>
      <c r="S116" s="319"/>
      <c r="U116" s="319"/>
      <c r="V116" s="319"/>
      <c r="W116" s="319"/>
      <c r="X116" s="319"/>
      <c r="Y116" s="319"/>
      <c r="AA116" s="319"/>
      <c r="AB116" s="319"/>
      <c r="AC116" s="319"/>
      <c r="AD116" s="319"/>
      <c r="AE116" s="319"/>
      <c r="AG116" s="319"/>
      <c r="AH116" s="319"/>
      <c r="AI116" s="319"/>
      <c r="AJ116" s="319"/>
      <c r="AK116" s="319"/>
      <c r="AM116" s="319"/>
      <c r="AN116" s="319"/>
      <c r="AO116" s="319"/>
      <c r="AP116" s="319"/>
      <c r="AQ116" s="319"/>
      <c r="AS116" s="319"/>
      <c r="AT116" s="319"/>
      <c r="AU116" s="319"/>
      <c r="AV116" s="319"/>
      <c r="AW116" s="319"/>
      <c r="AY116" s="319"/>
      <c r="AZ116" s="319"/>
      <c r="BA116" s="319"/>
      <c r="BB116" s="319"/>
      <c r="BC116" s="319"/>
      <c r="BE116" s="319"/>
      <c r="BF116" s="319"/>
      <c r="BG116" s="319"/>
      <c r="BH116" s="319"/>
      <c r="BI116" s="319"/>
    </row>
    <row r="117" spans="1:61">
      <c r="A117" s="662"/>
      <c r="B117" s="319"/>
      <c r="C117" s="319"/>
      <c r="D117" s="319"/>
      <c r="E117" s="319"/>
      <c r="F117" s="319"/>
      <c r="G117" s="319"/>
      <c r="I117" s="319"/>
      <c r="J117" s="319"/>
      <c r="K117" s="319"/>
      <c r="L117" s="319"/>
      <c r="M117" s="319"/>
      <c r="O117" s="319"/>
      <c r="P117" s="319"/>
      <c r="Q117" s="319"/>
      <c r="R117" s="319"/>
      <c r="S117" s="319"/>
      <c r="U117" s="319"/>
      <c r="V117" s="319"/>
      <c r="W117" s="319"/>
      <c r="X117" s="319"/>
      <c r="Y117" s="319"/>
      <c r="AA117" s="319"/>
      <c r="AB117" s="319"/>
      <c r="AC117" s="319"/>
      <c r="AD117" s="319"/>
      <c r="AE117" s="319"/>
      <c r="AG117" s="319"/>
      <c r="AH117" s="319"/>
      <c r="AI117" s="319"/>
      <c r="AJ117" s="319"/>
      <c r="AK117" s="319"/>
      <c r="AM117" s="319"/>
      <c r="AN117" s="319"/>
      <c r="AO117" s="319"/>
      <c r="AP117" s="319"/>
      <c r="AQ117" s="319"/>
      <c r="AS117" s="319"/>
      <c r="AT117" s="319"/>
      <c r="AU117" s="319"/>
      <c r="AV117" s="319"/>
      <c r="AW117" s="319"/>
      <c r="AY117" s="319"/>
      <c r="AZ117" s="319"/>
      <c r="BA117" s="319"/>
      <c r="BB117" s="319"/>
      <c r="BC117" s="319"/>
      <c r="BE117" s="319"/>
      <c r="BF117" s="319"/>
      <c r="BG117" s="319"/>
      <c r="BH117" s="319"/>
      <c r="BI117" s="319"/>
    </row>
    <row r="118" spans="1:61">
      <c r="A118" s="662"/>
      <c r="B118" s="319"/>
      <c r="C118" s="319"/>
      <c r="D118" s="319"/>
      <c r="E118" s="319"/>
      <c r="F118" s="319"/>
      <c r="G118" s="319"/>
      <c r="I118" s="319"/>
      <c r="J118" s="319"/>
      <c r="K118" s="319"/>
      <c r="L118" s="319"/>
      <c r="M118" s="319"/>
      <c r="O118" s="319"/>
      <c r="P118" s="319"/>
      <c r="Q118" s="319"/>
      <c r="R118" s="319"/>
      <c r="S118" s="319"/>
      <c r="U118" s="319"/>
      <c r="V118" s="319"/>
      <c r="W118" s="319"/>
      <c r="X118" s="319"/>
      <c r="Y118" s="319"/>
      <c r="AA118" s="319"/>
      <c r="AB118" s="319"/>
      <c r="AC118" s="319"/>
      <c r="AD118" s="319"/>
      <c r="AE118" s="319"/>
      <c r="AG118" s="319"/>
      <c r="AH118" s="319"/>
      <c r="AI118" s="319"/>
      <c r="AJ118" s="319"/>
      <c r="AK118" s="319"/>
      <c r="AM118" s="319"/>
      <c r="AN118" s="319"/>
      <c r="AO118" s="319"/>
      <c r="AP118" s="319"/>
      <c r="AQ118" s="319"/>
      <c r="AS118" s="319"/>
      <c r="AT118" s="319"/>
      <c r="AU118" s="319"/>
      <c r="AV118" s="319"/>
      <c r="AW118" s="319"/>
      <c r="AY118" s="319"/>
      <c r="AZ118" s="319"/>
      <c r="BA118" s="319"/>
      <c r="BB118" s="319"/>
      <c r="BC118" s="319"/>
      <c r="BE118" s="319"/>
      <c r="BF118" s="319"/>
      <c r="BG118" s="319"/>
      <c r="BH118" s="319"/>
      <c r="BI118" s="319"/>
    </row>
    <row r="119" spans="1:61">
      <c r="A119" s="662"/>
      <c r="B119" s="319"/>
      <c r="C119" s="319"/>
      <c r="D119" s="319"/>
      <c r="E119" s="319"/>
      <c r="F119" s="319"/>
      <c r="G119" s="319"/>
      <c r="I119" s="319"/>
      <c r="J119" s="319"/>
      <c r="K119" s="319"/>
      <c r="L119" s="319"/>
      <c r="M119" s="319"/>
      <c r="O119" s="319"/>
      <c r="P119" s="319"/>
      <c r="Q119" s="319"/>
      <c r="R119" s="319"/>
      <c r="S119" s="319"/>
      <c r="U119" s="319"/>
      <c r="V119" s="319"/>
      <c r="W119" s="319"/>
      <c r="X119" s="319"/>
      <c r="Y119" s="319"/>
      <c r="AA119" s="319"/>
      <c r="AB119" s="319"/>
      <c r="AC119" s="319"/>
      <c r="AD119" s="319"/>
      <c r="AE119" s="319"/>
      <c r="AG119" s="319"/>
      <c r="AH119" s="319"/>
      <c r="AI119" s="319"/>
      <c r="AJ119" s="319"/>
      <c r="AK119" s="319"/>
      <c r="AM119" s="319"/>
      <c r="AN119" s="319"/>
      <c r="AO119" s="319"/>
      <c r="AP119" s="319"/>
      <c r="AQ119" s="319"/>
      <c r="AS119" s="319"/>
      <c r="AT119" s="319"/>
      <c r="AU119" s="319"/>
      <c r="AV119" s="319"/>
      <c r="AW119" s="319"/>
      <c r="AY119" s="319"/>
      <c r="AZ119" s="319"/>
      <c r="BA119" s="319"/>
      <c r="BB119" s="319"/>
      <c r="BC119" s="319"/>
      <c r="BE119" s="319"/>
      <c r="BF119" s="319"/>
      <c r="BG119" s="319"/>
      <c r="BH119" s="319"/>
      <c r="BI119" s="319"/>
    </row>
    <row r="120" spans="1:61">
      <c r="A120" s="662"/>
      <c r="B120" s="319"/>
      <c r="C120" s="319"/>
      <c r="D120" s="319"/>
      <c r="E120" s="319"/>
      <c r="F120" s="319"/>
      <c r="G120" s="319"/>
      <c r="I120" s="319"/>
      <c r="J120" s="319"/>
      <c r="K120" s="319"/>
      <c r="L120" s="319"/>
      <c r="M120" s="319"/>
      <c r="O120" s="319"/>
      <c r="P120" s="319"/>
      <c r="Q120" s="319"/>
      <c r="R120" s="319"/>
      <c r="S120" s="319"/>
      <c r="U120" s="319"/>
      <c r="V120" s="319"/>
      <c r="W120" s="319"/>
      <c r="X120" s="319"/>
      <c r="Y120" s="319"/>
      <c r="AA120" s="319"/>
      <c r="AB120" s="319"/>
      <c r="AC120" s="319"/>
      <c r="AD120" s="319"/>
      <c r="AE120" s="319"/>
      <c r="AG120" s="319"/>
      <c r="AH120" s="319"/>
      <c r="AI120" s="319"/>
      <c r="AJ120" s="319"/>
      <c r="AK120" s="319"/>
      <c r="AM120" s="319"/>
      <c r="AN120" s="319"/>
      <c r="AO120" s="319"/>
      <c r="AP120" s="319"/>
      <c r="AQ120" s="319"/>
      <c r="AS120" s="319"/>
      <c r="AT120" s="319"/>
      <c r="AU120" s="319"/>
      <c r="AV120" s="319"/>
      <c r="AW120" s="319"/>
      <c r="AY120" s="319"/>
      <c r="AZ120" s="319"/>
      <c r="BA120" s="319"/>
      <c r="BB120" s="319"/>
      <c r="BC120" s="319"/>
      <c r="BE120" s="319"/>
      <c r="BF120" s="319"/>
      <c r="BG120" s="319"/>
      <c r="BH120" s="319"/>
      <c r="BI120" s="319"/>
    </row>
    <row r="121" spans="1:61">
      <c r="A121" s="662"/>
      <c r="B121" s="319"/>
      <c r="C121" s="319"/>
      <c r="D121" s="319"/>
      <c r="E121" s="319"/>
      <c r="F121" s="319"/>
      <c r="G121" s="319"/>
      <c r="I121" s="319"/>
      <c r="J121" s="319"/>
      <c r="K121" s="319"/>
      <c r="L121" s="319"/>
      <c r="M121" s="319"/>
      <c r="O121" s="319"/>
      <c r="P121" s="319"/>
      <c r="Q121" s="319"/>
      <c r="R121" s="319"/>
      <c r="S121" s="319"/>
      <c r="U121" s="319"/>
      <c r="V121" s="319"/>
      <c r="W121" s="319"/>
      <c r="X121" s="319"/>
      <c r="Y121" s="319"/>
      <c r="AA121" s="319"/>
      <c r="AB121" s="319"/>
      <c r="AC121" s="319"/>
      <c r="AD121" s="319"/>
      <c r="AE121" s="319"/>
      <c r="AG121" s="319"/>
      <c r="AH121" s="319"/>
      <c r="AI121" s="319"/>
      <c r="AJ121" s="319"/>
      <c r="AK121" s="319"/>
      <c r="AM121" s="319"/>
      <c r="AN121" s="319"/>
      <c r="AO121" s="319"/>
      <c r="AP121" s="319"/>
      <c r="AQ121" s="319"/>
      <c r="AS121" s="319"/>
      <c r="AT121" s="319"/>
      <c r="AU121" s="319"/>
      <c r="AV121" s="319"/>
      <c r="AW121" s="319"/>
      <c r="AY121" s="319"/>
      <c r="AZ121" s="319"/>
      <c r="BA121" s="319"/>
      <c r="BB121" s="319"/>
      <c r="BC121" s="319"/>
      <c r="BE121" s="319"/>
      <c r="BF121" s="319"/>
      <c r="BG121" s="319"/>
      <c r="BH121" s="319"/>
      <c r="BI121" s="319"/>
    </row>
    <row r="122" spans="1:61">
      <c r="A122" s="662"/>
      <c r="B122" s="319"/>
      <c r="C122" s="319"/>
      <c r="D122" s="319"/>
      <c r="E122" s="319"/>
      <c r="F122" s="319"/>
      <c r="G122" s="319"/>
      <c r="I122" s="319"/>
      <c r="J122" s="319"/>
      <c r="K122" s="319"/>
      <c r="L122" s="319"/>
      <c r="M122" s="319"/>
      <c r="O122" s="319"/>
      <c r="P122" s="319"/>
      <c r="Q122" s="319"/>
      <c r="R122" s="319"/>
      <c r="S122" s="319"/>
      <c r="U122" s="319"/>
      <c r="V122" s="319"/>
      <c r="W122" s="319"/>
      <c r="X122" s="319"/>
      <c r="Y122" s="319"/>
      <c r="AA122" s="319"/>
      <c r="AB122" s="319"/>
      <c r="AC122" s="319"/>
      <c r="AD122" s="319"/>
      <c r="AE122" s="319"/>
      <c r="AG122" s="319"/>
      <c r="AH122" s="319"/>
      <c r="AI122" s="319"/>
      <c r="AJ122" s="319"/>
      <c r="AK122" s="319"/>
      <c r="AM122" s="319"/>
      <c r="AN122" s="319"/>
      <c r="AO122" s="319"/>
      <c r="AP122" s="319"/>
      <c r="AQ122" s="319"/>
      <c r="AS122" s="319"/>
      <c r="AT122" s="319"/>
      <c r="AU122" s="319"/>
      <c r="AV122" s="319"/>
      <c r="AW122" s="319"/>
      <c r="AY122" s="319"/>
      <c r="AZ122" s="319"/>
      <c r="BA122" s="319"/>
      <c r="BB122" s="319"/>
      <c r="BC122" s="319"/>
      <c r="BE122" s="319"/>
      <c r="BF122" s="319"/>
      <c r="BG122" s="319"/>
      <c r="BH122" s="319"/>
      <c r="BI122" s="319"/>
    </row>
    <row r="123" spans="1:61">
      <c r="A123" s="662"/>
      <c r="B123" s="319"/>
      <c r="C123" s="319"/>
      <c r="D123" s="319"/>
      <c r="E123" s="319"/>
      <c r="F123" s="319"/>
      <c r="G123" s="319"/>
      <c r="I123" s="319"/>
      <c r="J123" s="319"/>
      <c r="K123" s="319"/>
      <c r="L123" s="319"/>
      <c r="M123" s="319"/>
      <c r="O123" s="319"/>
      <c r="P123" s="319"/>
      <c r="Q123" s="319"/>
      <c r="R123" s="319"/>
      <c r="S123" s="319"/>
      <c r="U123" s="319"/>
      <c r="V123" s="319"/>
      <c r="W123" s="319"/>
      <c r="X123" s="319"/>
      <c r="Y123" s="319"/>
      <c r="AA123" s="319"/>
      <c r="AB123" s="319"/>
      <c r="AC123" s="319"/>
      <c r="AD123" s="319"/>
      <c r="AE123" s="319"/>
      <c r="AG123" s="319"/>
      <c r="AH123" s="319"/>
      <c r="AI123" s="319"/>
      <c r="AJ123" s="319"/>
      <c r="AK123" s="319"/>
      <c r="AM123" s="319"/>
      <c r="AN123" s="319"/>
      <c r="AO123" s="319"/>
      <c r="AP123" s="319"/>
      <c r="AQ123" s="319"/>
      <c r="AS123" s="319"/>
      <c r="AT123" s="319"/>
      <c r="AU123" s="319"/>
      <c r="AV123" s="319"/>
      <c r="AW123" s="319"/>
      <c r="AY123" s="319"/>
      <c r="AZ123" s="319"/>
      <c r="BA123" s="319"/>
      <c r="BB123" s="319"/>
      <c r="BC123" s="319"/>
      <c r="BE123" s="319"/>
      <c r="BF123" s="319"/>
      <c r="BG123" s="319"/>
      <c r="BH123" s="319"/>
      <c r="BI123" s="319"/>
    </row>
    <row r="124" spans="1:61">
      <c r="A124" s="662"/>
      <c r="B124" s="319"/>
      <c r="C124" s="319"/>
      <c r="D124" s="319"/>
      <c r="E124" s="319"/>
      <c r="F124" s="319"/>
      <c r="G124" s="319"/>
      <c r="I124" s="319"/>
      <c r="J124" s="319"/>
      <c r="K124" s="319"/>
      <c r="L124" s="319"/>
      <c r="M124" s="319"/>
      <c r="O124" s="319"/>
      <c r="P124" s="319"/>
      <c r="Q124" s="319"/>
      <c r="R124" s="319"/>
      <c r="S124" s="319"/>
      <c r="U124" s="319"/>
      <c r="V124" s="319"/>
      <c r="W124" s="319"/>
      <c r="X124" s="319"/>
      <c r="Y124" s="319"/>
      <c r="AA124" s="319"/>
      <c r="AB124" s="319"/>
      <c r="AC124" s="319"/>
      <c r="AD124" s="319"/>
      <c r="AE124" s="319"/>
      <c r="AG124" s="319"/>
      <c r="AH124" s="319"/>
      <c r="AI124" s="319"/>
      <c r="AJ124" s="319"/>
      <c r="AK124" s="319"/>
      <c r="AM124" s="319"/>
      <c r="AN124" s="319"/>
      <c r="AO124" s="319"/>
      <c r="AP124" s="319"/>
      <c r="AQ124" s="319"/>
      <c r="AS124" s="319"/>
      <c r="AT124" s="319"/>
      <c r="AU124" s="319"/>
      <c r="AV124" s="319"/>
      <c r="AW124" s="319"/>
      <c r="AY124" s="319"/>
      <c r="AZ124" s="319"/>
      <c r="BA124" s="319"/>
      <c r="BB124" s="319"/>
      <c r="BC124" s="319"/>
      <c r="BE124" s="319"/>
      <c r="BF124" s="319"/>
      <c r="BG124" s="319"/>
      <c r="BH124" s="319"/>
      <c r="BI124" s="319"/>
    </row>
    <row r="125" spans="1:61">
      <c r="A125" s="662"/>
      <c r="B125" s="319"/>
      <c r="C125" s="319"/>
      <c r="D125" s="319"/>
      <c r="E125" s="319"/>
      <c r="F125" s="319"/>
      <c r="G125" s="319"/>
      <c r="I125" s="319"/>
      <c r="J125" s="319"/>
      <c r="K125" s="319"/>
      <c r="L125" s="319"/>
      <c r="M125" s="319"/>
      <c r="O125" s="319"/>
      <c r="P125" s="319"/>
      <c r="Q125" s="319"/>
      <c r="R125" s="319"/>
      <c r="S125" s="319"/>
      <c r="U125" s="319"/>
      <c r="V125" s="319"/>
      <c r="W125" s="319"/>
      <c r="X125" s="319"/>
      <c r="Y125" s="319"/>
      <c r="AA125" s="319"/>
      <c r="AB125" s="319"/>
      <c r="AC125" s="319"/>
      <c r="AD125" s="319"/>
      <c r="AE125" s="319"/>
      <c r="AG125" s="319"/>
      <c r="AH125" s="319"/>
      <c r="AI125" s="319"/>
      <c r="AJ125" s="319"/>
      <c r="AK125" s="319"/>
      <c r="AM125" s="319"/>
      <c r="AN125" s="319"/>
      <c r="AO125" s="319"/>
      <c r="AP125" s="319"/>
      <c r="AQ125" s="319"/>
      <c r="AS125" s="319"/>
      <c r="AT125" s="319"/>
      <c r="AU125" s="319"/>
      <c r="AV125" s="319"/>
      <c r="AW125" s="319"/>
      <c r="AY125" s="319"/>
      <c r="AZ125" s="319"/>
      <c r="BA125" s="319"/>
      <c r="BB125" s="319"/>
      <c r="BC125" s="319"/>
      <c r="BE125" s="319"/>
      <c r="BF125" s="319"/>
      <c r="BG125" s="319"/>
      <c r="BH125" s="319"/>
      <c r="BI125" s="319"/>
    </row>
    <row r="126" spans="1:61">
      <c r="A126" s="662"/>
      <c r="B126" s="319"/>
      <c r="C126" s="319"/>
      <c r="D126" s="319"/>
      <c r="E126" s="319"/>
      <c r="F126" s="319"/>
      <c r="G126" s="319"/>
      <c r="I126" s="319"/>
      <c r="J126" s="319"/>
      <c r="K126" s="319"/>
      <c r="L126" s="319"/>
      <c r="M126" s="319"/>
      <c r="O126" s="319"/>
      <c r="P126" s="319"/>
      <c r="Q126" s="319"/>
      <c r="R126" s="319"/>
      <c r="S126" s="319"/>
      <c r="U126" s="319"/>
      <c r="V126" s="319"/>
      <c r="W126" s="319"/>
      <c r="X126" s="319"/>
      <c r="Y126" s="319"/>
      <c r="AA126" s="319"/>
      <c r="AB126" s="319"/>
      <c r="AC126" s="319"/>
      <c r="AD126" s="319"/>
      <c r="AE126" s="319"/>
      <c r="AG126" s="319"/>
      <c r="AH126" s="319"/>
      <c r="AI126" s="319"/>
      <c r="AJ126" s="319"/>
      <c r="AK126" s="319"/>
      <c r="AM126" s="319"/>
      <c r="AN126" s="319"/>
      <c r="AO126" s="319"/>
      <c r="AP126" s="319"/>
      <c r="AQ126" s="319"/>
      <c r="AS126" s="319"/>
      <c r="AT126" s="319"/>
      <c r="AU126" s="319"/>
      <c r="AV126" s="319"/>
      <c r="AW126" s="319"/>
      <c r="AY126" s="319"/>
      <c r="AZ126" s="319"/>
      <c r="BA126" s="319"/>
      <c r="BB126" s="319"/>
      <c r="BC126" s="319"/>
      <c r="BE126" s="319"/>
      <c r="BF126" s="319"/>
      <c r="BG126" s="319"/>
      <c r="BH126" s="319"/>
      <c r="BI126" s="319"/>
    </row>
    <row r="127" spans="1:61">
      <c r="A127" s="662"/>
      <c r="B127" s="319"/>
      <c r="C127" s="319"/>
      <c r="D127" s="319"/>
      <c r="E127" s="319"/>
      <c r="F127" s="319"/>
      <c r="G127" s="319"/>
      <c r="I127" s="319"/>
      <c r="J127" s="319"/>
      <c r="K127" s="319"/>
      <c r="L127" s="319"/>
      <c r="M127" s="319"/>
      <c r="O127" s="319"/>
      <c r="P127" s="319"/>
      <c r="Q127" s="319"/>
      <c r="R127" s="319"/>
      <c r="S127" s="319"/>
      <c r="U127" s="319"/>
      <c r="V127" s="319"/>
      <c r="W127" s="319"/>
      <c r="X127" s="319"/>
      <c r="Y127" s="319"/>
      <c r="AA127" s="319"/>
      <c r="AB127" s="319"/>
      <c r="AC127" s="319"/>
      <c r="AD127" s="319"/>
      <c r="AE127" s="319"/>
      <c r="AG127" s="319"/>
      <c r="AH127" s="319"/>
      <c r="AI127" s="319"/>
      <c r="AJ127" s="319"/>
      <c r="AK127" s="319"/>
      <c r="AM127" s="319"/>
      <c r="AN127" s="319"/>
      <c r="AO127" s="319"/>
      <c r="AP127" s="319"/>
      <c r="AQ127" s="319"/>
      <c r="AS127" s="319"/>
      <c r="AT127" s="319"/>
      <c r="AU127" s="319"/>
      <c r="AV127" s="319"/>
      <c r="AW127" s="319"/>
      <c r="AY127" s="319"/>
      <c r="AZ127" s="319"/>
      <c r="BA127" s="319"/>
      <c r="BB127" s="319"/>
      <c r="BC127" s="319"/>
      <c r="BE127" s="319"/>
      <c r="BF127" s="319"/>
      <c r="BG127" s="319"/>
      <c r="BH127" s="319"/>
      <c r="BI127" s="319"/>
    </row>
    <row r="128" spans="1:61">
      <c r="A128" s="662"/>
      <c r="B128" s="319"/>
      <c r="C128" s="319"/>
      <c r="D128" s="319"/>
      <c r="E128" s="319"/>
      <c r="F128" s="319"/>
      <c r="G128" s="319"/>
      <c r="I128" s="319"/>
      <c r="J128" s="319"/>
      <c r="K128" s="319"/>
      <c r="L128" s="319"/>
      <c r="M128" s="319"/>
      <c r="O128" s="319"/>
      <c r="P128" s="319"/>
      <c r="Q128" s="319"/>
      <c r="R128" s="319"/>
      <c r="S128" s="319"/>
      <c r="U128" s="319"/>
      <c r="V128" s="319"/>
      <c r="W128" s="319"/>
      <c r="X128" s="319"/>
      <c r="Y128" s="319"/>
      <c r="AA128" s="319"/>
      <c r="AB128" s="319"/>
      <c r="AC128" s="319"/>
      <c r="AD128" s="319"/>
      <c r="AE128" s="319"/>
      <c r="AG128" s="319"/>
      <c r="AH128" s="319"/>
      <c r="AI128" s="319"/>
      <c r="AJ128" s="319"/>
      <c r="AK128" s="319"/>
      <c r="AM128" s="319"/>
      <c r="AN128" s="319"/>
      <c r="AO128" s="319"/>
      <c r="AP128" s="319"/>
      <c r="AQ128" s="319"/>
      <c r="AS128" s="319"/>
      <c r="AT128" s="319"/>
      <c r="AU128" s="319"/>
      <c r="AV128" s="319"/>
      <c r="AW128" s="319"/>
      <c r="AY128" s="319"/>
      <c r="AZ128" s="319"/>
      <c r="BA128" s="319"/>
      <c r="BB128" s="319"/>
      <c r="BC128" s="319"/>
      <c r="BE128" s="319"/>
      <c r="BF128" s="319"/>
      <c r="BG128" s="319"/>
      <c r="BH128" s="319"/>
      <c r="BI128" s="319"/>
    </row>
    <row r="129" spans="1:61">
      <c r="A129" s="662"/>
      <c r="B129" s="319"/>
      <c r="C129" s="319"/>
      <c r="D129" s="319"/>
      <c r="E129" s="319"/>
      <c r="F129" s="319"/>
      <c r="G129" s="319"/>
      <c r="I129" s="319"/>
      <c r="J129" s="319"/>
      <c r="K129" s="319"/>
      <c r="L129" s="319"/>
      <c r="M129" s="319"/>
      <c r="O129" s="319"/>
      <c r="P129" s="319"/>
      <c r="Q129" s="319"/>
      <c r="R129" s="319"/>
      <c r="S129" s="319"/>
      <c r="U129" s="319"/>
      <c r="V129" s="319"/>
      <c r="W129" s="319"/>
      <c r="X129" s="319"/>
      <c r="Y129" s="319"/>
      <c r="AA129" s="319"/>
      <c r="AB129" s="319"/>
      <c r="AC129" s="319"/>
      <c r="AD129" s="319"/>
      <c r="AE129" s="319"/>
      <c r="AG129" s="319"/>
      <c r="AH129" s="319"/>
      <c r="AI129" s="319"/>
      <c r="AJ129" s="319"/>
      <c r="AK129" s="319"/>
      <c r="AM129" s="319"/>
      <c r="AN129" s="319"/>
      <c r="AO129" s="319"/>
      <c r="AP129" s="319"/>
      <c r="AQ129" s="319"/>
      <c r="AS129" s="319"/>
      <c r="AT129" s="319"/>
      <c r="AU129" s="319"/>
      <c r="AV129" s="319"/>
      <c r="AW129" s="319"/>
      <c r="AY129" s="319"/>
      <c r="AZ129" s="319"/>
      <c r="BA129" s="319"/>
      <c r="BB129" s="319"/>
      <c r="BC129" s="319"/>
      <c r="BE129" s="319"/>
      <c r="BF129" s="319"/>
      <c r="BG129" s="319"/>
      <c r="BH129" s="319"/>
      <c r="BI129" s="319"/>
    </row>
    <row r="130" spans="1:61">
      <c r="A130" s="662"/>
      <c r="B130" s="319"/>
      <c r="C130" s="319"/>
      <c r="D130" s="319"/>
      <c r="E130" s="319"/>
      <c r="F130" s="319"/>
      <c r="G130" s="319"/>
      <c r="I130" s="319"/>
      <c r="J130" s="319"/>
      <c r="K130" s="319"/>
      <c r="L130" s="319"/>
      <c r="M130" s="319"/>
      <c r="O130" s="319"/>
      <c r="P130" s="319"/>
      <c r="Q130" s="319"/>
      <c r="R130" s="319"/>
      <c r="S130" s="319"/>
      <c r="U130" s="319"/>
      <c r="V130" s="319"/>
      <c r="W130" s="319"/>
      <c r="X130" s="319"/>
      <c r="Y130" s="319"/>
      <c r="AA130" s="319"/>
      <c r="AB130" s="319"/>
      <c r="AC130" s="319"/>
      <c r="AD130" s="319"/>
      <c r="AE130" s="319"/>
      <c r="AG130" s="319"/>
      <c r="AH130" s="319"/>
      <c r="AI130" s="319"/>
      <c r="AJ130" s="319"/>
      <c r="AK130" s="319"/>
      <c r="AM130" s="319"/>
      <c r="AN130" s="319"/>
      <c r="AO130" s="319"/>
      <c r="AP130" s="319"/>
      <c r="AQ130" s="319"/>
      <c r="AS130" s="319"/>
      <c r="AT130" s="319"/>
      <c r="AU130" s="319"/>
      <c r="AV130" s="319"/>
      <c r="AW130" s="319"/>
      <c r="AY130" s="319"/>
      <c r="AZ130" s="319"/>
      <c r="BA130" s="319"/>
      <c r="BB130" s="319"/>
      <c r="BC130" s="319"/>
      <c r="BE130" s="319"/>
      <c r="BF130" s="319"/>
      <c r="BG130" s="319"/>
      <c r="BH130" s="319"/>
      <c r="BI130" s="319"/>
    </row>
    <row r="131" spans="1:61">
      <c r="A131" s="662"/>
      <c r="B131" s="319"/>
      <c r="C131" s="319"/>
      <c r="D131" s="319"/>
      <c r="E131" s="319"/>
      <c r="F131" s="319"/>
      <c r="G131" s="319"/>
      <c r="I131" s="319"/>
      <c r="J131" s="319"/>
      <c r="K131" s="319"/>
      <c r="L131" s="319"/>
      <c r="M131" s="319"/>
      <c r="O131" s="319"/>
      <c r="P131" s="319"/>
      <c r="Q131" s="319"/>
      <c r="R131" s="319"/>
      <c r="S131" s="319"/>
      <c r="U131" s="319"/>
      <c r="V131" s="319"/>
      <c r="W131" s="319"/>
      <c r="X131" s="319"/>
      <c r="Y131" s="319"/>
      <c r="AA131" s="319"/>
      <c r="AB131" s="319"/>
      <c r="AC131" s="319"/>
      <c r="AD131" s="319"/>
      <c r="AE131" s="319"/>
      <c r="AG131" s="319"/>
      <c r="AH131" s="319"/>
      <c r="AI131" s="319"/>
      <c r="AJ131" s="319"/>
      <c r="AK131" s="319"/>
      <c r="AM131" s="319"/>
      <c r="AN131" s="319"/>
      <c r="AO131" s="319"/>
      <c r="AP131" s="319"/>
      <c r="AQ131" s="319"/>
      <c r="AS131" s="319"/>
      <c r="AT131" s="319"/>
      <c r="AU131" s="319"/>
      <c r="AV131" s="319"/>
      <c r="AW131" s="319"/>
      <c r="AY131" s="319"/>
      <c r="AZ131" s="319"/>
      <c r="BA131" s="319"/>
      <c r="BB131" s="319"/>
      <c r="BC131" s="319"/>
      <c r="BE131" s="319"/>
      <c r="BF131" s="319"/>
      <c r="BG131" s="319"/>
      <c r="BH131" s="319"/>
      <c r="BI131" s="319"/>
    </row>
    <row r="132" spans="1:61">
      <c r="A132" s="662"/>
      <c r="B132" s="319"/>
      <c r="C132" s="319"/>
      <c r="D132" s="319"/>
      <c r="E132" s="319"/>
      <c r="F132" s="319"/>
      <c r="G132" s="319"/>
      <c r="I132" s="319"/>
      <c r="J132" s="319"/>
      <c r="K132" s="319"/>
      <c r="L132" s="319"/>
      <c r="M132" s="319"/>
      <c r="O132" s="319"/>
      <c r="P132" s="319"/>
      <c r="Q132" s="319"/>
      <c r="R132" s="319"/>
      <c r="S132" s="319"/>
      <c r="U132" s="319"/>
      <c r="V132" s="319"/>
      <c r="W132" s="319"/>
      <c r="X132" s="319"/>
      <c r="Y132" s="319"/>
      <c r="AA132" s="319"/>
      <c r="AB132" s="319"/>
      <c r="AC132" s="319"/>
      <c r="AD132" s="319"/>
      <c r="AE132" s="319"/>
      <c r="AG132" s="319"/>
      <c r="AH132" s="319"/>
      <c r="AI132" s="319"/>
      <c r="AJ132" s="319"/>
      <c r="AK132" s="319"/>
      <c r="AM132" s="319"/>
      <c r="AN132" s="319"/>
      <c r="AO132" s="319"/>
      <c r="AP132" s="319"/>
      <c r="AQ132" s="319"/>
      <c r="AS132" s="319"/>
      <c r="AT132" s="319"/>
      <c r="AU132" s="319"/>
      <c r="AV132" s="319"/>
      <c r="AW132" s="319"/>
      <c r="AY132" s="319"/>
      <c r="AZ132" s="319"/>
      <c r="BA132" s="319"/>
      <c r="BB132" s="319"/>
      <c r="BC132" s="319"/>
      <c r="BE132" s="319"/>
      <c r="BF132" s="319"/>
      <c r="BG132" s="319"/>
      <c r="BH132" s="319"/>
      <c r="BI132" s="319"/>
    </row>
    <row r="133" spans="1:61">
      <c r="A133" s="662"/>
      <c r="B133" s="319"/>
      <c r="C133" s="319"/>
      <c r="D133" s="319"/>
      <c r="E133" s="319"/>
      <c r="F133" s="319"/>
      <c r="G133" s="319"/>
      <c r="I133" s="319"/>
      <c r="J133" s="319"/>
      <c r="K133" s="319"/>
      <c r="L133" s="319"/>
      <c r="M133" s="319"/>
      <c r="O133" s="319"/>
      <c r="P133" s="319"/>
      <c r="Q133" s="319"/>
      <c r="R133" s="319"/>
      <c r="S133" s="319"/>
      <c r="U133" s="319"/>
      <c r="V133" s="319"/>
      <c r="W133" s="319"/>
      <c r="X133" s="319"/>
      <c r="Y133" s="319"/>
      <c r="AA133" s="319"/>
      <c r="AB133" s="319"/>
      <c r="AC133" s="319"/>
      <c r="AD133" s="319"/>
      <c r="AE133" s="319"/>
      <c r="AG133" s="319"/>
      <c r="AH133" s="319"/>
      <c r="AI133" s="319"/>
      <c r="AJ133" s="319"/>
      <c r="AK133" s="319"/>
      <c r="AM133" s="319"/>
      <c r="AN133" s="319"/>
      <c r="AO133" s="319"/>
      <c r="AP133" s="319"/>
      <c r="AQ133" s="319"/>
      <c r="AS133" s="319"/>
      <c r="AT133" s="319"/>
      <c r="AU133" s="319"/>
      <c r="AV133" s="319"/>
      <c r="AW133" s="319"/>
      <c r="AY133" s="319"/>
      <c r="AZ133" s="319"/>
      <c r="BA133" s="319"/>
      <c r="BB133" s="319"/>
      <c r="BC133" s="319"/>
      <c r="BE133" s="319"/>
      <c r="BF133" s="319"/>
      <c r="BG133" s="319"/>
      <c r="BH133" s="319"/>
      <c r="BI133" s="319"/>
    </row>
    <row r="134" spans="1:61">
      <c r="A134" s="662"/>
      <c r="B134" s="319"/>
      <c r="C134" s="319"/>
      <c r="D134" s="319"/>
      <c r="E134" s="319"/>
      <c r="F134" s="319"/>
      <c r="G134" s="319"/>
      <c r="I134" s="319"/>
      <c r="J134" s="319"/>
      <c r="K134" s="319"/>
      <c r="L134" s="319"/>
      <c r="M134" s="319"/>
      <c r="O134" s="319"/>
      <c r="P134" s="319"/>
      <c r="Q134" s="319"/>
      <c r="R134" s="319"/>
      <c r="S134" s="319"/>
      <c r="U134" s="319"/>
      <c r="V134" s="319"/>
      <c r="W134" s="319"/>
      <c r="X134" s="319"/>
      <c r="Y134" s="319"/>
      <c r="AA134" s="319"/>
      <c r="AB134" s="319"/>
      <c r="AC134" s="319"/>
      <c r="AD134" s="319"/>
      <c r="AE134" s="319"/>
      <c r="AG134" s="319"/>
      <c r="AH134" s="319"/>
      <c r="AI134" s="319"/>
      <c r="AJ134" s="319"/>
      <c r="AK134" s="319"/>
      <c r="AM134" s="319"/>
      <c r="AN134" s="319"/>
      <c r="AO134" s="319"/>
      <c r="AP134" s="319"/>
      <c r="AQ134" s="319"/>
      <c r="AS134" s="319"/>
      <c r="AT134" s="319"/>
      <c r="AU134" s="319"/>
      <c r="AV134" s="319"/>
      <c r="AW134" s="319"/>
      <c r="AY134" s="319"/>
      <c r="AZ134" s="319"/>
      <c r="BA134" s="319"/>
      <c r="BB134" s="319"/>
      <c r="BC134" s="319"/>
      <c r="BE134" s="319"/>
      <c r="BF134" s="319"/>
      <c r="BG134" s="319"/>
      <c r="BH134" s="319"/>
      <c r="BI134" s="319"/>
    </row>
    <row r="135" spans="1:61">
      <c r="A135" s="662"/>
      <c r="B135" s="319"/>
      <c r="C135" s="319"/>
      <c r="D135" s="319"/>
      <c r="E135" s="319"/>
      <c r="F135" s="319"/>
      <c r="G135" s="319"/>
      <c r="I135" s="319"/>
      <c r="J135" s="319"/>
      <c r="K135" s="319"/>
      <c r="L135" s="319"/>
      <c r="M135" s="319"/>
      <c r="O135" s="319"/>
      <c r="P135" s="319"/>
      <c r="Q135" s="319"/>
      <c r="R135" s="319"/>
      <c r="S135" s="319"/>
      <c r="U135" s="319"/>
      <c r="V135" s="319"/>
      <c r="W135" s="319"/>
      <c r="X135" s="319"/>
      <c r="Y135" s="319"/>
      <c r="AA135" s="319"/>
      <c r="AB135" s="319"/>
      <c r="AC135" s="319"/>
      <c r="AD135" s="319"/>
      <c r="AE135" s="319"/>
      <c r="AG135" s="319"/>
      <c r="AH135" s="319"/>
      <c r="AI135" s="319"/>
      <c r="AJ135" s="319"/>
      <c r="AK135" s="319"/>
      <c r="AM135" s="319"/>
      <c r="AN135" s="319"/>
      <c r="AO135" s="319"/>
      <c r="AP135" s="319"/>
      <c r="AQ135" s="319"/>
      <c r="AS135" s="319"/>
      <c r="AT135" s="319"/>
      <c r="AU135" s="319"/>
      <c r="AV135" s="319"/>
      <c r="AW135" s="319"/>
      <c r="AY135" s="319"/>
      <c r="AZ135" s="319"/>
      <c r="BA135" s="319"/>
      <c r="BB135" s="319"/>
      <c r="BC135" s="319"/>
      <c r="BE135" s="319"/>
      <c r="BF135" s="319"/>
      <c r="BG135" s="319"/>
      <c r="BH135" s="319"/>
      <c r="BI135" s="319"/>
    </row>
    <row r="136" spans="1:61">
      <c r="A136" s="662"/>
      <c r="B136" s="319"/>
      <c r="C136" s="319"/>
      <c r="D136" s="319"/>
      <c r="E136" s="319"/>
      <c r="F136" s="319"/>
      <c r="G136" s="319"/>
      <c r="I136" s="319"/>
      <c r="J136" s="319"/>
      <c r="K136" s="319"/>
      <c r="L136" s="319"/>
      <c r="M136" s="319"/>
      <c r="O136" s="319"/>
      <c r="P136" s="319"/>
      <c r="Q136" s="319"/>
      <c r="R136" s="319"/>
      <c r="S136" s="319"/>
      <c r="U136" s="319"/>
      <c r="V136" s="319"/>
      <c r="W136" s="319"/>
      <c r="X136" s="319"/>
      <c r="Y136" s="319"/>
      <c r="AA136" s="319"/>
      <c r="AB136" s="319"/>
      <c r="AC136" s="319"/>
      <c r="AD136" s="319"/>
      <c r="AE136" s="319"/>
      <c r="AG136" s="319"/>
      <c r="AH136" s="319"/>
      <c r="AI136" s="319"/>
      <c r="AJ136" s="319"/>
      <c r="AK136" s="319"/>
      <c r="AM136" s="319"/>
      <c r="AN136" s="319"/>
      <c r="AO136" s="319"/>
      <c r="AP136" s="319"/>
      <c r="AQ136" s="319"/>
      <c r="AS136" s="319"/>
      <c r="AT136" s="319"/>
      <c r="AU136" s="319"/>
      <c r="AV136" s="319"/>
      <c r="AW136" s="319"/>
      <c r="AY136" s="319"/>
      <c r="AZ136" s="319"/>
      <c r="BA136" s="319"/>
      <c r="BB136" s="319"/>
      <c r="BC136" s="319"/>
      <c r="BE136" s="319"/>
      <c r="BF136" s="319"/>
      <c r="BG136" s="319"/>
      <c r="BH136" s="319"/>
      <c r="BI136" s="319"/>
    </row>
    <row r="137" spans="1:61">
      <c r="A137" s="662"/>
      <c r="B137" s="319"/>
      <c r="C137" s="319"/>
      <c r="D137" s="319"/>
      <c r="E137" s="319"/>
      <c r="F137" s="319"/>
      <c r="G137" s="319"/>
      <c r="I137" s="319"/>
      <c r="J137" s="319"/>
      <c r="K137" s="319"/>
      <c r="L137" s="319"/>
      <c r="M137" s="319"/>
      <c r="O137" s="319"/>
      <c r="P137" s="319"/>
      <c r="Q137" s="319"/>
      <c r="R137" s="319"/>
      <c r="S137" s="319"/>
      <c r="U137" s="319"/>
      <c r="V137" s="319"/>
      <c r="W137" s="319"/>
      <c r="X137" s="319"/>
      <c r="Y137" s="319"/>
      <c r="AA137" s="319"/>
      <c r="AB137" s="319"/>
      <c r="AC137" s="319"/>
      <c r="AD137" s="319"/>
      <c r="AE137" s="319"/>
      <c r="AG137" s="319"/>
      <c r="AH137" s="319"/>
      <c r="AI137" s="319"/>
      <c r="AJ137" s="319"/>
      <c r="AK137" s="319"/>
      <c r="AM137" s="319"/>
      <c r="AN137" s="319"/>
      <c r="AO137" s="319"/>
      <c r="AP137" s="319"/>
      <c r="AQ137" s="319"/>
      <c r="AS137" s="319"/>
      <c r="AT137" s="319"/>
      <c r="AU137" s="319"/>
      <c r="AV137" s="319"/>
      <c r="AW137" s="319"/>
      <c r="AY137" s="319"/>
      <c r="AZ137" s="319"/>
      <c r="BA137" s="319"/>
      <c r="BB137" s="319"/>
      <c r="BC137" s="319"/>
      <c r="BE137" s="319"/>
      <c r="BF137" s="319"/>
      <c r="BG137" s="319"/>
      <c r="BH137" s="319"/>
      <c r="BI137" s="319"/>
    </row>
    <row r="138" spans="1:61">
      <c r="A138" s="662"/>
      <c r="B138" s="319"/>
      <c r="C138" s="319"/>
      <c r="D138" s="319"/>
      <c r="E138" s="319"/>
      <c r="F138" s="319"/>
      <c r="G138" s="319"/>
      <c r="I138" s="319"/>
      <c r="J138" s="319"/>
      <c r="K138" s="319"/>
      <c r="L138" s="319"/>
      <c r="M138" s="319"/>
      <c r="O138" s="319"/>
      <c r="P138" s="319"/>
      <c r="Q138" s="319"/>
      <c r="R138" s="319"/>
      <c r="S138" s="319"/>
      <c r="U138" s="319"/>
      <c r="V138" s="319"/>
      <c r="W138" s="319"/>
      <c r="X138" s="319"/>
      <c r="Y138" s="319"/>
      <c r="AA138" s="319"/>
      <c r="AB138" s="319"/>
      <c r="AC138" s="319"/>
      <c r="AD138" s="319"/>
      <c r="AE138" s="319"/>
      <c r="AG138" s="319"/>
      <c r="AH138" s="319"/>
      <c r="AI138" s="319"/>
      <c r="AJ138" s="319"/>
      <c r="AK138" s="319"/>
      <c r="AM138" s="319"/>
      <c r="AN138" s="319"/>
      <c r="AO138" s="319"/>
      <c r="AP138" s="319"/>
      <c r="AQ138" s="319"/>
      <c r="AS138" s="319"/>
      <c r="AT138" s="319"/>
      <c r="AU138" s="319"/>
      <c r="AV138" s="319"/>
      <c r="AW138" s="319"/>
      <c r="AY138" s="319"/>
      <c r="AZ138" s="319"/>
      <c r="BA138" s="319"/>
      <c r="BB138" s="319"/>
      <c r="BC138" s="319"/>
      <c r="BE138" s="319"/>
      <c r="BF138" s="319"/>
      <c r="BG138" s="319"/>
      <c r="BH138" s="319"/>
      <c r="BI138" s="319"/>
    </row>
    <row r="139" spans="1:61">
      <c r="A139" s="662"/>
      <c r="B139" s="319"/>
      <c r="C139" s="319"/>
      <c r="D139" s="319"/>
      <c r="E139" s="319"/>
      <c r="F139" s="319"/>
      <c r="G139" s="319"/>
      <c r="I139" s="319"/>
      <c r="J139" s="319"/>
      <c r="K139" s="319"/>
      <c r="L139" s="319"/>
      <c r="M139" s="319"/>
      <c r="O139" s="319"/>
      <c r="P139" s="319"/>
      <c r="Q139" s="319"/>
      <c r="R139" s="319"/>
      <c r="S139" s="319"/>
      <c r="U139" s="319"/>
      <c r="V139" s="319"/>
      <c r="W139" s="319"/>
      <c r="X139" s="319"/>
      <c r="Y139" s="319"/>
      <c r="AA139" s="319"/>
      <c r="AB139" s="319"/>
      <c r="AC139" s="319"/>
      <c r="AD139" s="319"/>
      <c r="AE139" s="319"/>
      <c r="AG139" s="319"/>
      <c r="AH139" s="319"/>
      <c r="AI139" s="319"/>
      <c r="AJ139" s="319"/>
      <c r="AK139" s="319"/>
      <c r="AM139" s="319"/>
      <c r="AN139" s="319"/>
      <c r="AO139" s="319"/>
      <c r="AP139" s="319"/>
      <c r="AQ139" s="319"/>
      <c r="AS139" s="319"/>
      <c r="AT139" s="319"/>
      <c r="AU139" s="319"/>
      <c r="AV139" s="319"/>
      <c r="AW139" s="319"/>
      <c r="AY139" s="319"/>
      <c r="AZ139" s="319"/>
      <c r="BA139" s="319"/>
      <c r="BB139" s="319"/>
      <c r="BC139" s="319"/>
      <c r="BE139" s="319"/>
      <c r="BF139" s="319"/>
      <c r="BG139" s="319"/>
      <c r="BH139" s="319"/>
      <c r="BI139" s="319"/>
    </row>
    <row r="140" spans="1:61">
      <c r="A140" s="662"/>
      <c r="B140" s="319"/>
      <c r="C140" s="319"/>
      <c r="D140" s="319"/>
      <c r="E140" s="319"/>
      <c r="F140" s="319"/>
      <c r="G140" s="319"/>
      <c r="I140" s="319"/>
      <c r="J140" s="319"/>
      <c r="K140" s="319"/>
      <c r="L140" s="319"/>
      <c r="M140" s="319"/>
      <c r="O140" s="319"/>
      <c r="P140" s="319"/>
      <c r="Q140" s="319"/>
      <c r="R140" s="319"/>
      <c r="S140" s="319"/>
      <c r="U140" s="319"/>
      <c r="V140" s="319"/>
      <c r="W140" s="319"/>
      <c r="X140" s="319"/>
      <c r="Y140" s="319"/>
      <c r="AA140" s="319"/>
      <c r="AB140" s="319"/>
      <c r="AC140" s="319"/>
      <c r="AD140" s="319"/>
      <c r="AE140" s="319"/>
      <c r="AG140" s="319"/>
      <c r="AH140" s="319"/>
      <c r="AI140" s="319"/>
      <c r="AJ140" s="319"/>
      <c r="AK140" s="319"/>
      <c r="AM140" s="319"/>
      <c r="AN140" s="319"/>
      <c r="AO140" s="319"/>
      <c r="AP140" s="319"/>
      <c r="AQ140" s="319"/>
      <c r="AS140" s="319"/>
      <c r="AT140" s="319"/>
      <c r="AU140" s="319"/>
      <c r="AV140" s="319"/>
      <c r="AW140" s="319"/>
      <c r="AY140" s="319"/>
      <c r="AZ140" s="319"/>
      <c r="BA140" s="319"/>
      <c r="BB140" s="319"/>
      <c r="BC140" s="319"/>
      <c r="BE140" s="319"/>
      <c r="BF140" s="319"/>
      <c r="BG140" s="319"/>
      <c r="BH140" s="319"/>
      <c r="BI140" s="319"/>
    </row>
    <row r="141" spans="1:61">
      <c r="A141" s="662"/>
      <c r="B141" s="319"/>
      <c r="C141" s="319"/>
      <c r="D141" s="319"/>
      <c r="E141" s="319"/>
      <c r="F141" s="319"/>
      <c r="G141" s="319"/>
      <c r="I141" s="319"/>
      <c r="J141" s="319"/>
      <c r="K141" s="319"/>
      <c r="L141" s="319"/>
      <c r="M141" s="319"/>
      <c r="O141" s="319"/>
      <c r="P141" s="319"/>
      <c r="Q141" s="319"/>
      <c r="R141" s="319"/>
      <c r="S141" s="319"/>
      <c r="U141" s="319"/>
      <c r="V141" s="319"/>
      <c r="W141" s="319"/>
      <c r="X141" s="319"/>
      <c r="Y141" s="319"/>
      <c r="AA141" s="319"/>
      <c r="AB141" s="319"/>
      <c r="AC141" s="319"/>
      <c r="AD141" s="319"/>
      <c r="AE141" s="319"/>
      <c r="AG141" s="319"/>
      <c r="AH141" s="319"/>
      <c r="AI141" s="319"/>
      <c r="AJ141" s="319"/>
      <c r="AK141" s="319"/>
      <c r="AM141" s="319"/>
      <c r="AN141" s="319"/>
      <c r="AO141" s="319"/>
      <c r="AP141" s="319"/>
      <c r="AQ141" s="319"/>
      <c r="AS141" s="319"/>
      <c r="AT141" s="319"/>
      <c r="AU141" s="319"/>
      <c r="AV141" s="319"/>
      <c r="AW141" s="319"/>
      <c r="AY141" s="319"/>
      <c r="AZ141" s="319"/>
      <c r="BA141" s="319"/>
      <c r="BB141" s="319"/>
      <c r="BC141" s="319"/>
      <c r="BE141" s="319"/>
      <c r="BF141" s="319"/>
      <c r="BG141" s="319"/>
      <c r="BH141" s="319"/>
      <c r="BI141" s="319"/>
    </row>
    <row r="142" spans="1:61">
      <c r="A142" s="662"/>
      <c r="B142" s="319"/>
      <c r="C142" s="319"/>
      <c r="D142" s="319"/>
      <c r="E142" s="319"/>
      <c r="F142" s="319"/>
      <c r="G142" s="319"/>
      <c r="I142" s="319"/>
      <c r="J142" s="319"/>
      <c r="K142" s="319"/>
      <c r="L142" s="319"/>
      <c r="M142" s="319"/>
      <c r="O142" s="319"/>
      <c r="P142" s="319"/>
      <c r="Q142" s="319"/>
      <c r="R142" s="319"/>
      <c r="S142" s="319"/>
      <c r="U142" s="319"/>
      <c r="V142" s="319"/>
      <c r="W142" s="319"/>
      <c r="X142" s="319"/>
      <c r="Y142" s="319"/>
      <c r="AA142" s="319"/>
      <c r="AB142" s="319"/>
      <c r="AC142" s="319"/>
      <c r="AD142" s="319"/>
      <c r="AE142" s="319"/>
      <c r="AG142" s="319"/>
      <c r="AH142" s="319"/>
      <c r="AI142" s="319"/>
      <c r="AJ142" s="319"/>
      <c r="AK142" s="319"/>
      <c r="AM142" s="319"/>
      <c r="AN142" s="319"/>
      <c r="AO142" s="319"/>
      <c r="AP142" s="319"/>
      <c r="AQ142" s="319"/>
      <c r="AS142" s="319"/>
      <c r="AT142" s="319"/>
      <c r="AU142" s="319"/>
      <c r="AV142" s="319"/>
      <c r="AW142" s="319"/>
      <c r="AY142" s="319"/>
      <c r="AZ142" s="319"/>
      <c r="BA142" s="319"/>
      <c r="BB142" s="319"/>
      <c r="BC142" s="319"/>
      <c r="BE142" s="319"/>
      <c r="BF142" s="319"/>
      <c r="BG142" s="319"/>
      <c r="BH142" s="319"/>
      <c r="BI142" s="319"/>
    </row>
    <row r="143" spans="1:61">
      <c r="A143" s="662"/>
      <c r="B143" s="319"/>
      <c r="C143" s="319"/>
      <c r="D143" s="319"/>
      <c r="E143" s="319"/>
      <c r="F143" s="319"/>
      <c r="G143" s="319"/>
      <c r="I143" s="319"/>
      <c r="J143" s="319"/>
      <c r="K143" s="319"/>
      <c r="L143" s="319"/>
      <c r="M143" s="319"/>
      <c r="O143" s="319"/>
      <c r="P143" s="319"/>
      <c r="Q143" s="319"/>
      <c r="R143" s="319"/>
      <c r="S143" s="319"/>
      <c r="U143" s="319"/>
      <c r="V143" s="319"/>
      <c r="W143" s="319"/>
      <c r="X143" s="319"/>
      <c r="Y143" s="319"/>
      <c r="AA143" s="319"/>
      <c r="AB143" s="319"/>
      <c r="AC143" s="319"/>
      <c r="AD143" s="319"/>
      <c r="AE143" s="319"/>
      <c r="AG143" s="319"/>
      <c r="AH143" s="319"/>
      <c r="AI143" s="319"/>
      <c r="AJ143" s="319"/>
      <c r="AK143" s="319"/>
      <c r="AM143" s="319"/>
      <c r="AN143" s="319"/>
      <c r="AO143" s="319"/>
      <c r="AP143" s="319"/>
      <c r="AQ143" s="319"/>
      <c r="AS143" s="319"/>
      <c r="AT143" s="319"/>
      <c r="AU143" s="319"/>
      <c r="AV143" s="319"/>
      <c r="AW143" s="319"/>
      <c r="AY143" s="319"/>
      <c r="AZ143" s="319"/>
      <c r="BA143" s="319"/>
      <c r="BB143" s="319"/>
      <c r="BC143" s="319"/>
      <c r="BE143" s="319"/>
      <c r="BF143" s="319"/>
      <c r="BG143" s="319"/>
      <c r="BH143" s="319"/>
      <c r="BI143" s="319"/>
    </row>
    <row r="144" spans="1:61">
      <c r="A144" s="662"/>
      <c r="B144" s="319"/>
      <c r="C144" s="319"/>
      <c r="D144" s="319"/>
      <c r="E144" s="319"/>
      <c r="F144" s="319"/>
      <c r="G144" s="319"/>
      <c r="I144" s="319"/>
      <c r="J144" s="319"/>
      <c r="K144" s="319"/>
      <c r="L144" s="319"/>
      <c r="M144" s="319"/>
      <c r="O144" s="319"/>
      <c r="P144" s="319"/>
      <c r="Q144" s="319"/>
      <c r="R144" s="319"/>
      <c r="S144" s="319"/>
      <c r="U144" s="319"/>
      <c r="V144" s="319"/>
      <c r="W144" s="319"/>
      <c r="X144" s="319"/>
      <c r="Y144" s="319"/>
      <c r="AA144" s="319"/>
      <c r="AB144" s="319"/>
      <c r="AC144" s="319"/>
      <c r="AD144" s="319"/>
      <c r="AE144" s="319"/>
      <c r="AG144" s="319"/>
      <c r="AH144" s="319"/>
      <c r="AI144" s="319"/>
      <c r="AJ144" s="319"/>
      <c r="AK144" s="319"/>
      <c r="AM144" s="319"/>
      <c r="AN144" s="319"/>
      <c r="AO144" s="319"/>
      <c r="AP144" s="319"/>
      <c r="AQ144" s="319"/>
      <c r="AS144" s="319"/>
      <c r="AT144" s="319"/>
      <c r="AU144" s="319"/>
      <c r="AV144" s="319"/>
      <c r="AW144" s="319"/>
      <c r="AY144" s="319"/>
      <c r="AZ144" s="319"/>
      <c r="BA144" s="319"/>
      <c r="BB144" s="319"/>
      <c r="BC144" s="319"/>
      <c r="BE144" s="319"/>
      <c r="BF144" s="319"/>
      <c r="BG144" s="319"/>
      <c r="BH144" s="319"/>
      <c r="BI144" s="319"/>
    </row>
    <row r="145" spans="1:61">
      <c r="A145" s="662"/>
      <c r="B145" s="319"/>
      <c r="C145" s="319"/>
      <c r="D145" s="319"/>
      <c r="E145" s="319"/>
      <c r="F145" s="319"/>
      <c r="G145" s="319"/>
      <c r="I145" s="319"/>
      <c r="J145" s="319"/>
      <c r="K145" s="319"/>
      <c r="L145" s="319"/>
      <c r="M145" s="319"/>
      <c r="O145" s="319"/>
      <c r="P145" s="319"/>
      <c r="Q145" s="319"/>
      <c r="R145" s="319"/>
      <c r="S145" s="319"/>
      <c r="U145" s="319"/>
      <c r="V145" s="319"/>
      <c r="W145" s="319"/>
      <c r="X145" s="319"/>
      <c r="Y145" s="319"/>
      <c r="AA145" s="319"/>
      <c r="AB145" s="319"/>
      <c r="AC145" s="319"/>
      <c r="AD145" s="319"/>
      <c r="AE145" s="319"/>
      <c r="AG145" s="319"/>
      <c r="AH145" s="319"/>
      <c r="AI145" s="319"/>
      <c r="AJ145" s="319"/>
      <c r="AK145" s="319"/>
      <c r="AM145" s="319"/>
      <c r="AN145" s="319"/>
      <c r="AO145" s="319"/>
      <c r="AP145" s="319"/>
      <c r="AQ145" s="319"/>
      <c r="AS145" s="319"/>
      <c r="AT145" s="319"/>
      <c r="AU145" s="319"/>
      <c r="AV145" s="319"/>
      <c r="AW145" s="319"/>
      <c r="AY145" s="319"/>
      <c r="AZ145" s="319"/>
      <c r="BA145" s="319"/>
      <c r="BB145" s="319"/>
      <c r="BC145" s="319"/>
      <c r="BE145" s="319"/>
      <c r="BF145" s="319"/>
      <c r="BG145" s="319"/>
      <c r="BH145" s="319"/>
      <c r="BI145" s="319"/>
    </row>
    <row r="146" spans="1:61">
      <c r="A146" s="662"/>
      <c r="B146" s="319"/>
      <c r="C146" s="319"/>
      <c r="D146" s="319"/>
      <c r="E146" s="319"/>
      <c r="F146" s="319"/>
      <c r="G146" s="319"/>
      <c r="I146" s="319"/>
      <c r="J146" s="319"/>
      <c r="K146" s="319"/>
      <c r="L146" s="319"/>
      <c r="M146" s="319"/>
      <c r="O146" s="319"/>
      <c r="P146" s="319"/>
      <c r="Q146" s="319"/>
      <c r="R146" s="319"/>
      <c r="S146" s="319"/>
      <c r="U146" s="319"/>
      <c r="V146" s="319"/>
      <c r="W146" s="319"/>
      <c r="X146" s="319"/>
      <c r="Y146" s="319"/>
      <c r="AA146" s="319"/>
      <c r="AB146" s="319"/>
      <c r="AC146" s="319"/>
      <c r="AD146" s="319"/>
      <c r="AE146" s="319"/>
      <c r="AG146" s="319"/>
      <c r="AH146" s="319"/>
      <c r="AI146" s="319"/>
      <c r="AJ146" s="319"/>
      <c r="AK146" s="319"/>
      <c r="AM146" s="319"/>
      <c r="AN146" s="319"/>
      <c r="AO146" s="319"/>
      <c r="AP146" s="319"/>
      <c r="AQ146" s="319"/>
      <c r="AS146" s="319"/>
      <c r="AT146" s="319"/>
      <c r="AU146" s="319"/>
      <c r="AV146" s="319"/>
      <c r="AW146" s="319"/>
      <c r="AY146" s="319"/>
      <c r="AZ146" s="319"/>
      <c r="BA146" s="319"/>
      <c r="BB146" s="319"/>
      <c r="BC146" s="319"/>
      <c r="BE146" s="319"/>
      <c r="BF146" s="319"/>
      <c r="BG146" s="319"/>
      <c r="BH146" s="319"/>
      <c r="BI146" s="319"/>
    </row>
    <row r="147" spans="1:61">
      <c r="A147" s="662"/>
      <c r="B147" s="319"/>
      <c r="C147" s="319"/>
      <c r="D147" s="319"/>
      <c r="E147" s="319"/>
      <c r="F147" s="319"/>
      <c r="G147" s="319"/>
      <c r="I147" s="319"/>
      <c r="J147" s="319"/>
      <c r="K147" s="319"/>
      <c r="L147" s="319"/>
      <c r="M147" s="319"/>
      <c r="O147" s="319"/>
      <c r="P147" s="319"/>
      <c r="Q147" s="319"/>
      <c r="R147" s="319"/>
      <c r="S147" s="319"/>
      <c r="U147" s="319"/>
      <c r="V147" s="319"/>
      <c r="W147" s="319"/>
      <c r="X147" s="319"/>
      <c r="Y147" s="319"/>
      <c r="AA147" s="319"/>
      <c r="AB147" s="319"/>
      <c r="AC147" s="319"/>
      <c r="AD147" s="319"/>
      <c r="AE147" s="319"/>
      <c r="AG147" s="319"/>
      <c r="AH147" s="319"/>
      <c r="AI147" s="319"/>
      <c r="AJ147" s="319"/>
      <c r="AK147" s="319"/>
      <c r="AM147" s="319"/>
      <c r="AN147" s="319"/>
      <c r="AO147" s="319"/>
      <c r="AP147" s="319"/>
      <c r="AQ147" s="319"/>
      <c r="AS147" s="319"/>
      <c r="AT147" s="319"/>
      <c r="AU147" s="319"/>
      <c r="AV147" s="319"/>
      <c r="AW147" s="319"/>
      <c r="AY147" s="319"/>
      <c r="AZ147" s="319"/>
      <c r="BA147" s="319"/>
      <c r="BB147" s="319"/>
      <c r="BC147" s="319"/>
      <c r="BE147" s="319"/>
      <c r="BF147" s="319"/>
      <c r="BG147" s="319"/>
      <c r="BH147" s="319"/>
      <c r="BI147" s="319"/>
    </row>
    <row r="148" spans="1:61">
      <c r="A148" s="662"/>
      <c r="B148" s="319"/>
      <c r="C148" s="319"/>
      <c r="D148" s="319"/>
      <c r="E148" s="319"/>
      <c r="F148" s="319"/>
      <c r="G148" s="319"/>
      <c r="I148" s="319"/>
      <c r="J148" s="319"/>
      <c r="K148" s="319"/>
      <c r="L148" s="319"/>
      <c r="M148" s="319"/>
      <c r="O148" s="319"/>
      <c r="P148" s="319"/>
      <c r="Q148" s="319"/>
      <c r="R148" s="319"/>
      <c r="S148" s="319"/>
      <c r="U148" s="319"/>
      <c r="V148" s="319"/>
      <c r="W148" s="319"/>
      <c r="X148" s="319"/>
      <c r="Y148" s="319"/>
      <c r="AA148" s="319"/>
      <c r="AB148" s="319"/>
      <c r="AC148" s="319"/>
      <c r="AD148" s="319"/>
      <c r="AE148" s="319"/>
      <c r="AG148" s="319"/>
      <c r="AH148" s="319"/>
      <c r="AI148" s="319"/>
      <c r="AJ148" s="319"/>
      <c r="AK148" s="319"/>
      <c r="AM148" s="319"/>
      <c r="AN148" s="319"/>
      <c r="AO148" s="319"/>
      <c r="AP148" s="319"/>
      <c r="AQ148" s="319"/>
      <c r="AS148" s="319"/>
      <c r="AT148" s="319"/>
      <c r="AU148" s="319"/>
      <c r="AV148" s="319"/>
      <c r="AW148" s="319"/>
      <c r="AY148" s="319"/>
      <c r="AZ148" s="319"/>
      <c r="BA148" s="319"/>
      <c r="BB148" s="319"/>
      <c r="BC148" s="319"/>
      <c r="BE148" s="319"/>
      <c r="BF148" s="319"/>
      <c r="BG148" s="319"/>
      <c r="BH148" s="319"/>
      <c r="BI148" s="319"/>
    </row>
    <row r="149" spans="1:61">
      <c r="A149" s="662"/>
      <c r="B149" s="319"/>
      <c r="C149" s="319"/>
      <c r="D149" s="319"/>
      <c r="E149" s="319"/>
      <c r="F149" s="319"/>
      <c r="G149" s="319"/>
      <c r="I149" s="319"/>
      <c r="J149" s="319"/>
      <c r="K149" s="319"/>
      <c r="L149" s="319"/>
      <c r="M149" s="319"/>
      <c r="O149" s="319"/>
      <c r="P149" s="319"/>
      <c r="Q149" s="319"/>
      <c r="R149" s="319"/>
      <c r="S149" s="319"/>
      <c r="U149" s="319"/>
      <c r="V149" s="319"/>
      <c r="W149" s="319"/>
      <c r="X149" s="319"/>
      <c r="Y149" s="319"/>
      <c r="AA149" s="319"/>
      <c r="AB149" s="319"/>
      <c r="AC149" s="319"/>
      <c r="AD149" s="319"/>
      <c r="AE149" s="319"/>
      <c r="AG149" s="319"/>
      <c r="AH149" s="319"/>
      <c r="AI149" s="319"/>
      <c r="AJ149" s="319"/>
      <c r="AK149" s="319"/>
      <c r="AM149" s="319"/>
      <c r="AN149" s="319"/>
      <c r="AO149" s="319"/>
      <c r="AP149" s="319"/>
      <c r="AQ149" s="319"/>
      <c r="AS149" s="319"/>
      <c r="AT149" s="319"/>
      <c r="AU149" s="319"/>
      <c r="AV149" s="319"/>
      <c r="AW149" s="319"/>
      <c r="AY149" s="319"/>
      <c r="AZ149" s="319"/>
      <c r="BA149" s="319"/>
      <c r="BB149" s="319"/>
      <c r="BC149" s="319"/>
      <c r="BE149" s="319"/>
      <c r="BF149" s="319"/>
      <c r="BG149" s="319"/>
      <c r="BH149" s="319"/>
      <c r="BI149" s="319"/>
    </row>
    <row r="150" spans="1:61">
      <c r="A150" s="662"/>
      <c r="B150" s="319"/>
      <c r="C150" s="319"/>
      <c r="D150" s="319"/>
      <c r="E150" s="319"/>
      <c r="F150" s="319"/>
      <c r="G150" s="319"/>
      <c r="I150" s="319"/>
      <c r="J150" s="319"/>
      <c r="K150" s="319"/>
      <c r="L150" s="319"/>
      <c r="M150" s="319"/>
      <c r="O150" s="319"/>
      <c r="P150" s="319"/>
      <c r="Q150" s="319"/>
      <c r="R150" s="319"/>
      <c r="S150" s="319"/>
      <c r="U150" s="319"/>
      <c r="V150" s="319"/>
      <c r="W150" s="319"/>
      <c r="X150" s="319"/>
      <c r="Y150" s="319"/>
      <c r="AA150" s="319"/>
      <c r="AB150" s="319"/>
      <c r="AC150" s="319"/>
      <c r="AD150" s="319"/>
      <c r="AE150" s="319"/>
      <c r="AG150" s="319"/>
      <c r="AH150" s="319"/>
      <c r="AI150" s="319"/>
      <c r="AJ150" s="319"/>
      <c r="AK150" s="319"/>
      <c r="AM150" s="319"/>
      <c r="AN150" s="319"/>
      <c r="AO150" s="319"/>
      <c r="AP150" s="319"/>
      <c r="AQ150" s="319"/>
      <c r="AS150" s="319"/>
      <c r="AT150" s="319"/>
      <c r="AU150" s="319"/>
      <c r="AV150" s="319"/>
      <c r="AW150" s="319"/>
      <c r="AY150" s="319"/>
      <c r="AZ150" s="319"/>
      <c r="BA150" s="319"/>
      <c r="BB150" s="319"/>
      <c r="BC150" s="319"/>
      <c r="BE150" s="319"/>
      <c r="BF150" s="319"/>
      <c r="BG150" s="319"/>
      <c r="BH150" s="319"/>
      <c r="BI150" s="319"/>
    </row>
    <row r="151" spans="1:61">
      <c r="A151" s="662"/>
      <c r="B151" s="319"/>
      <c r="C151" s="319"/>
      <c r="D151" s="319"/>
      <c r="E151" s="319"/>
      <c r="F151" s="319"/>
      <c r="G151" s="319"/>
      <c r="I151" s="319"/>
      <c r="J151" s="319"/>
      <c r="K151" s="319"/>
      <c r="L151" s="319"/>
      <c r="M151" s="319"/>
      <c r="O151" s="319"/>
      <c r="P151" s="319"/>
      <c r="Q151" s="319"/>
      <c r="R151" s="319"/>
      <c r="S151" s="319"/>
      <c r="U151" s="319"/>
      <c r="V151" s="319"/>
      <c r="W151" s="319"/>
      <c r="X151" s="319"/>
      <c r="Y151" s="319"/>
      <c r="AA151" s="319"/>
      <c r="AB151" s="319"/>
      <c r="AC151" s="319"/>
      <c r="AD151" s="319"/>
      <c r="AE151" s="319"/>
      <c r="AG151" s="319"/>
      <c r="AH151" s="319"/>
      <c r="AI151" s="319"/>
      <c r="AJ151" s="319"/>
      <c r="AK151" s="319"/>
      <c r="AM151" s="319"/>
      <c r="AN151" s="319"/>
      <c r="AO151" s="319"/>
      <c r="AP151" s="319"/>
      <c r="AQ151" s="319"/>
      <c r="AS151" s="319"/>
      <c r="AT151" s="319"/>
      <c r="AU151" s="319"/>
      <c r="AV151" s="319"/>
      <c r="AW151" s="319"/>
      <c r="AY151" s="319"/>
      <c r="AZ151" s="319"/>
      <c r="BA151" s="319"/>
      <c r="BB151" s="319"/>
      <c r="BC151" s="319"/>
      <c r="BE151" s="319"/>
      <c r="BF151" s="319"/>
      <c r="BG151" s="319"/>
      <c r="BH151" s="319"/>
      <c r="BI151" s="319"/>
    </row>
    <row r="152" spans="1:61">
      <c r="A152" s="662"/>
      <c r="B152" s="319"/>
      <c r="C152" s="319"/>
      <c r="D152" s="319"/>
      <c r="E152" s="319"/>
      <c r="F152" s="319"/>
      <c r="G152" s="319"/>
      <c r="I152" s="319"/>
      <c r="J152" s="319"/>
      <c r="K152" s="319"/>
      <c r="L152" s="319"/>
      <c r="M152" s="319"/>
      <c r="O152" s="319"/>
      <c r="P152" s="319"/>
      <c r="Q152" s="319"/>
      <c r="R152" s="319"/>
      <c r="S152" s="319"/>
      <c r="U152" s="319"/>
      <c r="V152" s="319"/>
      <c r="W152" s="319"/>
      <c r="X152" s="319"/>
      <c r="Y152" s="319"/>
      <c r="AA152" s="319"/>
      <c r="AB152" s="319"/>
      <c r="AC152" s="319"/>
      <c r="AD152" s="319"/>
      <c r="AE152" s="319"/>
      <c r="AG152" s="319"/>
      <c r="AH152" s="319"/>
      <c r="AI152" s="319"/>
      <c r="AJ152" s="319"/>
      <c r="AK152" s="319"/>
      <c r="AM152" s="319"/>
      <c r="AN152" s="319"/>
      <c r="AO152" s="319"/>
      <c r="AP152" s="319"/>
      <c r="AQ152" s="319"/>
      <c r="AS152" s="319"/>
      <c r="AT152" s="319"/>
      <c r="AU152" s="319"/>
      <c r="AV152" s="319"/>
      <c r="AW152" s="319"/>
      <c r="AY152" s="319"/>
      <c r="AZ152" s="319"/>
      <c r="BA152" s="319"/>
      <c r="BB152" s="319"/>
      <c r="BC152" s="319"/>
      <c r="BE152" s="319"/>
      <c r="BF152" s="319"/>
      <c r="BG152" s="319"/>
      <c r="BH152" s="319"/>
      <c r="BI152" s="319"/>
    </row>
    <row r="153" spans="1:61">
      <c r="A153" s="662"/>
      <c r="B153" s="319"/>
      <c r="C153" s="319"/>
      <c r="D153" s="319"/>
      <c r="E153" s="319"/>
      <c r="F153" s="319"/>
      <c r="G153" s="319"/>
      <c r="I153" s="319"/>
      <c r="J153" s="319"/>
      <c r="K153" s="319"/>
      <c r="L153" s="319"/>
      <c r="M153" s="319"/>
      <c r="O153" s="319"/>
      <c r="P153" s="319"/>
      <c r="Q153" s="319"/>
      <c r="R153" s="319"/>
      <c r="S153" s="319"/>
      <c r="U153" s="319"/>
      <c r="V153" s="319"/>
      <c r="W153" s="319"/>
      <c r="X153" s="319"/>
      <c r="Y153" s="319"/>
      <c r="AA153" s="319"/>
      <c r="AB153" s="319"/>
      <c r="AC153" s="319"/>
      <c r="AD153" s="319"/>
      <c r="AE153" s="319"/>
      <c r="AG153" s="319"/>
      <c r="AH153" s="319"/>
      <c r="AI153" s="319"/>
      <c r="AJ153" s="319"/>
      <c r="AK153" s="319"/>
      <c r="AM153" s="319"/>
      <c r="AN153" s="319"/>
      <c r="AO153" s="319"/>
      <c r="AP153" s="319"/>
      <c r="AQ153" s="319"/>
      <c r="AS153" s="319"/>
      <c r="AT153" s="319"/>
      <c r="AU153" s="319"/>
      <c r="AV153" s="319"/>
      <c r="AW153" s="319"/>
      <c r="AY153" s="319"/>
      <c r="AZ153" s="319"/>
      <c r="BA153" s="319"/>
      <c r="BB153" s="319"/>
      <c r="BC153" s="319"/>
      <c r="BE153" s="319"/>
      <c r="BF153" s="319"/>
      <c r="BG153" s="319"/>
      <c r="BH153" s="319"/>
      <c r="BI153" s="319"/>
    </row>
    <row r="154" spans="1:61">
      <c r="A154" s="662"/>
      <c r="B154" s="319"/>
      <c r="C154" s="319"/>
      <c r="D154" s="319"/>
      <c r="E154" s="319"/>
      <c r="F154" s="319"/>
      <c r="G154" s="319"/>
      <c r="I154" s="319"/>
      <c r="J154" s="319"/>
      <c r="K154" s="319"/>
      <c r="L154" s="319"/>
      <c r="M154" s="319"/>
      <c r="O154" s="319"/>
      <c r="P154" s="319"/>
      <c r="Q154" s="319"/>
      <c r="R154" s="319"/>
      <c r="S154" s="319"/>
      <c r="U154" s="319"/>
      <c r="V154" s="319"/>
      <c r="W154" s="319"/>
      <c r="X154" s="319"/>
      <c r="Y154" s="319"/>
      <c r="AA154" s="319"/>
      <c r="AB154" s="319"/>
      <c r="AC154" s="319"/>
      <c r="AD154" s="319"/>
      <c r="AE154" s="319"/>
      <c r="AG154" s="319"/>
      <c r="AH154" s="319"/>
      <c r="AI154" s="319"/>
      <c r="AJ154" s="319"/>
      <c r="AK154" s="319"/>
      <c r="AM154" s="319"/>
      <c r="AN154" s="319"/>
      <c r="AO154" s="319"/>
      <c r="AP154" s="319"/>
      <c r="AQ154" s="319"/>
      <c r="AS154" s="319"/>
      <c r="AT154" s="319"/>
      <c r="AU154" s="319"/>
      <c r="AV154" s="319"/>
      <c r="AW154" s="319"/>
      <c r="AY154" s="319"/>
      <c r="AZ154" s="319"/>
      <c r="BA154" s="319"/>
      <c r="BB154" s="319"/>
      <c r="BC154" s="319"/>
      <c r="BE154" s="319"/>
      <c r="BF154" s="319"/>
      <c r="BG154" s="319"/>
      <c r="BH154" s="319"/>
      <c r="BI154" s="319"/>
    </row>
    <row r="155" spans="1:61">
      <c r="A155" s="662"/>
      <c r="B155" s="319"/>
      <c r="C155" s="319"/>
      <c r="D155" s="319"/>
      <c r="E155" s="319"/>
      <c r="F155" s="319"/>
      <c r="G155" s="319"/>
      <c r="I155" s="319"/>
      <c r="J155" s="319"/>
      <c r="K155" s="319"/>
      <c r="L155" s="319"/>
      <c r="M155" s="319"/>
      <c r="O155" s="319"/>
      <c r="P155" s="319"/>
      <c r="Q155" s="319"/>
      <c r="R155" s="319"/>
      <c r="S155" s="319"/>
      <c r="U155" s="319"/>
      <c r="V155" s="319"/>
      <c r="W155" s="319"/>
      <c r="X155" s="319"/>
      <c r="Y155" s="319"/>
      <c r="AA155" s="319"/>
      <c r="AB155" s="319"/>
      <c r="AC155" s="319"/>
      <c r="AD155" s="319"/>
      <c r="AE155" s="319"/>
      <c r="AG155" s="319"/>
      <c r="AH155" s="319"/>
      <c r="AI155" s="319"/>
      <c r="AJ155" s="319"/>
      <c r="AK155" s="319"/>
      <c r="AM155" s="319"/>
      <c r="AN155" s="319"/>
      <c r="AO155" s="319"/>
      <c r="AP155" s="319"/>
      <c r="AQ155" s="319"/>
      <c r="AS155" s="319"/>
      <c r="AT155" s="319"/>
      <c r="AU155" s="319"/>
      <c r="AV155" s="319"/>
      <c r="AW155" s="319"/>
      <c r="AY155" s="319"/>
      <c r="AZ155" s="319"/>
      <c r="BA155" s="319"/>
      <c r="BB155" s="319"/>
      <c r="BC155" s="319"/>
      <c r="BE155" s="319"/>
      <c r="BF155" s="319"/>
      <c r="BG155" s="319"/>
      <c r="BH155" s="319"/>
      <c r="BI155" s="319"/>
    </row>
    <row r="156" spans="1:61">
      <c r="A156" s="662"/>
      <c r="B156" s="319"/>
      <c r="C156" s="319"/>
      <c r="D156" s="319"/>
      <c r="E156" s="319"/>
      <c r="F156" s="319"/>
      <c r="G156" s="319"/>
      <c r="I156" s="319"/>
      <c r="J156" s="319"/>
      <c r="K156" s="319"/>
      <c r="L156" s="319"/>
      <c r="M156" s="319"/>
      <c r="O156" s="319"/>
      <c r="P156" s="319"/>
      <c r="Q156" s="319"/>
      <c r="R156" s="319"/>
      <c r="S156" s="319"/>
      <c r="U156" s="319"/>
      <c r="V156" s="319"/>
      <c r="W156" s="319"/>
      <c r="X156" s="319"/>
      <c r="Y156" s="319"/>
      <c r="AA156" s="319"/>
      <c r="AB156" s="319"/>
      <c r="AC156" s="319"/>
      <c r="AD156" s="319"/>
      <c r="AE156" s="319"/>
      <c r="AG156" s="319"/>
      <c r="AH156" s="319"/>
      <c r="AI156" s="319"/>
      <c r="AJ156" s="319"/>
      <c r="AK156" s="319"/>
      <c r="AM156" s="319"/>
      <c r="AN156" s="319"/>
      <c r="AO156" s="319"/>
      <c r="AP156" s="319"/>
      <c r="AQ156" s="319"/>
      <c r="AS156" s="319"/>
      <c r="AT156" s="319"/>
      <c r="AU156" s="319"/>
      <c r="AV156" s="319"/>
      <c r="AW156" s="319"/>
      <c r="AY156" s="319"/>
      <c r="AZ156" s="319"/>
      <c r="BA156" s="319"/>
      <c r="BB156" s="319"/>
      <c r="BC156" s="319"/>
      <c r="BE156" s="319"/>
      <c r="BF156" s="319"/>
      <c r="BG156" s="319"/>
      <c r="BH156" s="319"/>
      <c r="BI156" s="319"/>
    </row>
    <row r="157" spans="1:61">
      <c r="A157" s="662"/>
      <c r="B157" s="319"/>
      <c r="C157" s="319"/>
      <c r="D157" s="319"/>
      <c r="E157" s="319"/>
      <c r="F157" s="319"/>
      <c r="G157" s="319"/>
      <c r="I157" s="319"/>
      <c r="J157" s="319"/>
      <c r="K157" s="319"/>
      <c r="L157" s="319"/>
      <c r="M157" s="319"/>
      <c r="O157" s="319"/>
      <c r="P157" s="319"/>
      <c r="Q157" s="319"/>
      <c r="R157" s="319"/>
      <c r="S157" s="319"/>
      <c r="U157" s="319"/>
      <c r="V157" s="319"/>
      <c r="W157" s="319"/>
      <c r="X157" s="319"/>
      <c r="Y157" s="319"/>
      <c r="AA157" s="319"/>
      <c r="AB157" s="319"/>
      <c r="AC157" s="319"/>
      <c r="AD157" s="319"/>
      <c r="AE157" s="319"/>
      <c r="AG157" s="319"/>
      <c r="AH157" s="319"/>
      <c r="AI157" s="319"/>
      <c r="AJ157" s="319"/>
      <c r="AK157" s="319"/>
      <c r="AM157" s="319"/>
      <c r="AN157" s="319"/>
      <c r="AO157" s="319"/>
      <c r="AP157" s="319"/>
      <c r="AQ157" s="319"/>
      <c r="AS157" s="319"/>
      <c r="AT157" s="319"/>
      <c r="AU157" s="319"/>
      <c r="AV157" s="319"/>
      <c r="AW157" s="319"/>
      <c r="AY157" s="319"/>
      <c r="AZ157" s="319"/>
      <c r="BA157" s="319"/>
      <c r="BB157" s="319"/>
      <c r="BC157" s="319"/>
      <c r="BE157" s="319"/>
      <c r="BF157" s="319"/>
      <c r="BG157" s="319"/>
      <c r="BH157" s="319"/>
      <c r="BI157" s="319"/>
    </row>
    <row r="158" spans="1:61">
      <c r="A158" s="662"/>
      <c r="B158" s="319"/>
      <c r="C158" s="319"/>
      <c r="D158" s="319"/>
      <c r="E158" s="319"/>
      <c r="F158" s="319"/>
      <c r="G158" s="319"/>
      <c r="I158" s="319"/>
      <c r="J158" s="319"/>
      <c r="K158" s="319"/>
      <c r="L158" s="319"/>
      <c r="M158" s="319"/>
      <c r="O158" s="319"/>
      <c r="P158" s="319"/>
      <c r="Q158" s="319"/>
      <c r="R158" s="319"/>
      <c r="S158" s="319"/>
      <c r="U158" s="319"/>
      <c r="V158" s="319"/>
      <c r="W158" s="319"/>
      <c r="X158" s="319"/>
      <c r="Y158" s="319"/>
      <c r="AA158" s="319"/>
      <c r="AB158" s="319"/>
      <c r="AC158" s="319"/>
      <c r="AD158" s="319"/>
      <c r="AE158" s="319"/>
      <c r="AG158" s="319"/>
      <c r="AH158" s="319"/>
      <c r="AI158" s="319"/>
      <c r="AJ158" s="319"/>
      <c r="AK158" s="319"/>
      <c r="AM158" s="319"/>
      <c r="AN158" s="319"/>
      <c r="AO158" s="319"/>
      <c r="AP158" s="319"/>
      <c r="AQ158" s="319"/>
      <c r="AS158" s="319"/>
      <c r="AT158" s="319"/>
      <c r="AU158" s="319"/>
      <c r="AV158" s="319"/>
      <c r="AW158" s="319"/>
      <c r="AY158" s="319"/>
      <c r="AZ158" s="319"/>
      <c r="BA158" s="319"/>
      <c r="BB158" s="319"/>
      <c r="BC158" s="319"/>
      <c r="BE158" s="319"/>
      <c r="BF158" s="319"/>
      <c r="BG158" s="319"/>
      <c r="BH158" s="319"/>
      <c r="BI158" s="319"/>
    </row>
    <row r="159" spans="1:61">
      <c r="A159" s="662"/>
      <c r="B159" s="319"/>
      <c r="C159" s="319"/>
      <c r="D159" s="319"/>
      <c r="E159" s="319"/>
      <c r="F159" s="319"/>
      <c r="G159" s="319"/>
      <c r="I159" s="319"/>
      <c r="J159" s="319"/>
      <c r="K159" s="319"/>
      <c r="L159" s="319"/>
      <c r="M159" s="319"/>
      <c r="O159" s="319"/>
      <c r="P159" s="319"/>
      <c r="Q159" s="319"/>
      <c r="R159" s="319"/>
      <c r="S159" s="319"/>
      <c r="U159" s="319"/>
      <c r="V159" s="319"/>
      <c r="W159" s="319"/>
      <c r="X159" s="319"/>
      <c r="Y159" s="319"/>
      <c r="AA159" s="319"/>
      <c r="AB159" s="319"/>
      <c r="AC159" s="319"/>
      <c r="AD159" s="319"/>
      <c r="AE159" s="319"/>
      <c r="AG159" s="319"/>
      <c r="AH159" s="319"/>
      <c r="AI159" s="319"/>
      <c r="AJ159" s="319"/>
      <c r="AK159" s="319"/>
      <c r="AM159" s="319"/>
      <c r="AN159" s="319"/>
      <c r="AO159" s="319"/>
      <c r="AP159" s="319"/>
      <c r="AQ159" s="319"/>
      <c r="AS159" s="319"/>
      <c r="AT159" s="319"/>
      <c r="AU159" s="319"/>
      <c r="AV159" s="319"/>
      <c r="AW159" s="319"/>
      <c r="AY159" s="319"/>
      <c r="AZ159" s="319"/>
      <c r="BA159" s="319"/>
      <c r="BB159" s="319"/>
      <c r="BC159" s="319"/>
      <c r="BE159" s="319"/>
      <c r="BF159" s="319"/>
      <c r="BG159" s="319"/>
      <c r="BH159" s="319"/>
      <c r="BI159" s="319"/>
    </row>
    <row r="160" spans="1:61">
      <c r="A160" s="662"/>
      <c r="B160" s="319"/>
      <c r="C160" s="319"/>
      <c r="D160" s="319"/>
      <c r="E160" s="319"/>
      <c r="F160" s="319"/>
      <c r="G160" s="319"/>
      <c r="I160" s="319"/>
      <c r="J160" s="319"/>
      <c r="K160" s="319"/>
      <c r="L160" s="319"/>
      <c r="M160" s="319"/>
      <c r="O160" s="319"/>
      <c r="P160" s="319"/>
      <c r="Q160" s="319"/>
      <c r="R160" s="319"/>
      <c r="S160" s="319"/>
      <c r="U160" s="319"/>
      <c r="V160" s="319"/>
      <c r="W160" s="319"/>
      <c r="X160" s="319"/>
      <c r="Y160" s="319"/>
      <c r="AA160" s="319"/>
      <c r="AB160" s="319"/>
      <c r="AC160" s="319"/>
      <c r="AD160" s="319"/>
      <c r="AE160" s="319"/>
      <c r="AG160" s="319"/>
      <c r="AH160" s="319"/>
      <c r="AI160" s="319"/>
      <c r="AJ160" s="319"/>
      <c r="AK160" s="319"/>
      <c r="AM160" s="319"/>
      <c r="AN160" s="319"/>
      <c r="AO160" s="319"/>
      <c r="AP160" s="319"/>
      <c r="AQ160" s="319"/>
      <c r="AS160" s="319"/>
      <c r="AT160" s="319"/>
      <c r="AU160" s="319"/>
      <c r="AV160" s="319"/>
      <c r="AW160" s="319"/>
      <c r="AY160" s="319"/>
      <c r="AZ160" s="319"/>
      <c r="BA160" s="319"/>
      <c r="BB160" s="319"/>
      <c r="BC160" s="319"/>
      <c r="BE160" s="319"/>
      <c r="BF160" s="319"/>
      <c r="BG160" s="319"/>
      <c r="BH160" s="319"/>
      <c r="BI160" s="319"/>
    </row>
    <row r="161" spans="1:61">
      <c r="A161" s="662"/>
      <c r="B161" s="319"/>
      <c r="C161" s="319"/>
      <c r="D161" s="319"/>
      <c r="E161" s="319"/>
      <c r="F161" s="319"/>
      <c r="G161" s="319"/>
      <c r="I161" s="319"/>
      <c r="J161" s="319"/>
      <c r="K161" s="319"/>
      <c r="L161" s="319"/>
      <c r="M161" s="319"/>
      <c r="O161" s="319"/>
      <c r="P161" s="319"/>
      <c r="Q161" s="319"/>
      <c r="R161" s="319"/>
      <c r="S161" s="319"/>
      <c r="U161" s="319"/>
      <c r="V161" s="319"/>
      <c r="W161" s="319"/>
      <c r="X161" s="319"/>
      <c r="Y161" s="319"/>
      <c r="AA161" s="319"/>
      <c r="AB161" s="319"/>
      <c r="AC161" s="319"/>
      <c r="AD161" s="319"/>
      <c r="AE161" s="319"/>
      <c r="AG161" s="319"/>
      <c r="AH161" s="319"/>
      <c r="AI161" s="319"/>
      <c r="AJ161" s="319"/>
      <c r="AK161" s="319"/>
      <c r="AM161" s="319"/>
      <c r="AN161" s="319"/>
      <c r="AO161" s="319"/>
      <c r="AP161" s="319"/>
      <c r="AQ161" s="319"/>
      <c r="AS161" s="319"/>
      <c r="AT161" s="319"/>
      <c r="AU161" s="319"/>
      <c r="AV161" s="319"/>
      <c r="AW161" s="319"/>
      <c r="AY161" s="319"/>
      <c r="AZ161" s="319"/>
      <c r="BA161" s="319"/>
      <c r="BB161" s="319"/>
      <c r="BC161" s="319"/>
      <c r="BE161" s="319"/>
      <c r="BF161" s="319"/>
      <c r="BG161" s="319"/>
      <c r="BH161" s="319"/>
      <c r="BI161" s="319"/>
    </row>
    <row r="162" spans="1:61">
      <c r="A162" s="662"/>
      <c r="B162" s="319"/>
      <c r="C162" s="319"/>
      <c r="D162" s="319"/>
      <c r="E162" s="319"/>
      <c r="F162" s="319"/>
      <c r="G162" s="319"/>
      <c r="I162" s="319"/>
      <c r="J162" s="319"/>
      <c r="K162" s="319"/>
      <c r="L162" s="319"/>
      <c r="M162" s="319"/>
      <c r="O162" s="319"/>
      <c r="P162" s="319"/>
      <c r="Q162" s="319"/>
      <c r="R162" s="319"/>
      <c r="S162" s="319"/>
      <c r="U162" s="319"/>
      <c r="V162" s="319"/>
      <c r="W162" s="319"/>
      <c r="X162" s="319"/>
      <c r="Y162" s="319"/>
      <c r="AA162" s="319"/>
      <c r="AB162" s="319"/>
      <c r="AC162" s="319"/>
      <c r="AD162" s="319"/>
      <c r="AE162" s="319"/>
      <c r="AG162" s="319"/>
      <c r="AH162" s="319"/>
      <c r="AI162" s="319"/>
      <c r="AJ162" s="319"/>
      <c r="AK162" s="319"/>
      <c r="AM162" s="319"/>
      <c r="AN162" s="319"/>
      <c r="AO162" s="319"/>
      <c r="AP162" s="319"/>
      <c r="AQ162" s="319"/>
      <c r="AS162" s="319"/>
      <c r="AT162" s="319"/>
      <c r="AU162" s="319"/>
      <c r="AV162" s="319"/>
      <c r="AW162" s="319"/>
      <c r="AY162" s="319"/>
      <c r="AZ162" s="319"/>
      <c r="BA162" s="319"/>
      <c r="BB162" s="319"/>
      <c r="BC162" s="319"/>
      <c r="BE162" s="319"/>
      <c r="BF162" s="319"/>
      <c r="BG162" s="319"/>
      <c r="BH162" s="319"/>
      <c r="BI162" s="319"/>
    </row>
    <row r="163" spans="1:61">
      <c r="A163" s="662"/>
      <c r="B163" s="319"/>
      <c r="C163" s="319"/>
      <c r="D163" s="319"/>
      <c r="E163" s="319"/>
      <c r="F163" s="319"/>
      <c r="G163" s="319"/>
      <c r="I163" s="319"/>
      <c r="J163" s="319"/>
      <c r="K163" s="319"/>
      <c r="L163" s="319"/>
      <c r="M163" s="319"/>
      <c r="O163" s="319"/>
      <c r="P163" s="319"/>
      <c r="Q163" s="319"/>
      <c r="R163" s="319"/>
      <c r="S163" s="319"/>
      <c r="U163" s="319"/>
      <c r="V163" s="319"/>
      <c r="W163" s="319"/>
      <c r="X163" s="319"/>
      <c r="Y163" s="319"/>
      <c r="AA163" s="319"/>
      <c r="AB163" s="319"/>
      <c r="AC163" s="319"/>
      <c r="AD163" s="319"/>
      <c r="AE163" s="319"/>
      <c r="AG163" s="319"/>
      <c r="AH163" s="319"/>
      <c r="AI163" s="319"/>
      <c r="AJ163" s="319"/>
      <c r="AK163" s="319"/>
      <c r="AM163" s="319"/>
      <c r="AN163" s="319"/>
      <c r="AO163" s="319"/>
      <c r="AP163" s="319"/>
      <c r="AQ163" s="319"/>
      <c r="AS163" s="319"/>
      <c r="AT163" s="319"/>
      <c r="AU163" s="319"/>
      <c r="AV163" s="319"/>
      <c r="AW163" s="319"/>
      <c r="AY163" s="319"/>
      <c r="AZ163" s="319"/>
      <c r="BA163" s="319"/>
      <c r="BB163" s="319"/>
      <c r="BC163" s="319"/>
      <c r="BE163" s="319"/>
      <c r="BF163" s="319"/>
      <c r="BG163" s="319"/>
      <c r="BH163" s="319"/>
      <c r="BI163" s="319"/>
    </row>
    <row r="164" spans="1:61">
      <c r="A164" s="662"/>
      <c r="B164" s="319"/>
      <c r="C164" s="319"/>
      <c r="D164" s="319"/>
      <c r="E164" s="319"/>
      <c r="F164" s="319"/>
      <c r="G164" s="319"/>
      <c r="I164" s="319"/>
      <c r="J164" s="319"/>
      <c r="K164" s="319"/>
      <c r="L164" s="319"/>
      <c r="M164" s="319"/>
      <c r="O164" s="319"/>
      <c r="P164" s="319"/>
      <c r="Q164" s="319"/>
      <c r="R164" s="319"/>
      <c r="S164" s="319"/>
      <c r="U164" s="319"/>
      <c r="V164" s="319"/>
      <c r="W164" s="319"/>
      <c r="X164" s="319"/>
      <c r="Y164" s="319"/>
      <c r="AA164" s="319"/>
      <c r="AB164" s="319"/>
      <c r="AC164" s="319"/>
      <c r="AD164" s="319"/>
      <c r="AE164" s="319"/>
      <c r="AG164" s="319"/>
      <c r="AH164" s="319"/>
      <c r="AI164" s="319"/>
      <c r="AJ164" s="319"/>
      <c r="AK164" s="319"/>
      <c r="AM164" s="319"/>
      <c r="AN164" s="319"/>
      <c r="AO164" s="319"/>
      <c r="AP164" s="319"/>
      <c r="AQ164" s="319"/>
      <c r="AS164" s="319"/>
      <c r="AT164" s="319"/>
      <c r="AU164" s="319"/>
      <c r="AV164" s="319"/>
      <c r="AW164" s="319"/>
      <c r="AY164" s="319"/>
      <c r="AZ164" s="319"/>
      <c r="BA164" s="319"/>
      <c r="BB164" s="319"/>
      <c r="BC164" s="319"/>
      <c r="BE164" s="319"/>
      <c r="BF164" s="319"/>
      <c r="BG164" s="319"/>
      <c r="BH164" s="319"/>
      <c r="BI164" s="319"/>
    </row>
    <row r="165" spans="1:61">
      <c r="A165" s="662"/>
      <c r="B165" s="319"/>
      <c r="C165" s="319"/>
      <c r="D165" s="319"/>
      <c r="E165" s="319"/>
      <c r="F165" s="319"/>
      <c r="G165" s="319"/>
      <c r="I165" s="319"/>
      <c r="J165" s="319"/>
      <c r="K165" s="319"/>
      <c r="L165" s="319"/>
      <c r="M165" s="319"/>
      <c r="O165" s="319"/>
      <c r="P165" s="319"/>
      <c r="Q165" s="319"/>
      <c r="R165" s="319"/>
      <c r="S165" s="319"/>
      <c r="U165" s="319"/>
      <c r="V165" s="319"/>
      <c r="W165" s="319"/>
      <c r="X165" s="319"/>
      <c r="Y165" s="319"/>
      <c r="AA165" s="319"/>
      <c r="AB165" s="319"/>
      <c r="AC165" s="319"/>
      <c r="AD165" s="319"/>
      <c r="AE165" s="319"/>
      <c r="AG165" s="319"/>
      <c r="AH165" s="319"/>
      <c r="AI165" s="319"/>
      <c r="AJ165" s="319"/>
      <c r="AK165" s="319"/>
      <c r="AM165" s="319"/>
      <c r="AN165" s="319"/>
      <c r="AO165" s="319"/>
      <c r="AP165" s="319"/>
      <c r="AQ165" s="319"/>
      <c r="AS165" s="319"/>
      <c r="AT165" s="319"/>
      <c r="AU165" s="319"/>
      <c r="AV165" s="319"/>
      <c r="AW165" s="319"/>
      <c r="AY165" s="319"/>
      <c r="AZ165" s="319"/>
      <c r="BA165" s="319"/>
      <c r="BB165" s="319"/>
      <c r="BC165" s="319"/>
      <c r="BE165" s="319"/>
      <c r="BF165" s="319"/>
      <c r="BG165" s="319"/>
      <c r="BH165" s="319"/>
      <c r="BI165" s="319"/>
    </row>
    <row r="166" spans="1:61">
      <c r="A166" s="662"/>
      <c r="B166" s="319"/>
      <c r="C166" s="319"/>
      <c r="D166" s="319"/>
      <c r="E166" s="319"/>
      <c r="F166" s="319"/>
      <c r="G166" s="319"/>
      <c r="I166" s="319"/>
      <c r="J166" s="319"/>
      <c r="K166" s="319"/>
      <c r="L166" s="319"/>
      <c r="M166" s="319"/>
      <c r="O166" s="319"/>
      <c r="P166" s="319"/>
      <c r="Q166" s="319"/>
      <c r="R166" s="319"/>
      <c r="S166" s="319"/>
      <c r="U166" s="319"/>
      <c r="V166" s="319"/>
      <c r="W166" s="319"/>
      <c r="X166" s="319"/>
      <c r="Y166" s="319"/>
      <c r="AA166" s="319"/>
      <c r="AB166" s="319"/>
      <c r="AC166" s="319"/>
      <c r="AD166" s="319"/>
      <c r="AE166" s="319"/>
      <c r="AG166" s="319"/>
      <c r="AH166" s="319"/>
      <c r="AI166" s="319"/>
      <c r="AJ166" s="319"/>
      <c r="AK166" s="319"/>
      <c r="AM166" s="319"/>
      <c r="AN166" s="319"/>
      <c r="AO166" s="319"/>
      <c r="AP166" s="319"/>
      <c r="AQ166" s="319"/>
      <c r="AS166" s="319"/>
      <c r="AT166" s="319"/>
      <c r="AU166" s="319"/>
      <c r="AV166" s="319"/>
      <c r="AW166" s="319"/>
      <c r="AY166" s="319"/>
      <c r="AZ166" s="319"/>
      <c r="BA166" s="319"/>
      <c r="BB166" s="319"/>
      <c r="BC166" s="319"/>
      <c r="BE166" s="319"/>
      <c r="BF166" s="319"/>
      <c r="BG166" s="319"/>
      <c r="BH166" s="319"/>
      <c r="BI166" s="319"/>
    </row>
    <row r="167" spans="1:61">
      <c r="A167" s="662"/>
      <c r="B167" s="319"/>
      <c r="C167" s="319"/>
      <c r="D167" s="319"/>
      <c r="E167" s="319"/>
      <c r="F167" s="319"/>
      <c r="G167" s="319"/>
      <c r="I167" s="319"/>
      <c r="J167" s="319"/>
      <c r="K167" s="319"/>
      <c r="L167" s="319"/>
      <c r="M167" s="319"/>
      <c r="O167" s="319"/>
      <c r="P167" s="319"/>
      <c r="Q167" s="319"/>
      <c r="R167" s="319"/>
      <c r="S167" s="319"/>
      <c r="U167" s="319"/>
      <c r="V167" s="319"/>
      <c r="W167" s="319"/>
      <c r="X167" s="319"/>
      <c r="Y167" s="319"/>
      <c r="AA167" s="319"/>
      <c r="AB167" s="319"/>
      <c r="AC167" s="319"/>
      <c r="AD167" s="319"/>
      <c r="AE167" s="319"/>
      <c r="AG167" s="319"/>
      <c r="AH167" s="319"/>
      <c r="AI167" s="319"/>
      <c r="AJ167" s="319"/>
      <c r="AK167" s="319"/>
      <c r="AM167" s="319"/>
      <c r="AN167" s="319"/>
      <c r="AO167" s="319"/>
      <c r="AP167" s="319"/>
      <c r="AQ167" s="319"/>
      <c r="AS167" s="319"/>
      <c r="AT167" s="319"/>
      <c r="AU167" s="319"/>
      <c r="AV167" s="319"/>
      <c r="AW167" s="319"/>
      <c r="AY167" s="319"/>
      <c r="AZ167" s="319"/>
      <c r="BA167" s="319"/>
      <c r="BB167" s="319"/>
      <c r="BC167" s="319"/>
      <c r="BE167" s="319"/>
      <c r="BF167" s="319"/>
      <c r="BG167" s="319"/>
      <c r="BH167" s="319"/>
      <c r="BI167" s="319"/>
    </row>
    <row r="168" spans="1:61">
      <c r="A168" s="662"/>
      <c r="B168" s="319"/>
      <c r="C168" s="319"/>
      <c r="D168" s="319"/>
      <c r="E168" s="319"/>
      <c r="F168" s="319"/>
      <c r="G168" s="319"/>
      <c r="I168" s="319"/>
      <c r="J168" s="319"/>
      <c r="K168" s="319"/>
      <c r="L168" s="319"/>
      <c r="M168" s="319"/>
      <c r="O168" s="319"/>
      <c r="P168" s="319"/>
      <c r="Q168" s="319"/>
      <c r="R168" s="319"/>
      <c r="S168" s="319"/>
      <c r="U168" s="319"/>
      <c r="V168" s="319"/>
      <c r="W168" s="319"/>
      <c r="X168" s="319"/>
      <c r="Y168" s="319"/>
      <c r="AA168" s="319"/>
      <c r="AB168" s="319"/>
      <c r="AC168" s="319"/>
      <c r="AD168" s="319"/>
      <c r="AE168" s="319"/>
      <c r="AG168" s="319"/>
      <c r="AH168" s="319"/>
      <c r="AI168" s="319"/>
      <c r="AJ168" s="319"/>
      <c r="AK168" s="319"/>
      <c r="AM168" s="319"/>
      <c r="AN168" s="319"/>
      <c r="AO168" s="319"/>
      <c r="AP168" s="319"/>
      <c r="AQ168" s="319"/>
      <c r="AS168" s="319"/>
      <c r="AT168" s="319"/>
      <c r="AU168" s="319"/>
      <c r="AV168" s="319"/>
      <c r="AW168" s="319"/>
      <c r="AY168" s="319"/>
      <c r="AZ168" s="319"/>
      <c r="BA168" s="319"/>
      <c r="BB168" s="319"/>
      <c r="BC168" s="319"/>
      <c r="BE168" s="319"/>
      <c r="BF168" s="319"/>
      <c r="BG168" s="319"/>
      <c r="BH168" s="319"/>
      <c r="BI168" s="319"/>
    </row>
    <row r="169" spans="1:61">
      <c r="A169" s="662"/>
      <c r="B169" s="319"/>
      <c r="C169" s="319"/>
      <c r="D169" s="319"/>
      <c r="E169" s="319"/>
      <c r="F169" s="319"/>
      <c r="G169" s="319"/>
      <c r="I169" s="319"/>
      <c r="J169" s="319"/>
      <c r="K169" s="319"/>
      <c r="L169" s="319"/>
      <c r="M169" s="319"/>
      <c r="O169" s="319"/>
      <c r="P169" s="319"/>
      <c r="Q169" s="319"/>
      <c r="R169" s="319"/>
      <c r="S169" s="319"/>
      <c r="U169" s="319"/>
      <c r="V169" s="319"/>
      <c r="W169" s="319"/>
      <c r="X169" s="319"/>
      <c r="Y169" s="319"/>
      <c r="AA169" s="319"/>
      <c r="AB169" s="319"/>
      <c r="AC169" s="319"/>
      <c r="AD169" s="319"/>
      <c r="AE169" s="319"/>
      <c r="AG169" s="319"/>
      <c r="AH169" s="319"/>
      <c r="AI169" s="319"/>
      <c r="AJ169" s="319"/>
      <c r="AK169" s="319"/>
      <c r="AM169" s="319"/>
      <c r="AN169" s="319"/>
      <c r="AO169" s="319"/>
      <c r="AP169" s="319"/>
      <c r="AQ169" s="319"/>
      <c r="AS169" s="319"/>
      <c r="AT169" s="319"/>
      <c r="AU169" s="319"/>
      <c r="AV169" s="319"/>
      <c r="AW169" s="319"/>
      <c r="AY169" s="319"/>
      <c r="AZ169" s="319"/>
      <c r="BA169" s="319"/>
      <c r="BB169" s="319"/>
      <c r="BC169" s="319"/>
      <c r="BE169" s="319"/>
      <c r="BF169" s="319"/>
      <c r="BG169" s="319"/>
      <c r="BH169" s="319"/>
      <c r="BI169" s="319"/>
    </row>
    <row r="170" spans="1:61">
      <c r="A170" s="662"/>
      <c r="B170" s="319"/>
      <c r="C170" s="319"/>
      <c r="D170" s="319"/>
      <c r="E170" s="319"/>
      <c r="F170" s="319"/>
      <c r="G170" s="319"/>
      <c r="I170" s="319"/>
      <c r="J170" s="319"/>
      <c r="K170" s="319"/>
      <c r="L170" s="319"/>
      <c r="M170" s="319"/>
      <c r="O170" s="319"/>
      <c r="P170" s="319"/>
      <c r="Q170" s="319"/>
      <c r="R170" s="319"/>
      <c r="S170" s="319"/>
      <c r="U170" s="319"/>
      <c r="V170" s="319"/>
      <c r="W170" s="319"/>
      <c r="X170" s="319"/>
      <c r="Y170" s="319"/>
      <c r="AA170" s="319"/>
      <c r="AB170" s="319"/>
      <c r="AC170" s="319"/>
      <c r="AD170" s="319"/>
      <c r="AE170" s="319"/>
      <c r="AG170" s="319"/>
      <c r="AH170" s="319"/>
      <c r="AI170" s="319"/>
      <c r="AJ170" s="319"/>
      <c r="AK170" s="319"/>
      <c r="AM170" s="319"/>
      <c r="AN170" s="319"/>
      <c r="AO170" s="319"/>
      <c r="AP170" s="319"/>
      <c r="AQ170" s="319"/>
      <c r="AS170" s="319"/>
      <c r="AT170" s="319"/>
      <c r="AU170" s="319"/>
      <c r="AV170" s="319"/>
      <c r="AW170" s="319"/>
      <c r="AY170" s="319"/>
      <c r="AZ170" s="319"/>
      <c r="BA170" s="319"/>
      <c r="BB170" s="319"/>
      <c r="BC170" s="319"/>
      <c r="BE170" s="319"/>
      <c r="BF170" s="319"/>
      <c r="BG170" s="319"/>
      <c r="BH170" s="319"/>
      <c r="BI170" s="319"/>
    </row>
    <row r="171" spans="1:61">
      <c r="A171" s="662"/>
      <c r="B171" s="319"/>
      <c r="C171" s="319"/>
      <c r="D171" s="319"/>
      <c r="E171" s="319"/>
      <c r="F171" s="319"/>
      <c r="G171" s="319"/>
      <c r="I171" s="319"/>
      <c r="J171" s="319"/>
      <c r="K171" s="319"/>
      <c r="L171" s="319"/>
      <c r="M171" s="319"/>
      <c r="O171" s="319"/>
      <c r="P171" s="319"/>
      <c r="Q171" s="319"/>
      <c r="R171" s="319"/>
      <c r="S171" s="319"/>
      <c r="U171" s="319"/>
      <c r="V171" s="319"/>
      <c r="W171" s="319"/>
      <c r="X171" s="319"/>
      <c r="Y171" s="319"/>
      <c r="AA171" s="319"/>
      <c r="AB171" s="319"/>
      <c r="AC171" s="319"/>
      <c r="AD171" s="319"/>
      <c r="AE171" s="319"/>
      <c r="AG171" s="319"/>
      <c r="AH171" s="319"/>
      <c r="AI171" s="319"/>
      <c r="AJ171" s="319"/>
      <c r="AK171" s="319"/>
      <c r="AM171" s="319"/>
      <c r="AN171" s="319"/>
      <c r="AO171" s="319"/>
      <c r="AP171" s="319"/>
      <c r="AQ171" s="319"/>
      <c r="AS171" s="319"/>
      <c r="AT171" s="319"/>
      <c r="AU171" s="319"/>
      <c r="AV171" s="319"/>
      <c r="AW171" s="319"/>
      <c r="AY171" s="319"/>
      <c r="AZ171" s="319"/>
      <c r="BA171" s="319"/>
      <c r="BB171" s="319"/>
      <c r="BC171" s="319"/>
      <c r="BE171" s="319"/>
      <c r="BF171" s="319"/>
      <c r="BG171" s="319"/>
      <c r="BH171" s="319"/>
      <c r="BI171" s="319"/>
    </row>
    <row r="172" spans="1:61">
      <c r="A172" s="662"/>
      <c r="B172" s="319"/>
      <c r="C172" s="319"/>
      <c r="D172" s="319"/>
      <c r="E172" s="319"/>
      <c r="F172" s="319"/>
      <c r="G172" s="319"/>
      <c r="I172" s="319"/>
      <c r="J172" s="319"/>
      <c r="K172" s="319"/>
      <c r="L172" s="319"/>
      <c r="M172" s="319"/>
      <c r="O172" s="319"/>
      <c r="P172" s="319"/>
      <c r="Q172" s="319"/>
      <c r="R172" s="319"/>
      <c r="S172" s="319"/>
      <c r="U172" s="319"/>
      <c r="V172" s="319"/>
      <c r="W172" s="319"/>
      <c r="X172" s="319"/>
      <c r="Y172" s="319"/>
      <c r="AA172" s="319"/>
      <c r="AB172" s="319"/>
      <c r="AC172" s="319"/>
      <c r="AD172" s="319"/>
      <c r="AE172" s="319"/>
      <c r="AG172" s="319"/>
      <c r="AH172" s="319"/>
      <c r="AI172" s="319"/>
      <c r="AJ172" s="319"/>
      <c r="AK172" s="319"/>
      <c r="AM172" s="319"/>
      <c r="AN172" s="319"/>
      <c r="AO172" s="319"/>
      <c r="AP172" s="319"/>
      <c r="AQ172" s="319"/>
      <c r="AS172" s="319"/>
      <c r="AT172" s="319"/>
      <c r="AU172" s="319"/>
      <c r="AV172" s="319"/>
      <c r="AW172" s="319"/>
      <c r="AY172" s="319"/>
      <c r="AZ172" s="319"/>
      <c r="BA172" s="319"/>
      <c r="BB172" s="319"/>
      <c r="BC172" s="319"/>
      <c r="BE172" s="319"/>
      <c r="BF172" s="319"/>
      <c r="BG172" s="319"/>
      <c r="BH172" s="319"/>
      <c r="BI172" s="319"/>
    </row>
    <row r="173" spans="1:61">
      <c r="A173" s="662"/>
      <c r="B173" s="319"/>
      <c r="C173" s="319"/>
      <c r="D173" s="319"/>
      <c r="E173" s="319"/>
      <c r="F173" s="319"/>
      <c r="G173" s="319"/>
      <c r="I173" s="319"/>
      <c r="J173" s="319"/>
      <c r="K173" s="319"/>
      <c r="L173" s="319"/>
      <c r="M173" s="319"/>
      <c r="O173" s="319"/>
      <c r="P173" s="319"/>
      <c r="Q173" s="319"/>
      <c r="R173" s="319"/>
      <c r="S173" s="319"/>
      <c r="U173" s="319"/>
      <c r="V173" s="319"/>
      <c r="W173" s="319"/>
      <c r="X173" s="319"/>
      <c r="Y173" s="319"/>
      <c r="AA173" s="319"/>
      <c r="AB173" s="319"/>
      <c r="AC173" s="319"/>
      <c r="AD173" s="319"/>
      <c r="AE173" s="319"/>
      <c r="AG173" s="319"/>
      <c r="AH173" s="319"/>
      <c r="AI173" s="319"/>
      <c r="AJ173" s="319"/>
      <c r="AK173" s="319"/>
      <c r="AM173" s="319"/>
      <c r="AN173" s="319"/>
      <c r="AO173" s="319"/>
      <c r="AP173" s="319"/>
      <c r="AQ173" s="319"/>
      <c r="AS173" s="319"/>
      <c r="AT173" s="319"/>
      <c r="AU173" s="319"/>
      <c r="AV173" s="319"/>
      <c r="AW173" s="319"/>
      <c r="AY173" s="319"/>
      <c r="AZ173" s="319"/>
      <c r="BA173" s="319"/>
      <c r="BB173" s="319"/>
      <c r="BC173" s="319"/>
      <c r="BE173" s="319"/>
      <c r="BF173" s="319"/>
      <c r="BG173" s="319"/>
      <c r="BH173" s="319"/>
      <c r="BI173" s="319"/>
    </row>
    <row r="174" spans="1:61">
      <c r="A174" s="662"/>
      <c r="B174" s="319"/>
      <c r="C174" s="319"/>
      <c r="D174" s="319"/>
      <c r="E174" s="319"/>
      <c r="F174" s="319"/>
      <c r="G174" s="319"/>
      <c r="I174" s="319"/>
      <c r="J174" s="319"/>
      <c r="K174" s="319"/>
      <c r="L174" s="319"/>
      <c r="M174" s="319"/>
      <c r="O174" s="319"/>
      <c r="P174" s="319"/>
      <c r="Q174" s="319"/>
      <c r="R174" s="319"/>
      <c r="S174" s="319"/>
      <c r="U174" s="319"/>
      <c r="V174" s="319"/>
      <c r="W174" s="319"/>
      <c r="X174" s="319"/>
      <c r="Y174" s="319"/>
      <c r="AA174" s="319"/>
      <c r="AB174" s="319"/>
      <c r="AC174" s="319"/>
      <c r="AD174" s="319"/>
      <c r="AE174" s="319"/>
      <c r="AG174" s="319"/>
      <c r="AH174" s="319"/>
      <c r="AI174" s="319"/>
      <c r="AJ174" s="319"/>
      <c r="AK174" s="319"/>
      <c r="AM174" s="319"/>
      <c r="AN174" s="319"/>
      <c r="AO174" s="319"/>
      <c r="AP174" s="319"/>
      <c r="AQ174" s="319"/>
      <c r="AS174" s="319"/>
      <c r="AT174" s="319"/>
      <c r="AU174" s="319"/>
      <c r="AV174" s="319"/>
      <c r="AW174" s="319"/>
      <c r="AY174" s="319"/>
      <c r="AZ174" s="319"/>
      <c r="BA174" s="319"/>
      <c r="BB174" s="319"/>
      <c r="BC174" s="319"/>
      <c r="BE174" s="319"/>
      <c r="BF174" s="319"/>
      <c r="BG174" s="319"/>
      <c r="BH174" s="319"/>
      <c r="BI174" s="319"/>
    </row>
    <row r="175" spans="1:61">
      <c r="A175" s="662"/>
      <c r="B175" s="319"/>
      <c r="C175" s="319"/>
      <c r="D175" s="319"/>
      <c r="E175" s="319"/>
      <c r="F175" s="319"/>
      <c r="G175" s="319"/>
      <c r="I175" s="319"/>
      <c r="J175" s="319"/>
      <c r="K175" s="319"/>
      <c r="L175" s="319"/>
      <c r="M175" s="319"/>
      <c r="O175" s="319"/>
      <c r="P175" s="319"/>
      <c r="Q175" s="319"/>
      <c r="R175" s="319"/>
      <c r="S175" s="319"/>
      <c r="U175" s="319"/>
      <c r="V175" s="319"/>
      <c r="W175" s="319"/>
      <c r="X175" s="319"/>
      <c r="Y175" s="319"/>
      <c r="AA175" s="319"/>
      <c r="AB175" s="319"/>
      <c r="AC175" s="319"/>
      <c r="AD175" s="319"/>
      <c r="AE175" s="319"/>
      <c r="AG175" s="319"/>
      <c r="AH175" s="319"/>
      <c r="AI175" s="319"/>
      <c r="AJ175" s="319"/>
      <c r="AK175" s="319"/>
      <c r="AM175" s="319"/>
      <c r="AN175" s="319"/>
      <c r="AO175" s="319"/>
      <c r="AP175" s="319"/>
      <c r="AQ175" s="319"/>
      <c r="AS175" s="319"/>
      <c r="AT175" s="319"/>
      <c r="AU175" s="319"/>
      <c r="AV175" s="319"/>
      <c r="AW175" s="319"/>
      <c r="AY175" s="319"/>
      <c r="AZ175" s="319"/>
      <c r="BA175" s="319"/>
      <c r="BB175" s="319"/>
      <c r="BC175" s="319"/>
      <c r="BE175" s="319"/>
      <c r="BF175" s="319"/>
      <c r="BG175" s="319"/>
      <c r="BH175" s="319"/>
      <c r="BI175" s="319"/>
    </row>
    <row r="176" spans="1:61">
      <c r="A176" s="662"/>
      <c r="B176" s="319"/>
      <c r="C176" s="319"/>
      <c r="D176" s="319"/>
      <c r="E176" s="319"/>
      <c r="F176" s="319"/>
      <c r="G176" s="319"/>
      <c r="I176" s="319"/>
      <c r="J176" s="319"/>
      <c r="K176" s="319"/>
      <c r="L176" s="319"/>
      <c r="M176" s="319"/>
      <c r="O176" s="319"/>
      <c r="P176" s="319"/>
      <c r="Q176" s="319"/>
      <c r="R176" s="319"/>
      <c r="S176" s="319"/>
      <c r="U176" s="319"/>
      <c r="V176" s="319"/>
      <c r="W176" s="319"/>
      <c r="X176" s="319"/>
      <c r="Y176" s="319"/>
      <c r="AA176" s="319"/>
      <c r="AB176" s="319"/>
      <c r="AC176" s="319"/>
      <c r="AD176" s="319"/>
      <c r="AE176" s="319"/>
      <c r="AG176" s="319"/>
      <c r="AH176" s="319"/>
      <c r="AI176" s="319"/>
      <c r="AJ176" s="319"/>
      <c r="AK176" s="319"/>
      <c r="AM176" s="319"/>
      <c r="AN176" s="319"/>
      <c r="AO176" s="319"/>
      <c r="AP176" s="319"/>
      <c r="AQ176" s="319"/>
      <c r="AS176" s="319"/>
      <c r="AT176" s="319"/>
      <c r="AU176" s="319"/>
      <c r="AV176" s="319"/>
      <c r="AW176" s="319"/>
      <c r="AY176" s="319"/>
      <c r="AZ176" s="319"/>
      <c r="BA176" s="319"/>
      <c r="BB176" s="319"/>
      <c r="BC176" s="319"/>
      <c r="BE176" s="319"/>
      <c r="BF176" s="319"/>
      <c r="BG176" s="319"/>
      <c r="BH176" s="319"/>
      <c r="BI176" s="319"/>
    </row>
    <row r="177" spans="1:61">
      <c r="A177" s="662"/>
      <c r="B177" s="319"/>
      <c r="C177" s="319"/>
      <c r="D177" s="319"/>
      <c r="E177" s="319"/>
      <c r="F177" s="319"/>
      <c r="G177" s="319"/>
      <c r="I177" s="319"/>
      <c r="J177" s="319"/>
      <c r="K177" s="319"/>
      <c r="L177" s="319"/>
      <c r="M177" s="319"/>
      <c r="O177" s="319"/>
      <c r="P177" s="319"/>
      <c r="Q177" s="319"/>
      <c r="R177" s="319"/>
      <c r="S177" s="319"/>
      <c r="U177" s="319"/>
      <c r="V177" s="319"/>
      <c r="W177" s="319"/>
      <c r="X177" s="319"/>
      <c r="Y177" s="319"/>
      <c r="AA177" s="319"/>
      <c r="AB177" s="319"/>
      <c r="AC177" s="319"/>
      <c r="AD177" s="319"/>
      <c r="AE177" s="319"/>
      <c r="AG177" s="319"/>
      <c r="AH177" s="319"/>
      <c r="AI177" s="319"/>
      <c r="AJ177" s="319"/>
      <c r="AK177" s="319"/>
      <c r="AM177" s="319"/>
      <c r="AN177" s="319"/>
      <c r="AO177" s="319"/>
      <c r="AP177" s="319"/>
      <c r="AQ177" s="319"/>
      <c r="AS177" s="319"/>
      <c r="AT177" s="319"/>
      <c r="AU177" s="319"/>
      <c r="AV177" s="319"/>
      <c r="AW177" s="319"/>
      <c r="AY177" s="319"/>
      <c r="AZ177" s="319"/>
      <c r="BA177" s="319"/>
      <c r="BB177" s="319"/>
      <c r="BC177" s="319"/>
      <c r="BE177" s="319"/>
      <c r="BF177" s="319"/>
      <c r="BG177" s="319"/>
      <c r="BH177" s="319"/>
      <c r="BI177" s="319"/>
    </row>
    <row r="178" spans="1:61">
      <c r="A178" s="662"/>
      <c r="B178" s="319"/>
      <c r="C178" s="319"/>
      <c r="D178" s="319"/>
      <c r="E178" s="319"/>
      <c r="F178" s="319"/>
      <c r="G178" s="319"/>
      <c r="I178" s="319"/>
      <c r="J178" s="319"/>
      <c r="K178" s="319"/>
      <c r="L178" s="319"/>
      <c r="M178" s="319"/>
      <c r="O178" s="319"/>
      <c r="P178" s="319"/>
      <c r="Q178" s="319"/>
      <c r="R178" s="319"/>
      <c r="S178" s="319"/>
      <c r="U178" s="319"/>
      <c r="V178" s="319"/>
      <c r="W178" s="319"/>
      <c r="X178" s="319"/>
      <c r="Y178" s="319"/>
      <c r="AA178" s="319"/>
      <c r="AB178" s="319"/>
      <c r="AC178" s="319"/>
      <c r="AD178" s="319"/>
      <c r="AE178" s="319"/>
      <c r="AG178" s="319"/>
      <c r="AH178" s="319"/>
      <c r="AI178" s="319"/>
      <c r="AJ178" s="319"/>
      <c r="AK178" s="319"/>
      <c r="AM178" s="319"/>
      <c r="AN178" s="319"/>
      <c r="AO178" s="319"/>
      <c r="AP178" s="319"/>
      <c r="AQ178" s="319"/>
      <c r="AS178" s="319"/>
      <c r="AT178" s="319"/>
      <c r="AU178" s="319"/>
      <c r="AV178" s="319"/>
      <c r="AW178" s="319"/>
      <c r="AY178" s="319"/>
      <c r="AZ178" s="319"/>
      <c r="BA178" s="319"/>
      <c r="BB178" s="319"/>
      <c r="BC178" s="319"/>
      <c r="BE178" s="319"/>
      <c r="BF178" s="319"/>
      <c r="BG178" s="319"/>
      <c r="BH178" s="319"/>
      <c r="BI178" s="319"/>
    </row>
    <row r="179" spans="1:61">
      <c r="A179" s="662"/>
      <c r="B179" s="319"/>
      <c r="C179" s="319"/>
      <c r="D179" s="319"/>
      <c r="E179" s="319"/>
      <c r="F179" s="319"/>
      <c r="G179" s="319"/>
      <c r="I179" s="319"/>
      <c r="J179" s="319"/>
      <c r="K179" s="319"/>
      <c r="L179" s="319"/>
      <c r="M179" s="319"/>
      <c r="O179" s="319"/>
      <c r="P179" s="319"/>
      <c r="Q179" s="319"/>
      <c r="R179" s="319"/>
      <c r="S179" s="319"/>
      <c r="U179" s="319"/>
      <c r="V179" s="319"/>
      <c r="W179" s="319"/>
      <c r="X179" s="319"/>
      <c r="Y179" s="319"/>
      <c r="AA179" s="319"/>
      <c r="AB179" s="319"/>
      <c r="AC179" s="319"/>
      <c r="AD179" s="319"/>
      <c r="AE179" s="319"/>
      <c r="AG179" s="319"/>
      <c r="AH179" s="319"/>
      <c r="AI179" s="319"/>
      <c r="AJ179" s="319"/>
      <c r="AK179" s="319"/>
      <c r="AM179" s="319"/>
      <c r="AN179" s="319"/>
      <c r="AO179" s="319"/>
      <c r="AP179" s="319"/>
      <c r="AQ179" s="319"/>
      <c r="AS179" s="319"/>
      <c r="AT179" s="319"/>
      <c r="AU179" s="319"/>
      <c r="AV179" s="319"/>
      <c r="AW179" s="319"/>
      <c r="AY179" s="319"/>
      <c r="AZ179" s="319"/>
      <c r="BA179" s="319"/>
      <c r="BB179" s="319"/>
      <c r="BC179" s="319"/>
      <c r="BE179" s="319"/>
      <c r="BF179" s="319"/>
      <c r="BG179" s="319"/>
      <c r="BH179" s="319"/>
      <c r="BI179" s="319"/>
    </row>
    <row r="180" spans="1:61">
      <c r="A180" s="662"/>
      <c r="B180" s="319"/>
      <c r="C180" s="319"/>
      <c r="D180" s="319"/>
      <c r="E180" s="319"/>
      <c r="F180" s="319"/>
      <c r="G180" s="319"/>
      <c r="I180" s="319"/>
      <c r="J180" s="319"/>
      <c r="K180" s="319"/>
      <c r="L180" s="319"/>
      <c r="M180" s="319"/>
      <c r="O180" s="319"/>
      <c r="P180" s="319"/>
      <c r="Q180" s="319"/>
      <c r="R180" s="319"/>
      <c r="S180" s="319"/>
      <c r="U180" s="319"/>
      <c r="V180" s="319"/>
      <c r="W180" s="319"/>
      <c r="X180" s="319"/>
      <c r="Y180" s="319"/>
      <c r="AA180" s="319"/>
      <c r="AB180" s="319"/>
      <c r="AC180" s="319"/>
      <c r="AD180" s="319"/>
      <c r="AE180" s="319"/>
      <c r="AG180" s="319"/>
      <c r="AH180" s="319"/>
      <c r="AI180" s="319"/>
      <c r="AJ180" s="319"/>
      <c r="AK180" s="319"/>
      <c r="AM180" s="319"/>
      <c r="AN180" s="319"/>
      <c r="AO180" s="319"/>
      <c r="AP180" s="319"/>
      <c r="AQ180" s="319"/>
      <c r="AS180" s="319"/>
      <c r="AT180" s="319"/>
      <c r="AU180" s="319"/>
      <c r="AV180" s="319"/>
      <c r="AW180" s="319"/>
      <c r="AY180" s="319"/>
      <c r="AZ180" s="319"/>
      <c r="BA180" s="319"/>
      <c r="BB180" s="319"/>
      <c r="BC180" s="319"/>
      <c r="BE180" s="319"/>
      <c r="BF180" s="319"/>
      <c r="BG180" s="319"/>
      <c r="BH180" s="319"/>
      <c r="BI180" s="319"/>
    </row>
    <row r="181" spans="1:61">
      <c r="A181" s="662"/>
      <c r="B181" s="319"/>
      <c r="C181" s="319"/>
      <c r="D181" s="319"/>
      <c r="E181" s="319"/>
      <c r="F181" s="319"/>
      <c r="G181" s="319"/>
      <c r="I181" s="319"/>
      <c r="J181" s="319"/>
      <c r="K181" s="319"/>
      <c r="L181" s="319"/>
      <c r="M181" s="319"/>
      <c r="O181" s="319"/>
      <c r="P181" s="319"/>
      <c r="Q181" s="319"/>
      <c r="R181" s="319"/>
      <c r="S181" s="319"/>
      <c r="U181" s="319"/>
      <c r="V181" s="319"/>
      <c r="W181" s="319"/>
      <c r="X181" s="319"/>
      <c r="Y181" s="319"/>
      <c r="AA181" s="319"/>
      <c r="AB181" s="319"/>
      <c r="AC181" s="319"/>
      <c r="AD181" s="319"/>
      <c r="AE181" s="319"/>
      <c r="AG181" s="319"/>
      <c r="AH181" s="319"/>
      <c r="AI181" s="319"/>
      <c r="AJ181" s="319"/>
      <c r="AK181" s="319"/>
      <c r="AM181" s="319"/>
      <c r="AN181" s="319"/>
      <c r="AO181" s="319"/>
      <c r="AP181" s="319"/>
      <c r="AQ181" s="319"/>
      <c r="AS181" s="319"/>
      <c r="AT181" s="319"/>
      <c r="AU181" s="319"/>
      <c r="AV181" s="319"/>
      <c r="AW181" s="319"/>
      <c r="AY181" s="319"/>
      <c r="AZ181" s="319"/>
      <c r="BA181" s="319"/>
      <c r="BB181" s="319"/>
      <c r="BC181" s="319"/>
      <c r="BE181" s="319"/>
      <c r="BF181" s="319"/>
      <c r="BG181" s="319"/>
      <c r="BH181" s="319"/>
      <c r="BI181" s="319"/>
    </row>
    <row r="182" spans="1:61">
      <c r="A182" s="662"/>
      <c r="B182" s="319"/>
      <c r="C182" s="319"/>
      <c r="D182" s="319"/>
      <c r="E182" s="319"/>
      <c r="F182" s="319"/>
      <c r="G182" s="319"/>
      <c r="I182" s="319"/>
      <c r="J182" s="319"/>
      <c r="K182" s="319"/>
      <c r="L182" s="319"/>
      <c r="M182" s="319"/>
      <c r="O182" s="319"/>
      <c r="P182" s="319"/>
      <c r="Q182" s="319"/>
      <c r="R182" s="319"/>
      <c r="S182" s="319"/>
      <c r="U182" s="319"/>
      <c r="V182" s="319"/>
      <c r="W182" s="319"/>
      <c r="X182" s="319"/>
      <c r="Y182" s="319"/>
      <c r="AA182" s="319"/>
      <c r="AB182" s="319"/>
      <c r="AC182" s="319"/>
      <c r="AD182" s="319"/>
      <c r="AE182" s="319"/>
      <c r="AG182" s="319"/>
      <c r="AH182" s="319"/>
      <c r="AI182" s="319"/>
      <c r="AJ182" s="319"/>
      <c r="AK182" s="319"/>
      <c r="AM182" s="319"/>
      <c r="AN182" s="319"/>
      <c r="AO182" s="319"/>
      <c r="AP182" s="319"/>
      <c r="AQ182" s="319"/>
      <c r="AS182" s="319"/>
      <c r="AT182" s="319"/>
      <c r="AU182" s="319"/>
      <c r="AV182" s="319"/>
      <c r="AW182" s="319"/>
      <c r="AY182" s="319"/>
      <c r="AZ182" s="319"/>
      <c r="BA182" s="319"/>
      <c r="BB182" s="319"/>
      <c r="BC182" s="319"/>
      <c r="BE182" s="319"/>
      <c r="BF182" s="319"/>
      <c r="BG182" s="319"/>
      <c r="BH182" s="319"/>
      <c r="BI182" s="319"/>
    </row>
    <row r="183" spans="1:61">
      <c r="A183" s="662"/>
      <c r="B183" s="319"/>
      <c r="C183" s="319"/>
      <c r="D183" s="319"/>
      <c r="E183" s="319"/>
      <c r="F183" s="319"/>
      <c r="G183" s="319"/>
      <c r="I183" s="319"/>
      <c r="J183" s="319"/>
      <c r="K183" s="319"/>
      <c r="L183" s="319"/>
      <c r="M183" s="319"/>
      <c r="O183" s="319"/>
      <c r="P183" s="319"/>
      <c r="Q183" s="319"/>
      <c r="R183" s="319"/>
      <c r="S183" s="319"/>
      <c r="U183" s="319"/>
      <c r="V183" s="319"/>
      <c r="W183" s="319"/>
      <c r="X183" s="319"/>
      <c r="Y183" s="319"/>
      <c r="AA183" s="319"/>
      <c r="AB183" s="319"/>
      <c r="AC183" s="319"/>
      <c r="AD183" s="319"/>
      <c r="AE183" s="319"/>
      <c r="AG183" s="319"/>
      <c r="AH183" s="319"/>
      <c r="AI183" s="319"/>
      <c r="AJ183" s="319"/>
      <c r="AK183" s="319"/>
      <c r="AM183" s="319"/>
      <c r="AN183" s="319"/>
      <c r="AO183" s="319"/>
      <c r="AP183" s="319"/>
      <c r="AQ183" s="319"/>
      <c r="AS183" s="319"/>
      <c r="AT183" s="319"/>
      <c r="AU183" s="319"/>
      <c r="AV183" s="319"/>
      <c r="AW183" s="319"/>
      <c r="AY183" s="319"/>
      <c r="AZ183" s="319"/>
      <c r="BA183" s="319"/>
      <c r="BB183" s="319"/>
      <c r="BC183" s="319"/>
      <c r="BE183" s="319"/>
      <c r="BF183" s="319"/>
      <c r="BG183" s="319"/>
      <c r="BH183" s="319"/>
      <c r="BI183" s="319"/>
    </row>
    <row r="184" spans="1:61">
      <c r="A184" s="662"/>
      <c r="B184" s="319"/>
      <c r="C184" s="319"/>
      <c r="D184" s="319"/>
      <c r="E184" s="319"/>
      <c r="F184" s="319"/>
      <c r="G184" s="319"/>
      <c r="I184" s="319"/>
      <c r="J184" s="319"/>
      <c r="K184" s="319"/>
      <c r="L184" s="319"/>
      <c r="M184" s="319"/>
      <c r="O184" s="319"/>
      <c r="P184" s="319"/>
      <c r="Q184" s="319"/>
      <c r="R184" s="319"/>
      <c r="S184" s="319"/>
      <c r="U184" s="319"/>
      <c r="V184" s="319"/>
      <c r="W184" s="319"/>
      <c r="X184" s="319"/>
      <c r="Y184" s="319"/>
      <c r="AA184" s="319"/>
      <c r="AB184" s="319"/>
      <c r="AC184" s="319"/>
      <c r="AD184" s="319"/>
      <c r="AE184" s="319"/>
      <c r="AG184" s="319"/>
      <c r="AH184" s="319"/>
      <c r="AI184" s="319"/>
      <c r="AJ184" s="319"/>
      <c r="AK184" s="319"/>
      <c r="AM184" s="319"/>
      <c r="AN184" s="319"/>
      <c r="AO184" s="319"/>
      <c r="AP184" s="319"/>
      <c r="AQ184" s="319"/>
      <c r="AS184" s="319"/>
      <c r="AT184" s="319"/>
      <c r="AU184" s="319"/>
      <c r="AV184" s="319"/>
      <c r="AW184" s="319"/>
      <c r="AY184" s="319"/>
      <c r="AZ184" s="319"/>
      <c r="BA184" s="319"/>
      <c r="BB184" s="319"/>
      <c r="BC184" s="319"/>
      <c r="BE184" s="319"/>
      <c r="BF184" s="319"/>
      <c r="BG184" s="319"/>
      <c r="BH184" s="319"/>
      <c r="BI184" s="319"/>
    </row>
    <row r="185" spans="1:61">
      <c r="A185" s="662"/>
      <c r="B185" s="319"/>
      <c r="C185" s="319"/>
      <c r="D185" s="319"/>
      <c r="E185" s="319"/>
      <c r="F185" s="319"/>
      <c r="G185" s="319"/>
      <c r="I185" s="319"/>
      <c r="J185" s="319"/>
      <c r="K185" s="319"/>
      <c r="L185" s="319"/>
      <c r="M185" s="319"/>
      <c r="O185" s="319"/>
      <c r="P185" s="319"/>
      <c r="Q185" s="319"/>
      <c r="R185" s="319"/>
      <c r="S185" s="319"/>
      <c r="U185" s="319"/>
      <c r="V185" s="319"/>
      <c r="W185" s="319"/>
      <c r="X185" s="319"/>
      <c r="Y185" s="319"/>
      <c r="AA185" s="319"/>
      <c r="AB185" s="319"/>
      <c r="AC185" s="319"/>
      <c r="AD185" s="319"/>
      <c r="AE185" s="319"/>
      <c r="AG185" s="319"/>
      <c r="AH185" s="319"/>
      <c r="AI185" s="319"/>
      <c r="AJ185" s="319"/>
      <c r="AK185" s="319"/>
      <c r="AM185" s="319"/>
      <c r="AN185" s="319"/>
      <c r="AO185" s="319"/>
      <c r="AP185" s="319"/>
      <c r="AQ185" s="319"/>
      <c r="AS185" s="319"/>
      <c r="AT185" s="319"/>
      <c r="AU185" s="319"/>
      <c r="AV185" s="319"/>
      <c r="AW185" s="319"/>
      <c r="AY185" s="319"/>
      <c r="AZ185" s="319"/>
      <c r="BA185" s="319"/>
      <c r="BB185" s="319"/>
      <c r="BC185" s="319"/>
      <c r="BE185" s="319"/>
      <c r="BF185" s="319"/>
      <c r="BG185" s="319"/>
      <c r="BH185" s="319"/>
      <c r="BI185" s="319"/>
    </row>
    <row r="186" spans="1:61">
      <c r="A186" s="662"/>
      <c r="B186" s="319"/>
      <c r="C186" s="319"/>
      <c r="D186" s="319"/>
      <c r="E186" s="319"/>
      <c r="F186" s="319"/>
      <c r="G186" s="319"/>
      <c r="I186" s="319"/>
      <c r="J186" s="319"/>
      <c r="K186" s="319"/>
      <c r="L186" s="319"/>
      <c r="M186" s="319"/>
      <c r="O186" s="319"/>
      <c r="P186" s="319"/>
      <c r="Q186" s="319"/>
      <c r="R186" s="319"/>
      <c r="S186" s="319"/>
      <c r="U186" s="319"/>
      <c r="V186" s="319"/>
      <c r="W186" s="319"/>
      <c r="X186" s="319"/>
      <c r="Y186" s="319"/>
      <c r="AA186" s="319"/>
      <c r="AB186" s="319"/>
      <c r="AC186" s="319"/>
      <c r="AD186" s="319"/>
      <c r="AE186" s="319"/>
      <c r="AG186" s="319"/>
      <c r="AH186" s="319"/>
      <c r="AI186" s="319"/>
      <c r="AJ186" s="319"/>
      <c r="AK186" s="319"/>
      <c r="AM186" s="319"/>
      <c r="AN186" s="319"/>
      <c r="AO186" s="319"/>
      <c r="AP186" s="319"/>
      <c r="AQ186" s="319"/>
      <c r="AS186" s="319"/>
      <c r="AT186" s="319"/>
      <c r="AU186" s="319"/>
      <c r="AV186" s="319"/>
      <c r="AW186" s="319"/>
      <c r="AY186" s="319"/>
      <c r="AZ186" s="319"/>
      <c r="BA186" s="319"/>
      <c r="BB186" s="319"/>
      <c r="BC186" s="319"/>
      <c r="BE186" s="319"/>
      <c r="BF186" s="319"/>
      <c r="BG186" s="319"/>
      <c r="BH186" s="319"/>
      <c r="BI186" s="319"/>
    </row>
    <row r="187" spans="1:61">
      <c r="A187" s="662"/>
      <c r="B187" s="319"/>
      <c r="C187" s="319"/>
      <c r="D187" s="319"/>
      <c r="E187" s="319"/>
      <c r="F187" s="319"/>
      <c r="G187" s="319"/>
      <c r="I187" s="319"/>
      <c r="J187" s="319"/>
      <c r="K187" s="319"/>
      <c r="L187" s="319"/>
      <c r="M187" s="319"/>
      <c r="O187" s="319"/>
      <c r="P187" s="319"/>
      <c r="Q187" s="319"/>
      <c r="R187" s="319"/>
      <c r="S187" s="319"/>
      <c r="U187" s="319"/>
      <c r="V187" s="319"/>
      <c r="W187" s="319"/>
      <c r="X187" s="319"/>
      <c r="Y187" s="319"/>
      <c r="AA187" s="319"/>
      <c r="AB187" s="319"/>
      <c r="AC187" s="319"/>
      <c r="AD187" s="319"/>
      <c r="AE187" s="319"/>
      <c r="AG187" s="319"/>
      <c r="AH187" s="319"/>
      <c r="AI187" s="319"/>
      <c r="AJ187" s="319"/>
      <c r="AK187" s="319"/>
      <c r="AM187" s="319"/>
      <c r="AN187" s="319"/>
      <c r="AO187" s="319"/>
      <c r="AP187" s="319"/>
      <c r="AQ187" s="319"/>
      <c r="AS187" s="319"/>
      <c r="AT187" s="319"/>
      <c r="AU187" s="319"/>
      <c r="AV187" s="319"/>
      <c r="AW187" s="319"/>
      <c r="AY187" s="319"/>
      <c r="AZ187" s="319"/>
      <c r="BA187" s="319"/>
      <c r="BB187" s="319"/>
      <c r="BC187" s="319"/>
      <c r="BE187" s="319"/>
      <c r="BF187" s="319"/>
      <c r="BG187" s="319"/>
      <c r="BH187" s="319"/>
      <c r="BI187" s="319"/>
    </row>
    <row r="188" spans="1:61">
      <c r="A188" s="662"/>
      <c r="B188" s="319"/>
      <c r="C188" s="319"/>
      <c r="D188" s="319"/>
      <c r="E188" s="319"/>
      <c r="F188" s="319"/>
      <c r="G188" s="319"/>
      <c r="I188" s="319"/>
      <c r="J188" s="319"/>
      <c r="K188" s="319"/>
      <c r="L188" s="319"/>
      <c r="M188" s="319"/>
      <c r="O188" s="319"/>
      <c r="P188" s="319"/>
      <c r="Q188" s="319"/>
      <c r="R188" s="319"/>
      <c r="S188" s="319"/>
      <c r="U188" s="319"/>
      <c r="V188" s="319"/>
      <c r="W188" s="319"/>
      <c r="X188" s="319"/>
      <c r="Y188" s="319"/>
      <c r="AA188" s="319"/>
      <c r="AB188" s="319"/>
      <c r="AC188" s="319"/>
      <c r="AD188" s="319"/>
      <c r="AE188" s="319"/>
      <c r="AG188" s="319"/>
      <c r="AH188" s="319"/>
      <c r="AI188" s="319"/>
      <c r="AJ188" s="319"/>
      <c r="AK188" s="319"/>
      <c r="AM188" s="319"/>
      <c r="AN188" s="319"/>
      <c r="AO188" s="319"/>
      <c r="AP188" s="319"/>
      <c r="AQ188" s="319"/>
      <c r="AS188" s="319"/>
      <c r="AT188" s="319"/>
      <c r="AU188" s="319"/>
      <c r="AV188" s="319"/>
      <c r="AW188" s="319"/>
      <c r="AY188" s="319"/>
      <c r="AZ188" s="319"/>
      <c r="BA188" s="319"/>
      <c r="BB188" s="319"/>
      <c r="BC188" s="319"/>
      <c r="BE188" s="319"/>
      <c r="BF188" s="319"/>
      <c r="BG188" s="319"/>
      <c r="BH188" s="319"/>
      <c r="BI188" s="319"/>
    </row>
    <row r="189" spans="1:61">
      <c r="A189" s="662"/>
      <c r="B189" s="319"/>
      <c r="C189" s="319"/>
      <c r="D189" s="319"/>
      <c r="E189" s="319"/>
      <c r="F189" s="319"/>
      <c r="G189" s="319"/>
      <c r="I189" s="319"/>
      <c r="J189" s="319"/>
      <c r="K189" s="319"/>
      <c r="L189" s="319"/>
      <c r="M189" s="319"/>
      <c r="O189" s="319"/>
      <c r="P189" s="319"/>
      <c r="Q189" s="319"/>
      <c r="R189" s="319"/>
      <c r="S189" s="319"/>
      <c r="U189" s="319"/>
      <c r="V189" s="319"/>
      <c r="W189" s="319"/>
      <c r="X189" s="319"/>
      <c r="Y189" s="319"/>
      <c r="AA189" s="319"/>
      <c r="AB189" s="319"/>
      <c r="AC189" s="319"/>
      <c r="AD189" s="319"/>
      <c r="AE189" s="319"/>
      <c r="AG189" s="319"/>
      <c r="AH189" s="319"/>
      <c r="AI189" s="319"/>
      <c r="AJ189" s="319"/>
      <c r="AK189" s="319"/>
      <c r="AM189" s="319"/>
      <c r="AN189" s="319"/>
      <c r="AO189" s="319"/>
      <c r="AP189" s="319"/>
      <c r="AQ189" s="319"/>
      <c r="AS189" s="319"/>
      <c r="AT189" s="319"/>
      <c r="AU189" s="319"/>
      <c r="AV189" s="319"/>
      <c r="AW189" s="319"/>
      <c r="AY189" s="319"/>
      <c r="AZ189" s="319"/>
      <c r="BA189" s="319"/>
      <c r="BB189" s="319"/>
      <c r="BC189" s="319"/>
      <c r="BE189" s="319"/>
      <c r="BF189" s="319"/>
      <c r="BG189" s="319"/>
      <c r="BH189" s="319"/>
      <c r="BI189" s="319"/>
    </row>
    <row r="190" spans="1:61">
      <c r="A190" s="662"/>
      <c r="B190" s="319"/>
      <c r="C190" s="319"/>
      <c r="D190" s="319"/>
      <c r="E190" s="319"/>
      <c r="F190" s="319"/>
      <c r="G190" s="319"/>
      <c r="I190" s="319"/>
      <c r="J190" s="319"/>
      <c r="K190" s="319"/>
      <c r="L190" s="319"/>
      <c r="M190" s="319"/>
      <c r="O190" s="319"/>
      <c r="P190" s="319"/>
      <c r="Q190" s="319"/>
      <c r="R190" s="319"/>
      <c r="S190" s="319"/>
      <c r="U190" s="319"/>
      <c r="V190" s="319"/>
      <c r="W190" s="319"/>
      <c r="X190" s="319"/>
      <c r="Y190" s="319"/>
      <c r="AA190" s="319"/>
      <c r="AB190" s="319"/>
      <c r="AC190" s="319"/>
      <c r="AD190" s="319"/>
      <c r="AE190" s="319"/>
      <c r="AG190" s="319"/>
      <c r="AH190" s="319"/>
      <c r="AI190" s="319"/>
      <c r="AJ190" s="319"/>
      <c r="AK190" s="319"/>
      <c r="AM190" s="319"/>
      <c r="AN190" s="319"/>
      <c r="AO190" s="319"/>
      <c r="AP190" s="319"/>
      <c r="AQ190" s="319"/>
      <c r="AS190" s="319"/>
      <c r="AT190" s="319"/>
      <c r="AU190" s="319"/>
      <c r="AV190" s="319"/>
      <c r="AW190" s="319"/>
      <c r="AY190" s="319"/>
      <c r="AZ190" s="319"/>
      <c r="BA190" s="319"/>
      <c r="BB190" s="319"/>
      <c r="BC190" s="319"/>
      <c r="BE190" s="319"/>
      <c r="BF190" s="319"/>
      <c r="BG190" s="319"/>
      <c r="BH190" s="319"/>
      <c r="BI190" s="319"/>
    </row>
    <row r="191" spans="1:61">
      <c r="A191" s="662"/>
      <c r="B191" s="319"/>
      <c r="C191" s="319"/>
      <c r="D191" s="319"/>
      <c r="E191" s="319"/>
      <c r="F191" s="319"/>
      <c r="G191" s="319"/>
      <c r="I191" s="319"/>
      <c r="J191" s="319"/>
      <c r="K191" s="319"/>
      <c r="L191" s="319"/>
      <c r="M191" s="319"/>
      <c r="O191" s="319"/>
      <c r="P191" s="319"/>
      <c r="Q191" s="319"/>
      <c r="R191" s="319"/>
      <c r="S191" s="319"/>
      <c r="U191" s="319"/>
      <c r="V191" s="319"/>
      <c r="W191" s="319"/>
      <c r="X191" s="319"/>
      <c r="Y191" s="319"/>
      <c r="AA191" s="319"/>
      <c r="AB191" s="319"/>
      <c r="AC191" s="319"/>
      <c r="AD191" s="319"/>
      <c r="AE191" s="319"/>
      <c r="AG191" s="319"/>
      <c r="AH191" s="319"/>
      <c r="AI191" s="319"/>
      <c r="AJ191" s="319"/>
      <c r="AK191" s="319"/>
      <c r="AM191" s="319"/>
      <c r="AN191" s="319"/>
      <c r="AO191" s="319"/>
      <c r="AP191" s="319"/>
      <c r="AQ191" s="319"/>
      <c r="AS191" s="319"/>
      <c r="AT191" s="319"/>
      <c r="AU191" s="319"/>
      <c r="AV191" s="319"/>
      <c r="AW191" s="319"/>
      <c r="AY191" s="319"/>
      <c r="AZ191" s="319"/>
      <c r="BA191" s="319"/>
      <c r="BB191" s="319"/>
      <c r="BC191" s="319"/>
      <c r="BE191" s="319"/>
      <c r="BF191" s="319"/>
      <c r="BG191" s="319"/>
      <c r="BH191" s="319"/>
      <c r="BI191" s="319"/>
    </row>
    <row r="192" spans="1:61">
      <c r="A192" s="662"/>
      <c r="B192" s="319"/>
      <c r="C192" s="319"/>
      <c r="D192" s="319"/>
      <c r="E192" s="319"/>
      <c r="F192" s="319"/>
      <c r="G192" s="319"/>
      <c r="I192" s="319"/>
      <c r="J192" s="319"/>
      <c r="K192" s="319"/>
      <c r="L192" s="319"/>
      <c r="M192" s="319"/>
      <c r="O192" s="319"/>
      <c r="P192" s="319"/>
      <c r="Q192" s="319"/>
      <c r="R192" s="319"/>
      <c r="S192" s="319"/>
      <c r="U192" s="319"/>
      <c r="V192" s="319"/>
      <c r="W192" s="319"/>
      <c r="X192" s="319"/>
      <c r="Y192" s="319"/>
      <c r="AA192" s="319"/>
      <c r="AB192" s="319"/>
      <c r="AC192" s="319"/>
      <c r="AD192" s="319"/>
      <c r="AE192" s="319"/>
      <c r="AG192" s="319"/>
      <c r="AH192" s="319"/>
      <c r="AI192" s="319"/>
      <c r="AJ192" s="319"/>
      <c r="AK192" s="319"/>
      <c r="AM192" s="319"/>
      <c r="AN192" s="319"/>
      <c r="AO192" s="319"/>
      <c r="AP192" s="319"/>
      <c r="AQ192" s="319"/>
      <c r="AS192" s="319"/>
      <c r="AT192" s="319"/>
      <c r="AU192" s="319"/>
      <c r="AV192" s="319"/>
      <c r="AW192" s="319"/>
      <c r="AY192" s="319"/>
      <c r="AZ192" s="319"/>
      <c r="BA192" s="319"/>
      <c r="BB192" s="319"/>
      <c r="BC192" s="319"/>
      <c r="BE192" s="319"/>
      <c r="BF192" s="319"/>
      <c r="BG192" s="319"/>
      <c r="BH192" s="319"/>
      <c r="BI192" s="319"/>
    </row>
    <row r="193" spans="1:61">
      <c r="A193" s="662"/>
      <c r="B193" s="319"/>
      <c r="C193" s="319"/>
      <c r="D193" s="319"/>
      <c r="E193" s="319"/>
      <c r="F193" s="319"/>
      <c r="G193" s="319"/>
      <c r="I193" s="319"/>
      <c r="J193" s="319"/>
      <c r="K193" s="319"/>
      <c r="L193" s="319"/>
      <c r="M193" s="319"/>
      <c r="O193" s="319"/>
      <c r="P193" s="319"/>
      <c r="Q193" s="319"/>
      <c r="R193" s="319"/>
      <c r="S193" s="319"/>
      <c r="U193" s="319"/>
      <c r="V193" s="319"/>
      <c r="W193" s="319"/>
      <c r="X193" s="319"/>
      <c r="Y193" s="319"/>
      <c r="AA193" s="319"/>
      <c r="AB193" s="319"/>
      <c r="AC193" s="319"/>
      <c r="AD193" s="319"/>
      <c r="AE193" s="319"/>
      <c r="AG193" s="319"/>
      <c r="AH193" s="319"/>
      <c r="AI193" s="319"/>
      <c r="AJ193" s="319"/>
      <c r="AK193" s="319"/>
      <c r="AM193" s="319"/>
      <c r="AN193" s="319"/>
      <c r="AO193" s="319"/>
      <c r="AP193" s="319"/>
      <c r="AQ193" s="319"/>
      <c r="AS193" s="319"/>
      <c r="AT193" s="319"/>
      <c r="AU193" s="319"/>
      <c r="AV193" s="319"/>
      <c r="AW193" s="319"/>
      <c r="AY193" s="319"/>
      <c r="AZ193" s="319"/>
      <c r="BA193" s="319"/>
      <c r="BB193" s="319"/>
      <c r="BC193" s="319"/>
      <c r="BE193" s="319"/>
      <c r="BF193" s="319"/>
      <c r="BG193" s="319"/>
      <c r="BH193" s="319"/>
      <c r="BI193" s="319"/>
    </row>
    <row r="194" spans="1:61">
      <c r="A194" s="662"/>
      <c r="B194" s="319"/>
      <c r="C194" s="319"/>
      <c r="D194" s="319"/>
      <c r="E194" s="319"/>
      <c r="F194" s="319"/>
      <c r="G194" s="319"/>
      <c r="I194" s="319"/>
      <c r="J194" s="319"/>
      <c r="K194" s="319"/>
      <c r="L194" s="319"/>
      <c r="M194" s="319"/>
      <c r="O194" s="319"/>
      <c r="P194" s="319"/>
      <c r="Q194" s="319"/>
      <c r="R194" s="319"/>
      <c r="S194" s="319"/>
      <c r="U194" s="319"/>
      <c r="V194" s="319"/>
      <c r="W194" s="319"/>
      <c r="X194" s="319"/>
      <c r="Y194" s="319"/>
      <c r="AA194" s="319"/>
      <c r="AB194" s="319"/>
      <c r="AC194" s="319"/>
      <c r="AD194" s="319"/>
      <c r="AE194" s="319"/>
      <c r="AG194" s="319"/>
      <c r="AH194" s="319"/>
      <c r="AI194" s="319"/>
      <c r="AJ194" s="319"/>
      <c r="AK194" s="319"/>
      <c r="AM194" s="319"/>
      <c r="AN194" s="319"/>
      <c r="AO194" s="319"/>
      <c r="AP194" s="319"/>
      <c r="AQ194" s="319"/>
      <c r="AS194" s="319"/>
      <c r="AT194" s="319"/>
      <c r="AU194" s="319"/>
      <c r="AV194" s="319"/>
      <c r="AW194" s="319"/>
      <c r="AY194" s="319"/>
      <c r="AZ194" s="319"/>
      <c r="BA194" s="319"/>
      <c r="BB194" s="319"/>
      <c r="BC194" s="319"/>
      <c r="BE194" s="319"/>
      <c r="BF194" s="319"/>
      <c r="BG194" s="319"/>
      <c r="BH194" s="319"/>
      <c r="BI194" s="319"/>
    </row>
    <row r="195" spans="1:61">
      <c r="A195" s="662"/>
      <c r="B195" s="319"/>
      <c r="C195" s="319"/>
      <c r="D195" s="319"/>
      <c r="E195" s="319"/>
      <c r="F195" s="319"/>
      <c r="G195" s="319"/>
      <c r="I195" s="319"/>
      <c r="J195" s="319"/>
      <c r="K195" s="319"/>
      <c r="L195" s="319"/>
      <c r="M195" s="319"/>
      <c r="O195" s="319"/>
      <c r="P195" s="319"/>
      <c r="Q195" s="319"/>
      <c r="R195" s="319"/>
      <c r="S195" s="319"/>
      <c r="U195" s="319"/>
      <c r="V195" s="319"/>
      <c r="W195" s="319"/>
      <c r="X195" s="319"/>
      <c r="Y195" s="319"/>
      <c r="AA195" s="319"/>
      <c r="AB195" s="319"/>
      <c r="AC195" s="319"/>
      <c r="AD195" s="319"/>
      <c r="AE195" s="319"/>
      <c r="AG195" s="319"/>
      <c r="AH195" s="319"/>
      <c r="AI195" s="319"/>
      <c r="AJ195" s="319"/>
      <c r="AK195" s="319"/>
      <c r="AM195" s="319"/>
      <c r="AN195" s="319"/>
      <c r="AO195" s="319"/>
      <c r="AP195" s="319"/>
      <c r="AQ195" s="319"/>
      <c r="AS195" s="319"/>
      <c r="AT195" s="319"/>
      <c r="AU195" s="319"/>
      <c r="AV195" s="319"/>
      <c r="AW195" s="319"/>
      <c r="AY195" s="319"/>
      <c r="AZ195" s="319"/>
      <c r="BA195" s="319"/>
      <c r="BB195" s="319"/>
      <c r="BC195" s="319"/>
      <c r="BE195" s="319"/>
      <c r="BF195" s="319"/>
      <c r="BG195" s="319"/>
      <c r="BH195" s="319"/>
      <c r="BI195" s="319"/>
    </row>
    <row r="196" spans="1:61">
      <c r="A196" s="662"/>
      <c r="B196" s="319"/>
      <c r="C196" s="319"/>
      <c r="D196" s="319"/>
      <c r="E196" s="319"/>
      <c r="F196" s="319"/>
      <c r="G196" s="319"/>
      <c r="I196" s="319"/>
      <c r="J196" s="319"/>
      <c r="K196" s="319"/>
      <c r="L196" s="319"/>
      <c r="M196" s="319"/>
      <c r="O196" s="319"/>
      <c r="P196" s="319"/>
      <c r="Q196" s="319"/>
      <c r="R196" s="319"/>
      <c r="S196" s="319"/>
      <c r="U196" s="319"/>
      <c r="V196" s="319"/>
      <c r="W196" s="319"/>
      <c r="X196" s="319"/>
      <c r="Y196" s="319"/>
      <c r="AA196" s="319"/>
      <c r="AB196" s="319"/>
      <c r="AC196" s="319"/>
      <c r="AD196" s="319"/>
      <c r="AE196" s="319"/>
      <c r="AG196" s="319"/>
      <c r="AH196" s="319"/>
      <c r="AI196" s="319"/>
      <c r="AJ196" s="319"/>
      <c r="AK196" s="319"/>
      <c r="AM196" s="319"/>
      <c r="AN196" s="319"/>
      <c r="AO196" s="319"/>
      <c r="AP196" s="319"/>
      <c r="AQ196" s="319"/>
      <c r="AS196" s="319"/>
      <c r="AT196" s="319"/>
      <c r="AU196" s="319"/>
      <c r="AV196" s="319"/>
      <c r="AW196" s="319"/>
      <c r="AY196" s="319"/>
      <c r="AZ196" s="319"/>
      <c r="BA196" s="319"/>
      <c r="BB196" s="319"/>
      <c r="BC196" s="319"/>
      <c r="BE196" s="319"/>
      <c r="BF196" s="319"/>
      <c r="BG196" s="319"/>
      <c r="BH196" s="319"/>
      <c r="BI196" s="319"/>
    </row>
    <row r="197" spans="1:61">
      <c r="A197" s="662"/>
      <c r="B197" s="319"/>
      <c r="C197" s="319"/>
      <c r="D197" s="319"/>
      <c r="E197" s="319"/>
      <c r="F197" s="319"/>
      <c r="G197" s="319"/>
      <c r="I197" s="319"/>
      <c r="J197" s="319"/>
      <c r="K197" s="319"/>
      <c r="L197" s="319"/>
      <c r="M197" s="319"/>
      <c r="O197" s="319"/>
      <c r="P197" s="319"/>
      <c r="Q197" s="319"/>
      <c r="R197" s="319"/>
      <c r="S197" s="319"/>
      <c r="U197" s="319"/>
      <c r="V197" s="319"/>
      <c r="W197" s="319"/>
      <c r="X197" s="319"/>
      <c r="Y197" s="319"/>
      <c r="AA197" s="319"/>
      <c r="AB197" s="319"/>
      <c r="AC197" s="319"/>
      <c r="AD197" s="319"/>
      <c r="AE197" s="319"/>
      <c r="AG197" s="319"/>
      <c r="AH197" s="319"/>
      <c r="AI197" s="319"/>
      <c r="AJ197" s="319"/>
      <c r="AK197" s="319"/>
      <c r="AM197" s="319"/>
      <c r="AN197" s="319"/>
      <c r="AO197" s="319"/>
      <c r="AP197" s="319"/>
      <c r="AQ197" s="319"/>
      <c r="AS197" s="319"/>
      <c r="AT197" s="319"/>
      <c r="AU197" s="319"/>
      <c r="AV197" s="319"/>
      <c r="AW197" s="319"/>
      <c r="AY197" s="319"/>
      <c r="AZ197" s="319"/>
      <c r="BA197" s="319"/>
      <c r="BB197" s="319"/>
      <c r="BC197" s="319"/>
      <c r="BE197" s="319"/>
      <c r="BF197" s="319"/>
      <c r="BG197" s="319"/>
      <c r="BH197" s="319"/>
      <c r="BI197" s="319"/>
    </row>
    <row r="198" spans="1:61">
      <c r="A198" s="662"/>
      <c r="B198" s="319"/>
      <c r="C198" s="319"/>
      <c r="D198" s="319"/>
      <c r="E198" s="319"/>
      <c r="F198" s="319"/>
      <c r="G198" s="319"/>
      <c r="I198" s="319"/>
      <c r="J198" s="319"/>
      <c r="K198" s="319"/>
      <c r="L198" s="319"/>
      <c r="M198" s="319"/>
      <c r="O198" s="319"/>
      <c r="P198" s="319"/>
      <c r="Q198" s="319"/>
      <c r="R198" s="319"/>
      <c r="S198" s="319"/>
      <c r="U198" s="319"/>
      <c r="V198" s="319"/>
      <c r="W198" s="319"/>
      <c r="X198" s="319"/>
      <c r="Y198" s="319"/>
      <c r="AA198" s="319"/>
      <c r="AB198" s="319"/>
      <c r="AC198" s="319"/>
      <c r="AD198" s="319"/>
      <c r="AE198" s="319"/>
      <c r="AG198" s="319"/>
      <c r="AH198" s="319"/>
      <c r="AI198" s="319"/>
      <c r="AJ198" s="319"/>
      <c r="AK198" s="319"/>
      <c r="AM198" s="319"/>
      <c r="AN198" s="319"/>
      <c r="AO198" s="319"/>
      <c r="AP198" s="319"/>
      <c r="AQ198" s="319"/>
      <c r="AS198" s="319"/>
      <c r="AT198" s="319"/>
      <c r="AU198" s="319"/>
      <c r="AV198" s="319"/>
      <c r="AW198" s="319"/>
      <c r="AY198" s="319"/>
      <c r="AZ198" s="319"/>
      <c r="BA198" s="319"/>
      <c r="BB198" s="319"/>
      <c r="BC198" s="319"/>
      <c r="BE198" s="319"/>
      <c r="BF198" s="319"/>
      <c r="BG198" s="319"/>
      <c r="BH198" s="319"/>
      <c r="BI198" s="319"/>
    </row>
    <row r="199" spans="1:61">
      <c r="A199" s="662"/>
      <c r="B199" s="319"/>
      <c r="C199" s="319"/>
      <c r="D199" s="319"/>
      <c r="E199" s="319"/>
      <c r="F199" s="319"/>
      <c r="G199" s="319"/>
      <c r="I199" s="319"/>
      <c r="J199" s="319"/>
      <c r="K199" s="319"/>
      <c r="L199" s="319"/>
      <c r="M199" s="319"/>
      <c r="O199" s="319"/>
      <c r="P199" s="319"/>
      <c r="Q199" s="319"/>
      <c r="R199" s="319"/>
      <c r="S199" s="319"/>
      <c r="U199" s="319"/>
      <c r="V199" s="319"/>
      <c r="W199" s="319"/>
      <c r="X199" s="319"/>
      <c r="Y199" s="319"/>
      <c r="AA199" s="319"/>
      <c r="AB199" s="319"/>
      <c r="AC199" s="319"/>
      <c r="AD199" s="319"/>
      <c r="AE199" s="319"/>
      <c r="AG199" s="319"/>
      <c r="AH199" s="319"/>
      <c r="AI199" s="319"/>
      <c r="AJ199" s="319"/>
      <c r="AK199" s="319"/>
      <c r="AM199" s="319"/>
      <c r="AN199" s="319"/>
      <c r="AO199" s="319"/>
      <c r="AP199" s="319"/>
      <c r="AQ199" s="319"/>
      <c r="AS199" s="319"/>
      <c r="AT199" s="319"/>
      <c r="AU199" s="319"/>
      <c r="AV199" s="319"/>
      <c r="AW199" s="319"/>
      <c r="AY199" s="319"/>
      <c r="AZ199" s="319"/>
      <c r="BA199" s="319"/>
      <c r="BB199" s="319"/>
      <c r="BC199" s="319"/>
      <c r="BE199" s="319"/>
      <c r="BF199" s="319"/>
      <c r="BG199" s="319"/>
      <c r="BH199" s="319"/>
      <c r="BI199" s="319"/>
    </row>
    <row r="200" spans="1:61">
      <c r="A200" s="662"/>
      <c r="B200" s="319"/>
      <c r="C200" s="319"/>
      <c r="D200" s="319"/>
      <c r="E200" s="319"/>
      <c r="F200" s="319"/>
      <c r="G200" s="319"/>
      <c r="I200" s="319"/>
      <c r="J200" s="319"/>
      <c r="K200" s="319"/>
      <c r="L200" s="319"/>
      <c r="M200" s="319"/>
      <c r="O200" s="319"/>
      <c r="P200" s="319"/>
      <c r="Q200" s="319"/>
      <c r="R200" s="319"/>
      <c r="S200" s="319"/>
      <c r="U200" s="319"/>
      <c r="V200" s="319"/>
      <c r="W200" s="319"/>
      <c r="X200" s="319"/>
      <c r="Y200" s="319"/>
      <c r="AA200" s="319"/>
      <c r="AB200" s="319"/>
      <c r="AC200" s="319"/>
      <c r="AD200" s="319"/>
      <c r="AE200" s="319"/>
      <c r="AG200" s="319"/>
      <c r="AH200" s="319"/>
      <c r="AI200" s="319"/>
      <c r="AJ200" s="319"/>
      <c r="AK200" s="319"/>
      <c r="AM200" s="319"/>
      <c r="AN200" s="319"/>
      <c r="AO200" s="319"/>
      <c r="AP200" s="319"/>
      <c r="AQ200" s="319"/>
      <c r="AS200" s="319"/>
      <c r="AT200" s="319"/>
      <c r="AU200" s="319"/>
      <c r="AV200" s="319"/>
      <c r="AW200" s="319"/>
      <c r="AY200" s="319"/>
      <c r="AZ200" s="319"/>
      <c r="BA200" s="319"/>
      <c r="BB200" s="319"/>
      <c r="BC200" s="319"/>
      <c r="BE200" s="319"/>
      <c r="BF200" s="319"/>
      <c r="BG200" s="319"/>
      <c r="BH200" s="319"/>
      <c r="BI200" s="319"/>
    </row>
    <row r="201" spans="1:61">
      <c r="A201" s="662"/>
      <c r="B201" s="319"/>
      <c r="C201" s="319"/>
      <c r="D201" s="319"/>
      <c r="E201" s="319"/>
      <c r="F201" s="319"/>
      <c r="G201" s="319"/>
      <c r="I201" s="319"/>
      <c r="J201" s="319"/>
      <c r="K201" s="319"/>
      <c r="L201" s="319"/>
      <c r="M201" s="319"/>
      <c r="O201" s="319"/>
      <c r="P201" s="319"/>
      <c r="Q201" s="319"/>
      <c r="R201" s="319"/>
      <c r="S201" s="319"/>
      <c r="U201" s="319"/>
      <c r="V201" s="319"/>
      <c r="W201" s="319"/>
      <c r="X201" s="319"/>
      <c r="Y201" s="319"/>
      <c r="AA201" s="319"/>
      <c r="AB201" s="319"/>
      <c r="AC201" s="319"/>
      <c r="AD201" s="319"/>
      <c r="AE201" s="319"/>
      <c r="AG201" s="319"/>
      <c r="AH201" s="319"/>
      <c r="AI201" s="319"/>
      <c r="AJ201" s="319"/>
      <c r="AK201" s="319"/>
      <c r="AM201" s="319"/>
      <c r="AN201" s="319"/>
      <c r="AO201" s="319"/>
      <c r="AP201" s="319"/>
      <c r="AQ201" s="319"/>
      <c r="AS201" s="319"/>
      <c r="AT201" s="319"/>
      <c r="AU201" s="319"/>
      <c r="AV201" s="319"/>
      <c r="AW201" s="319"/>
      <c r="AY201" s="319"/>
      <c r="AZ201" s="319"/>
      <c r="BA201" s="319"/>
      <c r="BB201" s="319"/>
      <c r="BC201" s="319"/>
      <c r="BE201" s="319"/>
      <c r="BF201" s="319"/>
      <c r="BG201" s="319"/>
      <c r="BH201" s="319"/>
      <c r="BI201" s="319"/>
    </row>
    <row r="202" spans="1:61">
      <c r="A202" s="662"/>
      <c r="B202" s="319"/>
      <c r="C202" s="319"/>
      <c r="D202" s="319"/>
      <c r="E202" s="319"/>
      <c r="F202" s="319"/>
      <c r="G202" s="319"/>
      <c r="I202" s="319"/>
      <c r="J202" s="319"/>
      <c r="K202" s="319"/>
      <c r="L202" s="319"/>
      <c r="M202" s="319"/>
      <c r="O202" s="319"/>
      <c r="P202" s="319"/>
      <c r="Q202" s="319"/>
      <c r="R202" s="319"/>
      <c r="S202" s="319"/>
      <c r="U202" s="319"/>
      <c r="V202" s="319"/>
      <c r="W202" s="319"/>
      <c r="X202" s="319"/>
      <c r="Y202" s="319"/>
      <c r="AA202" s="319"/>
      <c r="AB202" s="319"/>
      <c r="AC202" s="319"/>
      <c r="AD202" s="319"/>
      <c r="AE202" s="319"/>
      <c r="AG202" s="319"/>
      <c r="AH202" s="319"/>
      <c r="AI202" s="319"/>
      <c r="AJ202" s="319"/>
      <c r="AK202" s="319"/>
      <c r="AM202" s="319"/>
      <c r="AN202" s="319"/>
      <c r="AO202" s="319"/>
      <c r="AP202" s="319"/>
      <c r="AQ202" s="319"/>
      <c r="AS202" s="319"/>
      <c r="AT202" s="319"/>
      <c r="AU202" s="319"/>
      <c r="AV202" s="319"/>
      <c r="AW202" s="319"/>
      <c r="AY202" s="319"/>
      <c r="AZ202" s="319"/>
      <c r="BA202" s="319"/>
      <c r="BB202" s="319"/>
      <c r="BC202" s="319"/>
      <c r="BE202" s="319"/>
      <c r="BF202" s="319"/>
      <c r="BG202" s="319"/>
      <c r="BH202" s="319"/>
      <c r="BI202" s="319"/>
    </row>
    <row r="203" spans="1:61">
      <c r="A203" s="662"/>
      <c r="B203" s="319"/>
      <c r="C203" s="319"/>
      <c r="D203" s="319"/>
      <c r="E203" s="319"/>
      <c r="F203" s="319"/>
      <c r="G203" s="319"/>
      <c r="I203" s="319"/>
      <c r="J203" s="319"/>
      <c r="K203" s="319"/>
      <c r="L203" s="319"/>
      <c r="M203" s="319"/>
      <c r="O203" s="319"/>
      <c r="P203" s="319"/>
      <c r="Q203" s="319"/>
      <c r="R203" s="319"/>
      <c r="S203" s="319"/>
      <c r="U203" s="319"/>
      <c r="V203" s="319"/>
      <c r="W203" s="319"/>
      <c r="X203" s="319"/>
      <c r="Y203" s="319"/>
      <c r="AA203" s="319"/>
      <c r="AB203" s="319"/>
      <c r="AC203" s="319"/>
      <c r="AD203" s="319"/>
      <c r="AE203" s="319"/>
      <c r="AG203" s="319"/>
      <c r="AH203" s="319"/>
      <c r="AI203" s="319"/>
      <c r="AJ203" s="319"/>
      <c r="AK203" s="319"/>
      <c r="AM203" s="319"/>
      <c r="AN203" s="319"/>
      <c r="AO203" s="319"/>
      <c r="AP203" s="319"/>
      <c r="AQ203" s="319"/>
      <c r="AS203" s="319"/>
      <c r="AT203" s="319"/>
      <c r="AU203" s="319"/>
      <c r="AV203" s="319"/>
      <c r="AW203" s="319"/>
      <c r="AY203" s="319"/>
      <c r="AZ203" s="319"/>
      <c r="BA203" s="319"/>
      <c r="BB203" s="319"/>
      <c r="BC203" s="319"/>
      <c r="BE203" s="319"/>
      <c r="BF203" s="319"/>
      <c r="BG203" s="319"/>
      <c r="BH203" s="319"/>
      <c r="BI203" s="319"/>
    </row>
    <row r="204" spans="1:61">
      <c r="A204" s="662"/>
      <c r="B204" s="319"/>
      <c r="C204" s="319"/>
      <c r="D204" s="319"/>
      <c r="E204" s="319"/>
      <c r="F204" s="319"/>
      <c r="G204" s="319"/>
      <c r="I204" s="319"/>
      <c r="J204" s="319"/>
      <c r="K204" s="319"/>
      <c r="L204" s="319"/>
      <c r="M204" s="319"/>
      <c r="O204" s="319"/>
      <c r="P204" s="319"/>
      <c r="Q204" s="319"/>
      <c r="R204" s="319"/>
      <c r="S204" s="319"/>
      <c r="U204" s="319"/>
      <c r="V204" s="319"/>
      <c r="W204" s="319"/>
      <c r="X204" s="319"/>
      <c r="Y204" s="319"/>
      <c r="AA204" s="319"/>
      <c r="AB204" s="319"/>
      <c r="AC204" s="319"/>
      <c r="AD204" s="319"/>
      <c r="AE204" s="319"/>
      <c r="AG204" s="319"/>
      <c r="AH204" s="319"/>
      <c r="AI204" s="319"/>
      <c r="AJ204" s="319"/>
      <c r="AK204" s="319"/>
      <c r="AM204" s="319"/>
      <c r="AN204" s="319"/>
      <c r="AO204" s="319"/>
      <c r="AP204" s="319"/>
      <c r="AQ204" s="319"/>
      <c r="AS204" s="319"/>
      <c r="AT204" s="319"/>
      <c r="AU204" s="319"/>
      <c r="AV204" s="319"/>
      <c r="AW204" s="319"/>
      <c r="AY204" s="319"/>
      <c r="AZ204" s="319"/>
      <c r="BA204" s="319"/>
      <c r="BB204" s="319"/>
      <c r="BC204" s="319"/>
      <c r="BE204" s="319"/>
      <c r="BF204" s="319"/>
      <c r="BG204" s="319"/>
      <c r="BH204" s="319"/>
      <c r="BI204" s="319"/>
    </row>
    <row r="205" spans="1:61">
      <c r="A205" s="662"/>
      <c r="B205" s="319"/>
      <c r="C205" s="319"/>
      <c r="D205" s="319"/>
      <c r="E205" s="319"/>
      <c r="F205" s="319"/>
      <c r="G205" s="319"/>
      <c r="I205" s="319"/>
      <c r="J205" s="319"/>
      <c r="K205" s="319"/>
      <c r="L205" s="319"/>
      <c r="M205" s="319"/>
      <c r="O205" s="319"/>
      <c r="P205" s="319"/>
      <c r="Q205" s="319"/>
      <c r="R205" s="319"/>
      <c r="S205" s="319"/>
      <c r="U205" s="319"/>
      <c r="V205" s="319"/>
      <c r="W205" s="319"/>
      <c r="X205" s="319"/>
      <c r="Y205" s="319"/>
      <c r="AA205" s="319"/>
      <c r="AB205" s="319"/>
      <c r="AC205" s="319"/>
      <c r="AD205" s="319"/>
      <c r="AE205" s="319"/>
      <c r="AG205" s="319"/>
      <c r="AH205" s="319"/>
      <c r="AI205" s="319"/>
      <c r="AJ205" s="319"/>
      <c r="AK205" s="319"/>
      <c r="AM205" s="319"/>
      <c r="AN205" s="319"/>
      <c r="AO205" s="319"/>
      <c r="AP205" s="319"/>
      <c r="AQ205" s="319"/>
      <c r="AS205" s="319"/>
      <c r="AT205" s="319"/>
      <c r="AU205" s="319"/>
      <c r="AV205" s="319"/>
      <c r="AW205" s="319"/>
      <c r="AY205" s="319"/>
      <c r="AZ205" s="319"/>
      <c r="BA205" s="319"/>
      <c r="BB205" s="319"/>
      <c r="BC205" s="319"/>
      <c r="BE205" s="319"/>
      <c r="BF205" s="319"/>
      <c r="BG205" s="319"/>
      <c r="BH205" s="319"/>
      <c r="BI205" s="319"/>
    </row>
    <row r="206" spans="1:61">
      <c r="A206" s="662"/>
      <c r="B206" s="319"/>
      <c r="C206" s="319"/>
      <c r="D206" s="319"/>
      <c r="E206" s="319"/>
      <c r="F206" s="319"/>
      <c r="G206" s="319"/>
      <c r="I206" s="319"/>
      <c r="J206" s="319"/>
      <c r="K206" s="319"/>
      <c r="L206" s="319"/>
      <c r="M206" s="319"/>
      <c r="O206" s="319"/>
      <c r="P206" s="319"/>
      <c r="Q206" s="319"/>
      <c r="R206" s="319"/>
      <c r="S206" s="319"/>
      <c r="U206" s="319"/>
      <c r="V206" s="319"/>
      <c r="W206" s="319"/>
      <c r="X206" s="319"/>
      <c r="Y206" s="319"/>
      <c r="AA206" s="319"/>
      <c r="AB206" s="319"/>
      <c r="AC206" s="319"/>
      <c r="AD206" s="319"/>
      <c r="AE206" s="319"/>
      <c r="AG206" s="319"/>
      <c r="AH206" s="319"/>
      <c r="AI206" s="319"/>
      <c r="AJ206" s="319"/>
      <c r="AK206" s="319"/>
      <c r="AM206" s="319"/>
      <c r="AN206" s="319"/>
      <c r="AO206" s="319"/>
      <c r="AP206" s="319"/>
      <c r="AQ206" s="319"/>
      <c r="AS206" s="319"/>
      <c r="AT206" s="319"/>
      <c r="AU206" s="319"/>
      <c r="AV206" s="319"/>
      <c r="AW206" s="319"/>
      <c r="AY206" s="319"/>
      <c r="AZ206" s="319"/>
      <c r="BA206" s="319"/>
      <c r="BB206" s="319"/>
      <c r="BC206" s="319"/>
      <c r="BE206" s="319"/>
      <c r="BF206" s="319"/>
      <c r="BG206" s="319"/>
      <c r="BH206" s="319"/>
      <c r="BI206" s="319"/>
    </row>
    <row r="207" spans="1:61">
      <c r="A207" s="662"/>
      <c r="B207" s="319"/>
      <c r="C207" s="319"/>
      <c r="D207" s="319"/>
      <c r="E207" s="319"/>
      <c r="F207" s="319"/>
      <c r="G207" s="319"/>
      <c r="I207" s="319"/>
      <c r="J207" s="319"/>
      <c r="K207" s="319"/>
      <c r="L207" s="319"/>
      <c r="M207" s="319"/>
      <c r="O207" s="319"/>
      <c r="P207" s="319"/>
      <c r="Q207" s="319"/>
      <c r="R207" s="319"/>
      <c r="S207" s="319"/>
      <c r="U207" s="319"/>
      <c r="V207" s="319"/>
      <c r="W207" s="319"/>
      <c r="X207" s="319"/>
      <c r="Y207" s="319"/>
      <c r="AA207" s="319"/>
      <c r="AB207" s="319"/>
      <c r="AC207" s="319"/>
      <c r="AD207" s="319"/>
      <c r="AE207" s="319"/>
      <c r="AG207" s="319"/>
      <c r="AH207" s="319"/>
      <c r="AI207" s="319"/>
      <c r="AJ207" s="319"/>
      <c r="AK207" s="319"/>
      <c r="AM207" s="319"/>
      <c r="AN207" s="319"/>
      <c r="AO207" s="319"/>
      <c r="AP207" s="319"/>
      <c r="AQ207" s="319"/>
      <c r="AS207" s="319"/>
      <c r="AT207" s="319"/>
      <c r="AU207" s="319"/>
      <c r="AV207" s="319"/>
      <c r="AW207" s="319"/>
      <c r="AY207" s="319"/>
      <c r="AZ207" s="319"/>
      <c r="BA207" s="319"/>
      <c r="BB207" s="319"/>
      <c r="BC207" s="319"/>
      <c r="BE207" s="319"/>
      <c r="BF207" s="319"/>
      <c r="BG207" s="319"/>
      <c r="BH207" s="319"/>
      <c r="BI207" s="319"/>
    </row>
    <row r="208" spans="1:61">
      <c r="A208" s="662"/>
      <c r="B208" s="319"/>
      <c r="C208" s="319"/>
      <c r="D208" s="319"/>
      <c r="E208" s="319"/>
      <c r="F208" s="319"/>
      <c r="G208" s="319"/>
      <c r="I208" s="319"/>
      <c r="J208" s="319"/>
      <c r="K208" s="319"/>
      <c r="L208" s="319"/>
      <c r="M208" s="319"/>
      <c r="O208" s="319"/>
      <c r="P208" s="319"/>
      <c r="Q208" s="319"/>
      <c r="R208" s="319"/>
      <c r="S208" s="319"/>
      <c r="U208" s="319"/>
      <c r="V208" s="319"/>
      <c r="W208" s="319"/>
      <c r="X208" s="319"/>
      <c r="Y208" s="319"/>
      <c r="AA208" s="319"/>
      <c r="AB208" s="319"/>
      <c r="AC208" s="319"/>
      <c r="AD208" s="319"/>
      <c r="AE208" s="319"/>
      <c r="AG208" s="319"/>
      <c r="AH208" s="319"/>
      <c r="AI208" s="319"/>
      <c r="AJ208" s="319"/>
      <c r="AK208" s="319"/>
      <c r="AM208" s="319"/>
      <c r="AN208" s="319"/>
      <c r="AO208" s="319"/>
      <c r="AP208" s="319"/>
      <c r="AQ208" s="319"/>
      <c r="AS208" s="319"/>
      <c r="AT208" s="319"/>
      <c r="AU208" s="319"/>
      <c r="AV208" s="319"/>
      <c r="AW208" s="319"/>
      <c r="AY208" s="319"/>
      <c r="AZ208" s="319"/>
      <c r="BA208" s="319"/>
      <c r="BB208" s="319"/>
      <c r="BC208" s="319"/>
      <c r="BE208" s="319"/>
      <c r="BF208" s="319"/>
      <c r="BG208" s="319"/>
      <c r="BH208" s="319"/>
      <c r="BI208" s="319"/>
    </row>
    <row r="209" spans="1:61">
      <c r="A209" s="662"/>
      <c r="B209" s="319"/>
      <c r="C209" s="319"/>
      <c r="D209" s="319"/>
      <c r="E209" s="319"/>
      <c r="F209" s="319"/>
      <c r="G209" s="319"/>
      <c r="I209" s="319"/>
      <c r="J209" s="319"/>
      <c r="K209" s="319"/>
      <c r="L209" s="319"/>
      <c r="M209" s="319"/>
      <c r="O209" s="319"/>
      <c r="P209" s="319"/>
      <c r="Q209" s="319"/>
      <c r="R209" s="319"/>
      <c r="S209" s="319"/>
      <c r="U209" s="319"/>
      <c r="V209" s="319"/>
      <c r="W209" s="319"/>
      <c r="X209" s="319"/>
      <c r="Y209" s="319"/>
      <c r="AA209" s="319"/>
      <c r="AB209" s="319"/>
      <c r="AC209" s="319"/>
      <c r="AD209" s="319"/>
      <c r="AE209" s="319"/>
      <c r="AG209" s="319"/>
      <c r="AH209" s="319"/>
      <c r="AI209" s="319"/>
      <c r="AJ209" s="319"/>
      <c r="AK209" s="319"/>
      <c r="AM209" s="319"/>
      <c r="AN209" s="319"/>
      <c r="AO209" s="319"/>
      <c r="AP209" s="319"/>
      <c r="AQ209" s="319"/>
      <c r="AS209" s="319"/>
      <c r="AT209" s="319"/>
      <c r="AU209" s="319"/>
      <c r="AV209" s="319"/>
      <c r="AW209" s="319"/>
      <c r="AY209" s="319"/>
      <c r="AZ209" s="319"/>
      <c r="BA209" s="319"/>
      <c r="BB209" s="319"/>
      <c r="BC209" s="319"/>
      <c r="BE209" s="319"/>
      <c r="BF209" s="319"/>
      <c r="BG209" s="319"/>
      <c r="BH209" s="319"/>
      <c r="BI209" s="319"/>
    </row>
    <row r="210" spans="1:61">
      <c r="A210" s="662"/>
      <c r="B210" s="319"/>
      <c r="C210" s="319"/>
      <c r="D210" s="319"/>
      <c r="E210" s="319"/>
      <c r="F210" s="319"/>
      <c r="G210" s="319"/>
      <c r="I210" s="319"/>
      <c r="J210" s="319"/>
      <c r="K210" s="319"/>
      <c r="L210" s="319"/>
      <c r="M210" s="319"/>
      <c r="O210" s="319"/>
      <c r="P210" s="319"/>
      <c r="Q210" s="319"/>
      <c r="R210" s="319"/>
      <c r="S210" s="319"/>
      <c r="U210" s="319"/>
      <c r="V210" s="319"/>
      <c r="W210" s="319"/>
      <c r="X210" s="319"/>
      <c r="Y210" s="319"/>
      <c r="AA210" s="319"/>
      <c r="AB210" s="319"/>
      <c r="AC210" s="319"/>
      <c r="AD210" s="319"/>
      <c r="AE210" s="319"/>
      <c r="AG210" s="319"/>
      <c r="AH210" s="319"/>
      <c r="AI210" s="319"/>
      <c r="AJ210" s="319"/>
      <c r="AK210" s="319"/>
      <c r="AM210" s="319"/>
      <c r="AN210" s="319"/>
      <c r="AO210" s="319"/>
      <c r="AP210" s="319"/>
      <c r="AQ210" s="319"/>
      <c r="AS210" s="319"/>
      <c r="AT210" s="319"/>
      <c r="AU210" s="319"/>
      <c r="AV210" s="319"/>
      <c r="AW210" s="319"/>
      <c r="AY210" s="319"/>
      <c r="AZ210" s="319"/>
      <c r="BA210" s="319"/>
      <c r="BB210" s="319"/>
      <c r="BC210" s="319"/>
      <c r="BE210" s="319"/>
      <c r="BF210" s="319"/>
      <c r="BG210" s="319"/>
      <c r="BH210" s="319"/>
      <c r="BI210" s="319"/>
    </row>
    <row r="211" spans="1:61">
      <c r="A211" s="662"/>
      <c r="B211" s="319"/>
      <c r="C211" s="319"/>
      <c r="D211" s="319"/>
      <c r="E211" s="319"/>
      <c r="F211" s="319"/>
      <c r="G211" s="319"/>
      <c r="I211" s="319"/>
      <c r="J211" s="319"/>
      <c r="K211" s="319"/>
      <c r="L211" s="319"/>
      <c r="M211" s="319"/>
      <c r="O211" s="319"/>
      <c r="P211" s="319"/>
      <c r="Q211" s="319"/>
      <c r="R211" s="319"/>
      <c r="S211" s="319"/>
      <c r="U211" s="319"/>
      <c r="V211" s="319"/>
      <c r="W211" s="319"/>
      <c r="X211" s="319"/>
      <c r="Y211" s="319"/>
      <c r="AA211" s="319"/>
      <c r="AB211" s="319"/>
      <c r="AC211" s="319"/>
      <c r="AD211" s="319"/>
      <c r="AE211" s="319"/>
      <c r="AG211" s="319"/>
      <c r="AH211" s="319"/>
      <c r="AI211" s="319"/>
      <c r="AJ211" s="319"/>
      <c r="AK211" s="319"/>
      <c r="AM211" s="319"/>
      <c r="AN211" s="319"/>
      <c r="AO211" s="319"/>
      <c r="AP211" s="319"/>
      <c r="AQ211" s="319"/>
      <c r="AS211" s="319"/>
      <c r="AT211" s="319"/>
      <c r="AU211" s="319"/>
      <c r="AV211" s="319"/>
      <c r="AW211" s="319"/>
      <c r="AY211" s="319"/>
      <c r="AZ211" s="319"/>
      <c r="BA211" s="319"/>
      <c r="BB211" s="319"/>
      <c r="BC211" s="319"/>
      <c r="BE211" s="319"/>
      <c r="BF211" s="319"/>
      <c r="BG211" s="319"/>
      <c r="BH211" s="319"/>
      <c r="BI211" s="319"/>
    </row>
    <row r="212" spans="1:61">
      <c r="A212" s="662"/>
      <c r="B212" s="319"/>
      <c r="C212" s="319"/>
      <c r="D212" s="319"/>
      <c r="E212" s="319"/>
      <c r="F212" s="319"/>
      <c r="G212" s="319"/>
      <c r="I212" s="319"/>
      <c r="J212" s="319"/>
      <c r="K212" s="319"/>
      <c r="L212" s="319"/>
      <c r="M212" s="319"/>
      <c r="O212" s="319"/>
      <c r="P212" s="319"/>
      <c r="Q212" s="319"/>
      <c r="R212" s="319"/>
      <c r="S212" s="319"/>
      <c r="U212" s="319"/>
      <c r="V212" s="319"/>
      <c r="W212" s="319"/>
      <c r="X212" s="319"/>
      <c r="Y212" s="319"/>
      <c r="AA212" s="319"/>
      <c r="AB212" s="319"/>
      <c r="AC212" s="319"/>
      <c r="AD212" s="319"/>
      <c r="AE212" s="319"/>
      <c r="AG212" s="319"/>
      <c r="AH212" s="319"/>
      <c r="AI212" s="319"/>
      <c r="AJ212" s="319"/>
      <c r="AK212" s="319"/>
      <c r="AM212" s="319"/>
      <c r="AN212" s="319"/>
      <c r="AO212" s="319"/>
      <c r="AP212" s="319"/>
      <c r="AQ212" s="319"/>
      <c r="AS212" s="319"/>
      <c r="AT212" s="319"/>
      <c r="AU212" s="319"/>
      <c r="AV212" s="319"/>
      <c r="AW212" s="319"/>
      <c r="AY212" s="319"/>
      <c r="AZ212" s="319"/>
      <c r="BA212" s="319"/>
      <c r="BB212" s="319"/>
      <c r="BC212" s="319"/>
      <c r="BE212" s="319"/>
      <c r="BF212" s="319"/>
      <c r="BG212" s="319"/>
      <c r="BH212" s="319"/>
      <c r="BI212" s="319"/>
    </row>
    <row r="213" spans="1:61">
      <c r="A213" s="662"/>
      <c r="B213" s="319"/>
      <c r="C213" s="319"/>
      <c r="D213" s="319"/>
      <c r="E213" s="319"/>
      <c r="F213" s="319"/>
      <c r="G213" s="319"/>
      <c r="I213" s="319"/>
      <c r="J213" s="319"/>
      <c r="K213" s="319"/>
      <c r="L213" s="319"/>
      <c r="M213" s="319"/>
      <c r="O213" s="319"/>
      <c r="P213" s="319"/>
      <c r="Q213" s="319"/>
      <c r="R213" s="319"/>
      <c r="S213" s="319"/>
      <c r="U213" s="319"/>
      <c r="V213" s="319"/>
      <c r="W213" s="319"/>
      <c r="X213" s="319"/>
      <c r="Y213" s="319"/>
      <c r="AA213" s="319"/>
      <c r="AB213" s="319"/>
      <c r="AC213" s="319"/>
      <c r="AD213" s="319"/>
      <c r="AE213" s="319"/>
      <c r="AG213" s="319"/>
      <c r="AH213" s="319"/>
      <c r="AI213" s="319"/>
      <c r="AJ213" s="319"/>
      <c r="AK213" s="319"/>
      <c r="AM213" s="319"/>
      <c r="AN213" s="319"/>
      <c r="AO213" s="319"/>
      <c r="AP213" s="319"/>
      <c r="AQ213" s="319"/>
      <c r="AS213" s="319"/>
      <c r="AT213" s="319"/>
      <c r="AU213" s="319"/>
      <c r="AV213" s="319"/>
      <c r="AW213" s="319"/>
      <c r="AY213" s="319"/>
      <c r="AZ213" s="319"/>
      <c r="BA213" s="319"/>
      <c r="BB213" s="319"/>
      <c r="BC213" s="319"/>
      <c r="BE213" s="319"/>
      <c r="BF213" s="319"/>
      <c r="BG213" s="319"/>
      <c r="BH213" s="319"/>
      <c r="BI213" s="319"/>
    </row>
    <row r="214" spans="1:61">
      <c r="A214" s="662"/>
      <c r="B214" s="319"/>
      <c r="C214" s="319"/>
      <c r="D214" s="319"/>
      <c r="E214" s="319"/>
      <c r="F214" s="319"/>
      <c r="G214" s="319"/>
      <c r="I214" s="319"/>
      <c r="J214" s="319"/>
      <c r="K214" s="319"/>
      <c r="L214" s="319"/>
      <c r="M214" s="319"/>
      <c r="O214" s="319"/>
      <c r="P214" s="319"/>
      <c r="Q214" s="319"/>
      <c r="R214" s="319"/>
      <c r="S214" s="319"/>
      <c r="U214" s="319"/>
      <c r="V214" s="319"/>
      <c r="W214" s="319"/>
      <c r="X214" s="319"/>
      <c r="Y214" s="319"/>
      <c r="AA214" s="319"/>
      <c r="AB214" s="319"/>
      <c r="AC214" s="319"/>
      <c r="AD214" s="319"/>
      <c r="AE214" s="319"/>
      <c r="AG214" s="319"/>
      <c r="AH214" s="319"/>
      <c r="AI214" s="319"/>
      <c r="AJ214" s="319"/>
      <c r="AK214" s="319"/>
      <c r="AM214" s="319"/>
      <c r="AN214" s="319"/>
      <c r="AO214" s="319"/>
      <c r="AP214" s="319"/>
      <c r="AQ214" s="319"/>
      <c r="AS214" s="319"/>
      <c r="AT214" s="319"/>
      <c r="AU214" s="319"/>
      <c r="AV214" s="319"/>
      <c r="AW214" s="319"/>
      <c r="AY214" s="319"/>
      <c r="AZ214" s="319"/>
      <c r="BA214" s="319"/>
      <c r="BB214" s="319"/>
      <c r="BC214" s="319"/>
      <c r="BE214" s="319"/>
      <c r="BF214" s="319"/>
      <c r="BG214" s="319"/>
      <c r="BH214" s="319"/>
      <c r="BI214" s="319"/>
    </row>
  </sheetData>
  <customSheetViews>
    <customSheetView guid="{FED14FF2-CBAF-4B29-94DC-47DAE2EED47A}" scale="75">
      <pane xSplit="3" ySplit="6" topLeftCell="AT73" activePane="bottomRight" state="frozenSplit"/>
      <selection pane="bottomRight" activeCell="AU84" sqref="AU84"/>
      <pageMargins left="0.7" right="0.7" top="0.75" bottom="0.75" header="0.3" footer="0.3"/>
    </customSheetView>
    <customSheetView guid="{068A9C4B-C065-024A-BE76-8527014D5B54}" scale="75">
      <pane xSplit="3" ySplit="6.0714285714285712" topLeftCell="V7" activePane="bottomRight" state="frozenSplit"/>
      <selection pane="bottomRight" activeCell="CU87" sqref="CU87"/>
      <pageMargins left="0.7" right="0.7" top="0.75" bottom="0.75" header="0.3" footer="0.3"/>
    </customSheetView>
    <customSheetView guid="{956B348E-9ADF-42F8-BE70-7DA67EB885BA}" scale="80">
      <pane xSplit="2" ySplit="6" topLeftCell="P81" activePane="bottomRight" state="frozenSplit"/>
      <selection pane="bottomRight" activeCell="B88" sqref="B88"/>
      <pageMargins left="0.7" right="0.7" top="0.75" bottom="0.75" header="0.3" footer="0.3"/>
    </customSheetView>
    <customSheetView guid="{733417AD-A81C-41E8-924D-FD406F37F1DB}" scale="60">
      <pane xSplit="3" ySplit="6" topLeftCell="D7" activePane="bottomRight" state="frozenSplit"/>
      <selection pane="bottomRight" activeCell="G57" sqref="G57"/>
      <pageMargins left="0.7" right="0.7" top="0.75" bottom="0.75" header="0.3" footer="0.3"/>
    </customSheetView>
    <customSheetView guid="{1ACE4EF3-4217-4C29-A5F1-1A754D8682CB}">
      <pane xSplit="2" ySplit="6" topLeftCell="C28" activePane="bottomRight" state="frozenSplit"/>
      <selection pane="bottomRight"/>
      <pageMargins left="0.7" right="0.7" top="0.75" bottom="0.75" header="0.3" footer="0.3"/>
    </customSheetView>
    <customSheetView guid="{AC8114FE-0E11-4AA8-B6CA-5B2F81AEBCDF}">
      <pane xSplit="2" ySplit="6" topLeftCell="AS7" activePane="bottomRight" state="frozenSplit"/>
      <selection pane="bottomRight" activeCell="AU73" sqref="AU73"/>
      <pageMargins left="0.7" right="0.7" top="0.75" bottom="0.75" header="0.3" footer="0.3"/>
    </customSheetView>
  </customSheetViews>
  <mergeCells count="10">
    <mergeCell ref="AY4:BC4"/>
    <mergeCell ref="BE4:BI4"/>
    <mergeCell ref="AS4:AW4"/>
    <mergeCell ref="C4:G4"/>
    <mergeCell ref="U4:Y4"/>
    <mergeCell ref="I4:M4"/>
    <mergeCell ref="O4:S4"/>
    <mergeCell ref="AA4:AE4"/>
    <mergeCell ref="AG4:AK4"/>
    <mergeCell ref="AM4:AQ4"/>
  </mergeCells>
  <phoneticPr fontId="49" type="noConversion"/>
  <hyperlinks>
    <hyperlink ref="M66" r:id="rId1"/>
    <hyperlink ref="G96" r:id="rId2"/>
    <hyperlink ref="G15" r:id="rId3"/>
    <hyperlink ref="G16" r:id="rId4"/>
    <hyperlink ref="G19" r:id="rId5"/>
    <hyperlink ref="G49" r:id="rId6"/>
    <hyperlink ref="BI12" r:id="rId7"/>
    <hyperlink ref="BI15" r:id="rId8"/>
    <hyperlink ref="BI19" r:id="rId9"/>
    <hyperlink ref="BI20" r:id="rId10"/>
    <hyperlink ref="BI25" r:id="rId11"/>
    <hyperlink ref="BI26" r:id="rId12"/>
    <hyperlink ref="BI31" r:id="rId13"/>
    <hyperlink ref="BI49" r:id="rId14"/>
    <hyperlink ref="BI66" r:id="rId15"/>
    <hyperlink ref="BI76" r:id="rId16"/>
    <hyperlink ref="BI82" r:id="rId17"/>
    <hyperlink ref="BI98" r:id="rId18" location="members (Accessed Jan 2015) (Accessed Nov 2015) "/>
    <hyperlink ref="Y15" r:id="rId19"/>
    <hyperlink ref="Y76" r:id="rId20"/>
    <hyperlink ref="Y96" r:id="rId21"/>
    <hyperlink ref="M12" r:id="rId22"/>
    <hyperlink ref="M25" display="http://assets.coca-colacompany.com/8d/d8/8f1cc9e3464e8b152f97aa91857b/TCCC_WSRR_2012_FINAL.pdf (page 13 pub.2012 accessed Feb.. 19 2014, accessed Nov 2015) Community-Based Water Management and Adaptation to Climate Change in the Middle East through UNDP; "/>
    <hyperlink ref="M26" display="http://assets.coca-colacompany.com/8d/d8/8f1cc9e3464e8b152f97aa91857b/TCCC_WSRR_2012_FINAL.pdf (page 23 pub.2012 accessed Feb.. 19 2014)   (Accessed Oct 2015) Although company is a member of Bonsucro, which facilitates carbon reductions in sugarcane, it i"/>
    <hyperlink ref="M98" r:id="rId23" location="members (Accessed Jan 2015) (Accessed Oct 2015) "/>
    <hyperlink ref="BC25" r:id="rId24"/>
    <hyperlink ref="BC19" r:id="rId25"/>
    <hyperlink ref="AK26" r:id="rId26"/>
    <hyperlink ref="AK92" r:id="rId27"/>
    <hyperlink ref="AQ12" r:id="rId28"/>
    <hyperlink ref="AQ76" r:id="rId29"/>
    <hyperlink ref="AW12" r:id="rId30"/>
    <hyperlink ref="AW25" r:id="rId31"/>
    <hyperlink ref="AW49" r:id="rId32"/>
    <hyperlink ref="AW72" r:id="rId33"/>
    <hyperlink ref="AW74" r:id="rId34"/>
    <hyperlink ref="AW76" r:id="rId35" location="88"/>
    <hyperlink ref="AW98" r:id="rId36" location="members (Accessed Jan 2016) "/>
    <hyperlink ref="AE79" r:id="rId37"/>
    <hyperlink ref="BC78" r:id="rId38"/>
    <hyperlink ref="AE78" r:id="rId39"/>
    <hyperlink ref="Y79" r:id="rId40"/>
  </hyperlinks>
  <pageMargins left="0.7" right="0.7" top="0.75" bottom="0.75" header="0.3" footer="0.3"/>
  <pageSetup paperSize="9" orientation="portrait" r:id="rId41"/>
</worksheet>
</file>

<file path=xl/worksheets/sheet5.xml><?xml version="1.0" encoding="utf-8"?>
<worksheet xmlns="http://schemas.openxmlformats.org/spreadsheetml/2006/main" xmlns:r="http://schemas.openxmlformats.org/officeDocument/2006/relationships">
  <dimension ref="A1:EJ107"/>
  <sheetViews>
    <sheetView zoomScale="70" zoomScaleNormal="70" zoomScalePageLayoutView="75" workbookViewId="0">
      <pane xSplit="2" ySplit="6" topLeftCell="C7" activePane="bottomRight" state="frozenSplit"/>
      <selection pane="topRight" activeCell="C1" sqref="C1"/>
      <selection pane="bottomLeft" activeCell="A7" sqref="A7"/>
      <selection pane="bottomRight" activeCell="B36" sqref="B36"/>
    </sheetView>
  </sheetViews>
  <sheetFormatPr defaultColWidth="8.85546875" defaultRowHeight="15"/>
  <cols>
    <col min="1" max="1" width="10.42578125" style="657" customWidth="1"/>
    <col min="2" max="2" width="54.42578125" style="82" customWidth="1"/>
    <col min="3" max="4" width="13" style="82" customWidth="1"/>
    <col min="5" max="5" width="16.42578125" style="84" bestFit="1" customWidth="1"/>
    <col min="6" max="6" width="13" style="84" customWidth="1"/>
    <col min="7" max="7" width="63.42578125" style="82" customWidth="1"/>
    <col min="8" max="8" width="9.140625" style="127" customWidth="1"/>
    <col min="9" max="10" width="12.85546875" style="82" customWidth="1"/>
    <col min="11" max="11" width="16.42578125" style="84" bestFit="1" customWidth="1"/>
    <col min="12" max="12" width="12.85546875" style="84" customWidth="1"/>
    <col min="13" max="13" width="63.42578125" style="82" customWidth="1"/>
    <col min="14" max="14" width="9.140625" style="127" customWidth="1"/>
    <col min="15" max="16" width="12.85546875" style="82" customWidth="1"/>
    <col min="17" max="17" width="16.42578125" style="84" bestFit="1" customWidth="1"/>
    <col min="18" max="18" width="12.85546875" style="84" customWidth="1"/>
    <col min="19" max="19" width="63.42578125" style="82" customWidth="1"/>
    <col min="20" max="20" width="9.140625" style="127" customWidth="1"/>
    <col min="21" max="22" width="12.85546875" style="82" customWidth="1"/>
    <col min="23" max="23" width="16.42578125" style="84" bestFit="1" customWidth="1"/>
    <col min="24" max="24" width="12.85546875" style="84" customWidth="1"/>
    <col min="25" max="25" width="63.42578125" style="82" customWidth="1"/>
    <col min="26" max="26" width="9.140625" style="127" customWidth="1"/>
    <col min="27" max="28" width="12.85546875" style="82" customWidth="1"/>
    <col min="29" max="29" width="16.42578125" style="84" bestFit="1" customWidth="1"/>
    <col min="30" max="30" width="12.85546875" style="84" customWidth="1"/>
    <col min="31" max="31" width="63.42578125" style="82" customWidth="1"/>
    <col min="32" max="32" width="9.140625" style="127" customWidth="1"/>
    <col min="33" max="34" width="12.85546875" style="82" customWidth="1"/>
    <col min="35" max="35" width="16.42578125" style="84" bestFit="1" customWidth="1"/>
    <col min="36" max="36" width="12.85546875" style="84" customWidth="1"/>
    <col min="37" max="37" width="63.42578125" style="82" customWidth="1"/>
    <col min="38" max="38" width="9.140625" style="127" customWidth="1"/>
    <col min="39" max="40" width="12.85546875" style="82" customWidth="1"/>
    <col min="41" max="41" width="16.42578125" style="84" bestFit="1" customWidth="1"/>
    <col min="42" max="42" width="12.85546875" style="84" customWidth="1"/>
    <col min="43" max="43" width="63.42578125" style="82" customWidth="1"/>
    <col min="44" max="44" width="9.140625" style="127" customWidth="1"/>
    <col min="45" max="45" width="12.85546875" style="82" customWidth="1"/>
    <col min="46" max="46" width="13.42578125" style="82" customWidth="1"/>
    <col min="47" max="47" width="16.42578125" style="84" bestFit="1" customWidth="1"/>
    <col min="48" max="48" width="12.85546875" style="84" customWidth="1"/>
    <col min="49" max="49" width="63.42578125" style="82" customWidth="1"/>
    <col min="50" max="50" width="9.140625" style="127" customWidth="1"/>
    <col min="51" max="51" width="12.85546875" style="82" customWidth="1"/>
    <col min="52" max="52" width="13.85546875" style="82" customWidth="1"/>
    <col min="53" max="53" width="16.42578125" style="84" bestFit="1" customWidth="1"/>
    <col min="54" max="54" width="12.85546875" style="84" customWidth="1"/>
    <col min="55" max="55" width="63.42578125" style="82" customWidth="1"/>
    <col min="56" max="56" width="9.140625" style="127" customWidth="1"/>
    <col min="57" max="57" width="12.85546875" style="82" customWidth="1"/>
    <col min="58" max="58" width="14.85546875" style="82" customWidth="1"/>
    <col min="59" max="59" width="16.42578125" style="84" bestFit="1" customWidth="1"/>
    <col min="60" max="60" width="12.85546875" style="84" customWidth="1"/>
    <col min="61" max="61" width="63.42578125" style="82" customWidth="1"/>
    <col min="62" max="16384" width="8.85546875" style="127"/>
  </cols>
  <sheetData>
    <row r="1" spans="1:61" s="3" customFormat="1" ht="21">
      <c r="A1" s="65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95"/>
    </row>
    <row r="2" spans="1:61" s="17" customFormat="1" ht="46.5">
      <c r="A2" s="652"/>
      <c r="B2" s="49" t="s">
        <v>486</v>
      </c>
      <c r="C2" s="50"/>
      <c r="D2" s="50"/>
      <c r="E2" s="50"/>
      <c r="F2" s="50"/>
      <c r="G2" s="51"/>
      <c r="H2" s="52"/>
      <c r="I2" s="50"/>
      <c r="J2" s="50"/>
      <c r="K2" s="50"/>
      <c r="L2" s="50"/>
      <c r="M2" s="51"/>
      <c r="N2" s="52"/>
      <c r="O2" s="50"/>
      <c r="P2" s="50"/>
      <c r="Q2" s="50"/>
      <c r="R2" s="50"/>
      <c r="S2" s="51"/>
      <c r="T2" s="52"/>
      <c r="U2" s="50"/>
      <c r="V2" s="50"/>
      <c r="W2" s="50"/>
      <c r="X2" s="50"/>
      <c r="Y2" s="51"/>
      <c r="Z2" s="52"/>
      <c r="AA2" s="50"/>
      <c r="AB2" s="50"/>
      <c r="AC2" s="50"/>
      <c r="AD2" s="50"/>
      <c r="AE2" s="51"/>
      <c r="AF2" s="52"/>
      <c r="AG2" s="50"/>
      <c r="AH2" s="50"/>
      <c r="AI2" s="50"/>
      <c r="AJ2" s="50"/>
      <c r="AK2" s="51"/>
      <c r="AL2" s="52"/>
      <c r="AM2" s="50"/>
      <c r="AN2" s="50"/>
      <c r="AO2" s="50"/>
      <c r="AP2" s="50"/>
      <c r="AQ2" s="51"/>
      <c r="AR2" s="52"/>
      <c r="AS2" s="50"/>
      <c r="AT2" s="50"/>
      <c r="AU2" s="50"/>
      <c r="AV2" s="50"/>
      <c r="AW2" s="51"/>
      <c r="AX2" s="52"/>
      <c r="AY2" s="50"/>
      <c r="AZ2" s="50"/>
      <c r="BA2" s="50"/>
      <c r="BB2" s="50"/>
      <c r="BC2" s="51"/>
      <c r="BD2" s="52"/>
      <c r="BE2" s="50"/>
      <c r="BF2" s="50"/>
      <c r="BG2" s="50"/>
      <c r="BH2" s="50"/>
      <c r="BI2" s="51"/>
    </row>
    <row r="3" spans="1:61" s="17" customFormat="1" ht="15" customHeight="1">
      <c r="A3" s="653"/>
      <c r="B3" s="53"/>
      <c r="C3" s="4"/>
      <c r="D3" s="4"/>
      <c r="E3" s="4"/>
      <c r="F3" s="4"/>
      <c r="G3" s="4"/>
      <c r="H3" s="52"/>
      <c r="I3" s="4"/>
      <c r="J3" s="4"/>
      <c r="K3" s="4"/>
      <c r="L3" s="4"/>
      <c r="M3" s="4"/>
      <c r="N3" s="52"/>
      <c r="O3" s="4"/>
      <c r="P3" s="4"/>
      <c r="Q3" s="4"/>
      <c r="R3" s="4"/>
      <c r="S3" s="4"/>
      <c r="T3" s="52"/>
      <c r="U3" s="4"/>
      <c r="V3" s="4"/>
      <c r="W3" s="4"/>
      <c r="X3" s="4"/>
      <c r="Y3" s="4"/>
      <c r="Z3" s="52"/>
      <c r="AA3" s="4"/>
      <c r="AB3" s="4"/>
      <c r="AC3" s="4"/>
      <c r="AD3" s="4"/>
      <c r="AE3" s="4"/>
      <c r="AF3" s="52"/>
      <c r="AG3" s="4"/>
      <c r="AH3" s="4"/>
      <c r="AI3" s="4"/>
      <c r="AJ3" s="4"/>
      <c r="AK3" s="4"/>
      <c r="AL3" s="52"/>
      <c r="AM3" s="4"/>
      <c r="AN3" s="4"/>
      <c r="AO3" s="4"/>
      <c r="AP3" s="4"/>
      <c r="AQ3" s="4"/>
      <c r="AR3" s="52"/>
      <c r="AS3" s="4"/>
      <c r="AT3" s="4"/>
      <c r="AU3" s="4"/>
      <c r="AV3" s="4"/>
      <c r="AW3" s="4"/>
      <c r="AX3" s="52"/>
      <c r="AY3" s="4"/>
      <c r="AZ3" s="4"/>
      <c r="BA3" s="4"/>
      <c r="BB3" s="4"/>
      <c r="BC3" s="4"/>
      <c r="BD3" s="52"/>
      <c r="BE3" s="4"/>
      <c r="BF3" s="4"/>
      <c r="BG3" s="4"/>
      <c r="BH3" s="4"/>
      <c r="BI3" s="4"/>
    </row>
    <row r="4" spans="1:61" s="109" customFormat="1" ht="66" customHeight="1">
      <c r="A4" s="653"/>
      <c r="B4" s="52"/>
      <c r="C4" s="949" t="s">
        <v>16</v>
      </c>
      <c r="D4" s="948"/>
      <c r="E4" s="948"/>
      <c r="F4" s="948"/>
      <c r="G4" s="948"/>
      <c r="H4" s="52"/>
      <c r="I4" s="947" t="s">
        <v>17</v>
      </c>
      <c r="J4" s="948"/>
      <c r="K4" s="948"/>
      <c r="L4" s="948"/>
      <c r="M4" s="948"/>
      <c r="N4" s="52"/>
      <c r="O4" s="950" t="s">
        <v>18</v>
      </c>
      <c r="P4" s="951"/>
      <c r="Q4" s="951"/>
      <c r="R4" s="951"/>
      <c r="S4" s="951"/>
      <c r="T4" s="52"/>
      <c r="U4" s="947" t="s">
        <v>19</v>
      </c>
      <c r="V4" s="948"/>
      <c r="W4" s="948"/>
      <c r="X4" s="948"/>
      <c r="Y4" s="948"/>
      <c r="Z4" s="52"/>
      <c r="AA4" s="947" t="s">
        <v>848</v>
      </c>
      <c r="AB4" s="948"/>
      <c r="AC4" s="948"/>
      <c r="AD4" s="948"/>
      <c r="AE4" s="948"/>
      <c r="AF4" s="52"/>
      <c r="AG4" s="947" t="s">
        <v>20</v>
      </c>
      <c r="AH4" s="948"/>
      <c r="AI4" s="948"/>
      <c r="AJ4" s="948"/>
      <c r="AK4" s="948"/>
      <c r="AL4" s="52"/>
      <c r="AM4" s="947" t="s">
        <v>21</v>
      </c>
      <c r="AN4" s="948"/>
      <c r="AO4" s="948"/>
      <c r="AP4" s="948"/>
      <c r="AQ4" s="948"/>
      <c r="AR4" s="52"/>
      <c r="AS4" s="947" t="s">
        <v>22</v>
      </c>
      <c r="AT4" s="948"/>
      <c r="AU4" s="948"/>
      <c r="AV4" s="948"/>
      <c r="AW4" s="948"/>
      <c r="AX4" s="52"/>
      <c r="AY4" s="947" t="s">
        <v>23</v>
      </c>
      <c r="AZ4" s="948"/>
      <c r="BA4" s="948"/>
      <c r="BB4" s="948"/>
      <c r="BC4" s="948"/>
      <c r="BD4" s="52"/>
      <c r="BE4" s="947" t="s">
        <v>24</v>
      </c>
      <c r="BF4" s="948"/>
      <c r="BG4" s="948"/>
      <c r="BH4" s="948"/>
      <c r="BI4" s="948"/>
    </row>
    <row r="5" spans="1:61" s="17" customFormat="1">
      <c r="A5" s="653"/>
      <c r="B5" s="52"/>
      <c r="C5" s="4"/>
      <c r="D5" s="4"/>
      <c r="E5" s="4"/>
      <c r="F5" s="4"/>
      <c r="G5" s="4"/>
      <c r="H5" s="52"/>
      <c r="I5" s="4"/>
      <c r="J5" s="4"/>
      <c r="K5" s="4"/>
      <c r="L5" s="4"/>
      <c r="M5" s="4"/>
      <c r="N5" s="52"/>
      <c r="O5" s="4"/>
      <c r="P5" s="4"/>
      <c r="Q5" s="4"/>
      <c r="R5" s="4"/>
      <c r="S5" s="4"/>
      <c r="T5" s="52"/>
      <c r="U5" s="4"/>
      <c r="V5" s="4"/>
      <c r="W5" s="4"/>
      <c r="X5" s="4"/>
      <c r="Y5" s="4"/>
      <c r="Z5" s="52"/>
      <c r="AA5" s="4"/>
      <c r="AB5" s="4"/>
      <c r="AC5" s="4"/>
      <c r="AD5" s="4"/>
      <c r="AE5" s="4"/>
      <c r="AF5" s="52"/>
      <c r="AG5" s="4"/>
      <c r="AH5" s="4"/>
      <c r="AI5" s="4"/>
      <c r="AJ5" s="4"/>
      <c r="AK5" s="4"/>
      <c r="AL5" s="52"/>
      <c r="AM5" s="4"/>
      <c r="AN5" s="4"/>
      <c r="AO5" s="4"/>
      <c r="AP5" s="4"/>
      <c r="AQ5" s="4"/>
      <c r="AR5" s="52"/>
      <c r="AS5" s="4"/>
      <c r="AT5" s="4"/>
      <c r="AU5" s="4"/>
      <c r="AV5" s="4"/>
      <c r="AW5" s="4"/>
      <c r="AX5" s="52"/>
      <c r="AY5" s="4"/>
      <c r="AZ5" s="4"/>
      <c r="BA5" s="4"/>
      <c r="BB5" s="4"/>
      <c r="BC5" s="4"/>
      <c r="BD5" s="52"/>
      <c r="BE5" s="4"/>
      <c r="BF5" s="4"/>
      <c r="BG5" s="4"/>
      <c r="BH5" s="4"/>
      <c r="BI5" s="4"/>
    </row>
    <row r="6" spans="1:61" s="18" customFormat="1" ht="18.75">
      <c r="A6" s="654" t="s">
        <v>25</v>
      </c>
      <c r="B6" s="55"/>
      <c r="C6" s="56" t="s">
        <v>27</v>
      </c>
      <c r="D6" s="54" t="s">
        <v>28</v>
      </c>
      <c r="E6" s="54" t="s">
        <v>29</v>
      </c>
      <c r="F6" s="54" t="s">
        <v>30</v>
      </c>
      <c r="G6" s="54" t="s">
        <v>9</v>
      </c>
      <c r="H6" s="57"/>
      <c r="I6" s="56" t="s">
        <v>27</v>
      </c>
      <c r="J6" s="54" t="s">
        <v>28</v>
      </c>
      <c r="K6" s="54" t="s">
        <v>29</v>
      </c>
      <c r="L6" s="54" t="s">
        <v>30</v>
      </c>
      <c r="M6" s="54" t="s">
        <v>9</v>
      </c>
      <c r="N6" s="57"/>
      <c r="O6" s="56" t="s">
        <v>27</v>
      </c>
      <c r="P6" s="54" t="s">
        <v>28</v>
      </c>
      <c r="Q6" s="54" t="s">
        <v>29</v>
      </c>
      <c r="R6" s="54" t="s">
        <v>30</v>
      </c>
      <c r="S6" s="54" t="s">
        <v>9</v>
      </c>
      <c r="T6" s="57"/>
      <c r="U6" s="56" t="s">
        <v>27</v>
      </c>
      <c r="V6" s="54" t="s">
        <v>28</v>
      </c>
      <c r="W6" s="54" t="s">
        <v>29</v>
      </c>
      <c r="X6" s="54" t="s">
        <v>30</v>
      </c>
      <c r="Y6" s="54" t="s">
        <v>9</v>
      </c>
      <c r="Z6" s="57"/>
      <c r="AA6" s="56" t="s">
        <v>27</v>
      </c>
      <c r="AB6" s="54" t="s">
        <v>28</v>
      </c>
      <c r="AC6" s="54" t="s">
        <v>29</v>
      </c>
      <c r="AD6" s="54" t="s">
        <v>30</v>
      </c>
      <c r="AE6" s="54" t="s">
        <v>9</v>
      </c>
      <c r="AF6" s="57"/>
      <c r="AG6" s="56" t="s">
        <v>27</v>
      </c>
      <c r="AH6" s="54" t="s">
        <v>28</v>
      </c>
      <c r="AI6" s="54" t="s">
        <v>29</v>
      </c>
      <c r="AJ6" s="54" t="s">
        <v>30</v>
      </c>
      <c r="AK6" s="54" t="s">
        <v>9</v>
      </c>
      <c r="AL6" s="57"/>
      <c r="AM6" s="56" t="s">
        <v>27</v>
      </c>
      <c r="AN6" s="54" t="s">
        <v>28</v>
      </c>
      <c r="AO6" s="54" t="s">
        <v>29</v>
      </c>
      <c r="AP6" s="54" t="s">
        <v>30</v>
      </c>
      <c r="AQ6" s="54" t="s">
        <v>9</v>
      </c>
      <c r="AR6" s="57"/>
      <c r="AS6" s="56" t="s">
        <v>27</v>
      </c>
      <c r="AT6" s="54" t="s">
        <v>28</v>
      </c>
      <c r="AU6" s="54" t="s">
        <v>29</v>
      </c>
      <c r="AV6" s="54" t="s">
        <v>30</v>
      </c>
      <c r="AW6" s="54" t="s">
        <v>9</v>
      </c>
      <c r="AX6" s="57"/>
      <c r="AY6" s="56" t="s">
        <v>27</v>
      </c>
      <c r="AZ6" s="54" t="s">
        <v>28</v>
      </c>
      <c r="BA6" s="54" t="s">
        <v>29</v>
      </c>
      <c r="BB6" s="54" t="s">
        <v>30</v>
      </c>
      <c r="BC6" s="54" t="s">
        <v>9</v>
      </c>
      <c r="BD6" s="57"/>
      <c r="BE6" s="56" t="s">
        <v>27</v>
      </c>
      <c r="BF6" s="54" t="s">
        <v>28</v>
      </c>
      <c r="BG6" s="54" t="s">
        <v>29</v>
      </c>
      <c r="BH6" s="54" t="s">
        <v>30</v>
      </c>
      <c r="BI6" s="54" t="s">
        <v>9</v>
      </c>
    </row>
    <row r="7" spans="1:61" s="21" customFormat="1" ht="12" customHeight="1">
      <c r="A7" s="9"/>
      <c r="B7" s="58"/>
      <c r="C7" s="11"/>
      <c r="D7" s="19"/>
      <c r="E7" s="20"/>
      <c r="F7" s="20"/>
      <c r="G7" s="19"/>
      <c r="H7" s="59"/>
      <c r="I7" s="11"/>
      <c r="J7" s="19" t="s">
        <v>309</v>
      </c>
      <c r="K7" s="20"/>
      <c r="L7" s="20"/>
      <c r="M7" s="19"/>
      <c r="N7" s="59"/>
      <c r="O7" s="11"/>
      <c r="P7" s="19"/>
      <c r="Q7" s="20"/>
      <c r="R7" s="20"/>
      <c r="S7" s="19"/>
      <c r="T7" s="59"/>
      <c r="U7" s="11"/>
      <c r="V7" s="19"/>
      <c r="W7" s="20"/>
      <c r="X7" s="20"/>
      <c r="Y7" s="19"/>
      <c r="Z7" s="59"/>
      <c r="AA7" s="11"/>
      <c r="AB7" s="19"/>
      <c r="AC7" s="20"/>
      <c r="AD7" s="20"/>
      <c r="AE7" s="19"/>
      <c r="AF7" s="59"/>
      <c r="AG7" s="11"/>
      <c r="AH7" s="19"/>
      <c r="AI7" s="20"/>
      <c r="AJ7" s="20"/>
      <c r="AK7" s="19"/>
      <c r="AL7" s="59"/>
      <c r="AM7" s="11"/>
      <c r="AN7" s="19"/>
      <c r="AO7" s="20"/>
      <c r="AP7" s="20"/>
      <c r="AQ7" s="19"/>
      <c r="AR7" s="59"/>
      <c r="AS7" s="11"/>
      <c r="AT7" s="19"/>
      <c r="AU7" s="20"/>
      <c r="AV7" s="20"/>
      <c r="AW7" s="19"/>
      <c r="AX7" s="59"/>
      <c r="AY7" s="11"/>
      <c r="AZ7" s="19"/>
      <c r="BA7" s="20"/>
      <c r="BB7" s="20"/>
      <c r="BC7" s="19"/>
      <c r="BD7" s="59"/>
      <c r="BE7" s="11"/>
      <c r="BF7" s="19"/>
      <c r="BG7" s="20"/>
      <c r="BH7" s="20"/>
      <c r="BI7" s="19"/>
    </row>
    <row r="8" spans="1:61" s="21" customFormat="1" ht="29.25" customHeight="1">
      <c r="A8" s="655" t="s">
        <v>487</v>
      </c>
      <c r="B8" s="649" t="s">
        <v>488</v>
      </c>
      <c r="C8" s="716">
        <v>100</v>
      </c>
      <c r="D8" s="719"/>
      <c r="E8" s="426"/>
      <c r="F8" s="428">
        <f>SUM(F9:F33)</f>
        <v>50</v>
      </c>
      <c r="G8" s="719"/>
      <c r="H8" s="59"/>
      <c r="I8" s="716">
        <v>100</v>
      </c>
      <c r="J8" s="719" t="s">
        <v>309</v>
      </c>
      <c r="K8" s="426"/>
      <c r="L8" s="428">
        <f>SUM(L9:L33)</f>
        <v>100</v>
      </c>
      <c r="M8" s="719"/>
      <c r="N8" s="59"/>
      <c r="O8" s="716">
        <v>100</v>
      </c>
      <c r="P8" s="719"/>
      <c r="Q8" s="426"/>
      <c r="R8" s="428">
        <f>SUM(R9:R33)</f>
        <v>75</v>
      </c>
      <c r="S8" s="719"/>
      <c r="T8" s="59"/>
      <c r="U8" s="716">
        <v>100</v>
      </c>
      <c r="V8" s="719"/>
      <c r="W8" s="426"/>
      <c r="X8" s="428">
        <f>SUM(X9:X32)</f>
        <v>83.333333333333343</v>
      </c>
      <c r="Y8" s="719"/>
      <c r="Z8" s="59"/>
      <c r="AA8" s="716">
        <v>100</v>
      </c>
      <c r="AB8" s="719"/>
      <c r="AC8" s="426"/>
      <c r="AD8" s="428">
        <f>SUM(AD9:AD33)</f>
        <v>62.500000000000007</v>
      </c>
      <c r="AE8" s="719"/>
      <c r="AF8" s="59"/>
      <c r="AG8" s="716">
        <v>100</v>
      </c>
      <c r="AH8" s="719"/>
      <c r="AI8" s="426"/>
      <c r="AJ8" s="428">
        <f>SUM(AJ9:AJ33)</f>
        <v>75</v>
      </c>
      <c r="AK8" s="719"/>
      <c r="AL8" s="59"/>
      <c r="AM8" s="716">
        <v>100</v>
      </c>
      <c r="AN8" s="719"/>
      <c r="AO8" s="426"/>
      <c r="AP8" s="428">
        <f>SUM(AP9:AP33)</f>
        <v>54.166666666666671</v>
      </c>
      <c r="AQ8" s="719"/>
      <c r="AR8" s="59"/>
      <c r="AS8" s="716">
        <v>100</v>
      </c>
      <c r="AT8" s="719"/>
      <c r="AU8" s="426"/>
      <c r="AV8" s="428">
        <f>SUM(AV9:AV33)</f>
        <v>100</v>
      </c>
      <c r="AW8" s="719"/>
      <c r="AX8" s="59"/>
      <c r="AY8" s="716">
        <v>100</v>
      </c>
      <c r="AZ8" s="719"/>
      <c r="BA8" s="426"/>
      <c r="BB8" s="428">
        <f>SUM(BB9:BB33)</f>
        <v>83.333333333333343</v>
      </c>
      <c r="BC8" s="719"/>
      <c r="BD8" s="59"/>
      <c r="BE8" s="716">
        <v>100</v>
      </c>
      <c r="BF8" s="719"/>
      <c r="BG8" s="426"/>
      <c r="BH8" s="428">
        <f>SUM(BH9:BH33)</f>
        <v>100</v>
      </c>
      <c r="BI8" s="719"/>
    </row>
    <row r="9" spans="1:61" s="21" customFormat="1" ht="12.75">
      <c r="A9" s="168" t="s">
        <v>489</v>
      </c>
      <c r="B9" s="177" t="s">
        <v>778</v>
      </c>
      <c r="C9" s="432">
        <f>C$8/4</f>
        <v>25</v>
      </c>
      <c r="D9" s="10"/>
      <c r="E9" s="61"/>
      <c r="F9" s="134">
        <f>SUM(E11:E12)</f>
        <v>12.5</v>
      </c>
      <c r="G9" s="20"/>
      <c r="H9" s="59"/>
      <c r="I9" s="432">
        <f>I$8/4</f>
        <v>25</v>
      </c>
      <c r="J9" s="10" t="s">
        <v>309</v>
      </c>
      <c r="K9" s="61"/>
      <c r="L9" s="134">
        <f>SUM(K11:K12)</f>
        <v>25</v>
      </c>
      <c r="M9" s="20"/>
      <c r="N9" s="59"/>
      <c r="O9" s="432">
        <f>O$8/4</f>
        <v>25</v>
      </c>
      <c r="P9" s="10"/>
      <c r="Q9" s="61"/>
      <c r="R9" s="134">
        <f>SUM(Q11:Q12)</f>
        <v>25</v>
      </c>
      <c r="S9" s="20"/>
      <c r="T9" s="59"/>
      <c r="U9" s="432">
        <f>U$8/4</f>
        <v>25</v>
      </c>
      <c r="V9" s="10"/>
      <c r="W9" s="61"/>
      <c r="X9" s="134">
        <f>SUM(W11:W12)</f>
        <v>25</v>
      </c>
      <c r="Y9" s="20"/>
      <c r="Z9" s="59"/>
      <c r="AA9" s="432">
        <f>AA$8/4</f>
        <v>25</v>
      </c>
      <c r="AB9" s="10"/>
      <c r="AC9" s="61"/>
      <c r="AD9" s="134">
        <f>SUM(AC11:AC12)</f>
        <v>25</v>
      </c>
      <c r="AE9" s="304"/>
      <c r="AF9" s="59"/>
      <c r="AG9" s="432">
        <f>AG$8/4</f>
        <v>25</v>
      </c>
      <c r="AH9" s="10"/>
      <c r="AI9" s="61"/>
      <c r="AJ9" s="134">
        <f>SUM(AI11:AI12)</f>
        <v>25</v>
      </c>
      <c r="AK9" s="20"/>
      <c r="AL9" s="59"/>
      <c r="AM9" s="432">
        <f>AM$8/4</f>
        <v>25</v>
      </c>
      <c r="AN9" s="10"/>
      <c r="AO9" s="61"/>
      <c r="AP9" s="134">
        <f>SUM(AO11:AO12)</f>
        <v>25</v>
      </c>
      <c r="AQ9" s="20"/>
      <c r="AR9" s="59"/>
      <c r="AS9" s="432">
        <f>AS$8/4</f>
        <v>25</v>
      </c>
      <c r="AT9" s="10"/>
      <c r="AU9" s="61"/>
      <c r="AV9" s="134">
        <f>SUM(AU11:AU12)</f>
        <v>25</v>
      </c>
      <c r="AW9" s="20"/>
      <c r="AX9" s="59"/>
      <c r="AY9" s="432">
        <f>AY$8/4</f>
        <v>25</v>
      </c>
      <c r="AZ9" s="10"/>
      <c r="BA9" s="61"/>
      <c r="BB9" s="134">
        <f>SUM(BA11:BA12)</f>
        <v>25</v>
      </c>
      <c r="BC9" s="61"/>
      <c r="BD9" s="59"/>
      <c r="BE9" s="432">
        <f>BE$8/4</f>
        <v>25</v>
      </c>
      <c r="BF9" s="10"/>
      <c r="BG9" s="61"/>
      <c r="BH9" s="134">
        <f>SUM(BG11:BG12)</f>
        <v>25</v>
      </c>
      <c r="BI9" s="114"/>
    </row>
    <row r="10" spans="1:61" s="21" customFormat="1" ht="12.75">
      <c r="A10" s="168"/>
      <c r="B10" s="178" t="s">
        <v>779</v>
      </c>
      <c r="C10" s="63"/>
      <c r="D10" s="64"/>
      <c r="E10" s="61"/>
      <c r="F10" s="62"/>
      <c r="G10" s="20"/>
      <c r="H10" s="59"/>
      <c r="I10" s="63"/>
      <c r="J10" s="64"/>
      <c r="K10" s="61"/>
      <c r="L10" s="62"/>
      <c r="M10" s="20"/>
      <c r="N10" s="59"/>
      <c r="O10" s="63"/>
      <c r="P10" s="64"/>
      <c r="Q10" s="61"/>
      <c r="R10" s="62"/>
      <c r="S10" s="20"/>
      <c r="T10" s="59"/>
      <c r="U10" s="63"/>
      <c r="V10" s="64"/>
      <c r="W10" s="61"/>
      <c r="X10" s="62"/>
      <c r="Y10" s="20"/>
      <c r="Z10" s="59"/>
      <c r="AA10" s="63"/>
      <c r="AB10" s="64"/>
      <c r="AC10" s="61"/>
      <c r="AD10" s="62"/>
      <c r="AE10" s="304"/>
      <c r="AF10" s="59"/>
      <c r="AG10" s="63"/>
      <c r="AH10" s="64"/>
      <c r="AI10" s="61"/>
      <c r="AJ10" s="62"/>
      <c r="AK10" s="20"/>
      <c r="AL10" s="59"/>
      <c r="AM10" s="63"/>
      <c r="AN10" s="64"/>
      <c r="AO10" s="61"/>
      <c r="AP10" s="62"/>
      <c r="AQ10" s="20"/>
      <c r="AR10" s="59"/>
      <c r="AS10" s="63"/>
      <c r="AT10" s="64"/>
      <c r="AU10" s="61"/>
      <c r="AV10" s="62"/>
      <c r="AW10" s="20"/>
      <c r="AX10" s="59"/>
      <c r="AY10" s="63"/>
      <c r="AZ10" s="64"/>
      <c r="BA10" s="61"/>
      <c r="BB10" s="62"/>
      <c r="BC10" s="20"/>
      <c r="BD10" s="59"/>
      <c r="BE10" s="63"/>
      <c r="BF10" s="64"/>
      <c r="BG10" s="61"/>
      <c r="BH10" s="62"/>
      <c r="BI10" s="114"/>
    </row>
    <row r="11" spans="1:61" s="21" customFormat="1" ht="38.25">
      <c r="A11" s="114" t="s">
        <v>490</v>
      </c>
      <c r="B11" s="179" t="s">
        <v>491</v>
      </c>
      <c r="C11" s="433">
        <f>C$9/2</f>
        <v>12.5</v>
      </c>
      <c r="D11" s="64" t="s">
        <v>35</v>
      </c>
      <c r="E11" s="116">
        <f>IF(D11="Yes",C11,0)</f>
        <v>12.5</v>
      </c>
      <c r="F11" s="66"/>
      <c r="G11" s="20" t="s">
        <v>492</v>
      </c>
      <c r="H11" s="59"/>
      <c r="I11" s="433">
        <f>I$9/2</f>
        <v>12.5</v>
      </c>
      <c r="J11" s="64" t="s">
        <v>35</v>
      </c>
      <c r="K11" s="116">
        <f>IF(J11="Yes",I11,0)</f>
        <v>12.5</v>
      </c>
      <c r="L11" s="66"/>
      <c r="M11" s="20" t="s">
        <v>542</v>
      </c>
      <c r="N11" s="59"/>
      <c r="O11" s="433">
        <f>O$9/2</f>
        <v>12.5</v>
      </c>
      <c r="P11" s="64" t="s">
        <v>35</v>
      </c>
      <c r="Q11" s="116">
        <f>IF(P11="Yes",O11,0)</f>
        <v>12.5</v>
      </c>
      <c r="R11" s="66"/>
      <c r="S11" s="20" t="s">
        <v>1131</v>
      </c>
      <c r="T11" s="59"/>
      <c r="U11" s="433">
        <f>U$9/2</f>
        <v>12.5</v>
      </c>
      <c r="V11" s="64" t="s">
        <v>35</v>
      </c>
      <c r="W11" s="116">
        <f>IF(V11="Yes",U11,0)</f>
        <v>12.5</v>
      </c>
      <c r="X11" s="66"/>
      <c r="Y11" s="20" t="s">
        <v>543</v>
      </c>
      <c r="Z11" s="59"/>
      <c r="AA11" s="433">
        <f>AA$9/2</f>
        <v>12.5</v>
      </c>
      <c r="AB11" s="64" t="s">
        <v>35</v>
      </c>
      <c r="AC11" s="116">
        <f>IF(AB11="Yes",AA11,0)</f>
        <v>12.5</v>
      </c>
      <c r="AD11" s="66"/>
      <c r="AE11" s="114" t="s">
        <v>497</v>
      </c>
      <c r="AF11" s="59"/>
      <c r="AG11" s="433">
        <f>AG$9/2</f>
        <v>12.5</v>
      </c>
      <c r="AH11" s="64" t="s">
        <v>35</v>
      </c>
      <c r="AI11" s="116">
        <f>IF(AH11="Yes",AG11,0)</f>
        <v>12.5</v>
      </c>
      <c r="AJ11" s="66"/>
      <c r="AK11" s="20" t="s">
        <v>498</v>
      </c>
      <c r="AL11" s="59"/>
      <c r="AM11" s="433">
        <f>AM$9/2</f>
        <v>12.5</v>
      </c>
      <c r="AN11" s="64" t="s">
        <v>35</v>
      </c>
      <c r="AO11" s="116">
        <f>IF(AN11="Yes",AM11,0)</f>
        <v>12.5</v>
      </c>
      <c r="AP11" s="66"/>
      <c r="AQ11" s="20" t="s">
        <v>578</v>
      </c>
      <c r="AR11" s="59"/>
      <c r="AS11" s="433">
        <f>AS$9/2</f>
        <v>12.5</v>
      </c>
      <c r="AT11" s="64" t="s">
        <v>35</v>
      </c>
      <c r="AU11" s="65">
        <v>12.5</v>
      </c>
      <c r="AV11" s="66"/>
      <c r="AW11" s="20" t="s">
        <v>579</v>
      </c>
      <c r="AX11" s="59"/>
      <c r="AY11" s="433">
        <f>AY$9/2</f>
        <v>12.5</v>
      </c>
      <c r="AZ11" s="64" t="s">
        <v>35</v>
      </c>
      <c r="BA11" s="116">
        <f>IF(AZ11="Yes",AY11,0)</f>
        <v>12.5</v>
      </c>
      <c r="BB11" s="66"/>
      <c r="BC11" s="20" t="s">
        <v>544</v>
      </c>
      <c r="BD11" s="59"/>
      <c r="BE11" s="433">
        <f>BE$9/2</f>
        <v>12.5</v>
      </c>
      <c r="BF11" s="64" t="s">
        <v>35</v>
      </c>
      <c r="BG11" s="116">
        <f>IF(BF11="Yes",BE11,0)</f>
        <v>12.5</v>
      </c>
      <c r="BH11" s="66"/>
      <c r="BI11" s="114" t="s">
        <v>545</v>
      </c>
    </row>
    <row r="12" spans="1:61" s="21" customFormat="1" ht="51">
      <c r="A12" s="114" t="s">
        <v>546</v>
      </c>
      <c r="B12" s="179" t="s">
        <v>547</v>
      </c>
      <c r="C12" s="433">
        <f>C$9/2</f>
        <v>12.5</v>
      </c>
      <c r="D12" s="10" t="s">
        <v>38</v>
      </c>
      <c r="E12" s="116">
        <f>IF(D12="Yes",C12,0)</f>
        <v>0</v>
      </c>
      <c r="F12" s="66"/>
      <c r="G12" s="115"/>
      <c r="H12" s="59"/>
      <c r="I12" s="433">
        <f>I$9/2</f>
        <v>12.5</v>
      </c>
      <c r="J12" s="10" t="s">
        <v>35</v>
      </c>
      <c r="K12" s="108">
        <f>IF(J12="Yes",I12,0)</f>
        <v>12.5</v>
      </c>
      <c r="L12" s="66"/>
      <c r="M12" s="12" t="s">
        <v>548</v>
      </c>
      <c r="N12" s="59"/>
      <c r="O12" s="433">
        <f>O$9/2</f>
        <v>12.5</v>
      </c>
      <c r="P12" s="10" t="s">
        <v>35</v>
      </c>
      <c r="Q12" s="108">
        <f>IF(P12="Yes",O12,0)</f>
        <v>12.5</v>
      </c>
      <c r="R12" s="66"/>
      <c r="S12" s="20" t="s">
        <v>549</v>
      </c>
      <c r="T12" s="59"/>
      <c r="U12" s="433">
        <f>U$9/2</f>
        <v>12.5</v>
      </c>
      <c r="V12" s="10" t="s">
        <v>35</v>
      </c>
      <c r="W12" s="108">
        <f>IF(V12="Yes",U12,0)</f>
        <v>12.5</v>
      </c>
      <c r="X12" s="66"/>
      <c r="Y12" s="12" t="s">
        <v>550</v>
      </c>
      <c r="Z12" s="59"/>
      <c r="AA12" s="433">
        <f>AA$9/2</f>
        <v>12.5</v>
      </c>
      <c r="AB12" s="10" t="s">
        <v>35</v>
      </c>
      <c r="AC12" s="108">
        <f>IF(AB12="Yes",AA12,0)</f>
        <v>12.5</v>
      </c>
      <c r="AD12" s="66"/>
      <c r="AE12" s="114" t="s">
        <v>1777</v>
      </c>
      <c r="AF12" s="59"/>
      <c r="AG12" s="433">
        <f>AG$9/2</f>
        <v>12.5</v>
      </c>
      <c r="AH12" s="10" t="s">
        <v>35</v>
      </c>
      <c r="AI12" s="108">
        <f>IF(AH12="Yes",AG12,0)</f>
        <v>12.5</v>
      </c>
      <c r="AJ12" s="66"/>
      <c r="AK12" s="12" t="s">
        <v>551</v>
      </c>
      <c r="AL12" s="59"/>
      <c r="AM12" s="433">
        <f>AM$9/2</f>
        <v>12.5</v>
      </c>
      <c r="AN12" s="10" t="s">
        <v>35</v>
      </c>
      <c r="AO12" s="108">
        <f>IF(AN12="Yes",AM12,0)</f>
        <v>12.5</v>
      </c>
      <c r="AP12" s="66"/>
      <c r="AQ12" s="115" t="s">
        <v>552</v>
      </c>
      <c r="AR12" s="59"/>
      <c r="AS12" s="433">
        <f>AS$9/2</f>
        <v>12.5</v>
      </c>
      <c r="AT12" s="10" t="s">
        <v>35</v>
      </c>
      <c r="AU12" s="67">
        <v>12.5</v>
      </c>
      <c r="AV12" s="66"/>
      <c r="AW12" s="12" t="s">
        <v>553</v>
      </c>
      <c r="AX12" s="59"/>
      <c r="AY12" s="433">
        <f>AY$9/2</f>
        <v>12.5</v>
      </c>
      <c r="AZ12" s="10" t="s">
        <v>35</v>
      </c>
      <c r="BA12" s="108">
        <f>IF(AZ12="Yes",AY12,0)</f>
        <v>12.5</v>
      </c>
      <c r="BB12" s="66"/>
      <c r="BC12" s="20" t="s">
        <v>554</v>
      </c>
      <c r="BD12" s="59"/>
      <c r="BE12" s="433">
        <f>BE$9/2</f>
        <v>12.5</v>
      </c>
      <c r="BF12" s="10" t="s">
        <v>35</v>
      </c>
      <c r="BG12" s="108">
        <f>IF(BF12="Yes",BE12,0)</f>
        <v>12.5</v>
      </c>
      <c r="BH12" s="66"/>
      <c r="BI12" s="115" t="s">
        <v>1778</v>
      </c>
    </row>
    <row r="13" spans="1:61" s="21" customFormat="1" ht="12.75">
      <c r="A13" s="114"/>
      <c r="B13" s="179"/>
      <c r="C13" s="63"/>
      <c r="D13" s="68"/>
      <c r="E13" s="65"/>
      <c r="F13" s="66"/>
      <c r="G13" s="12"/>
      <c r="H13" s="59"/>
      <c r="I13" s="63"/>
      <c r="J13" s="68" t="s">
        <v>309</v>
      </c>
      <c r="K13" s="65"/>
      <c r="L13" s="66"/>
      <c r="M13" s="12"/>
      <c r="N13" s="59"/>
      <c r="O13" s="63"/>
      <c r="P13" s="68"/>
      <c r="Q13" s="65"/>
      <c r="R13" s="66"/>
      <c r="S13" s="20"/>
      <c r="T13" s="59"/>
      <c r="U13" s="63"/>
      <c r="V13" s="68"/>
      <c r="W13" s="65"/>
      <c r="X13" s="66"/>
      <c r="Y13" s="12"/>
      <c r="Z13" s="59"/>
      <c r="AA13" s="63"/>
      <c r="AB13" s="68"/>
      <c r="AC13" s="65"/>
      <c r="AD13" s="66"/>
      <c r="AE13" s="115"/>
      <c r="AF13" s="59"/>
      <c r="AG13" s="63"/>
      <c r="AH13" s="68"/>
      <c r="AI13" s="65"/>
      <c r="AJ13" s="66"/>
      <c r="AK13" s="12"/>
      <c r="AL13" s="59"/>
      <c r="AM13" s="63"/>
      <c r="AN13" s="68"/>
      <c r="AO13" s="65"/>
      <c r="AP13" s="66"/>
      <c r="AQ13" s="115"/>
      <c r="AR13" s="59"/>
      <c r="AS13" s="63"/>
      <c r="AT13" s="68"/>
      <c r="AU13" s="65"/>
      <c r="AV13" s="66"/>
      <c r="AW13" s="129"/>
      <c r="AX13" s="59"/>
      <c r="AY13" s="63"/>
      <c r="AZ13" s="68"/>
      <c r="BA13" s="65"/>
      <c r="BB13" s="66"/>
      <c r="BC13" s="20"/>
      <c r="BD13" s="59"/>
      <c r="BE13" s="63"/>
      <c r="BF13" s="68"/>
      <c r="BG13" s="65"/>
      <c r="BH13" s="66"/>
      <c r="BI13" s="115"/>
    </row>
    <row r="14" spans="1:61" s="21" customFormat="1" ht="25.5" customHeight="1">
      <c r="A14" s="168" t="s">
        <v>513</v>
      </c>
      <c r="B14" s="180" t="s">
        <v>760</v>
      </c>
      <c r="C14" s="432">
        <f>C$8/4</f>
        <v>25</v>
      </c>
      <c r="D14" s="10"/>
      <c r="E14" s="61"/>
      <c r="F14" s="134">
        <f>SUM(E16:E18)</f>
        <v>25</v>
      </c>
      <c r="G14" s="20" t="s">
        <v>514</v>
      </c>
      <c r="H14" s="59"/>
      <c r="I14" s="432">
        <f>I$8/4</f>
        <v>25</v>
      </c>
      <c r="J14" s="10" t="s">
        <v>309</v>
      </c>
      <c r="K14" s="61"/>
      <c r="L14" s="134">
        <f>SUM(K16:K18)</f>
        <v>25</v>
      </c>
      <c r="M14" s="20"/>
      <c r="N14" s="59"/>
      <c r="O14" s="432">
        <f>O$8/4</f>
        <v>25</v>
      </c>
      <c r="P14" s="10"/>
      <c r="Q14" s="61"/>
      <c r="R14" s="134">
        <f>SUM(Q16:Q18)</f>
        <v>16.666666666666668</v>
      </c>
      <c r="S14" s="20"/>
      <c r="T14" s="59"/>
      <c r="U14" s="432">
        <f>U$8/4</f>
        <v>25</v>
      </c>
      <c r="V14" s="10"/>
      <c r="W14" s="61"/>
      <c r="X14" s="134">
        <f>SUM(W16:W18)</f>
        <v>25</v>
      </c>
      <c r="Y14" s="20"/>
      <c r="Z14" s="59"/>
      <c r="AA14" s="432">
        <f>AA$8/4</f>
        <v>25</v>
      </c>
      <c r="AB14" s="10"/>
      <c r="AC14" s="61"/>
      <c r="AD14" s="134">
        <f>SUM(AC16:AC18)</f>
        <v>16.666666666666668</v>
      </c>
      <c r="AE14" s="114"/>
      <c r="AF14" s="59"/>
      <c r="AG14" s="432">
        <f>AG$8/4</f>
        <v>25</v>
      </c>
      <c r="AH14" s="10"/>
      <c r="AI14" s="61"/>
      <c r="AJ14" s="134">
        <f>SUM(AI16:AI18)</f>
        <v>25</v>
      </c>
      <c r="AK14" s="20"/>
      <c r="AL14" s="59"/>
      <c r="AM14" s="432">
        <f>AM$8/4</f>
        <v>25</v>
      </c>
      <c r="AN14" s="10"/>
      <c r="AO14" s="61"/>
      <c r="AP14" s="134">
        <f>SUM(AO16:AO18)</f>
        <v>16.666666666666668</v>
      </c>
      <c r="AQ14" s="114"/>
      <c r="AR14" s="59"/>
      <c r="AS14" s="432">
        <f>AS$8/4</f>
        <v>25</v>
      </c>
      <c r="AT14" s="10"/>
      <c r="AU14" s="61"/>
      <c r="AV14" s="134">
        <f>SUM(AU16:AU18)</f>
        <v>25</v>
      </c>
      <c r="AW14" s="20"/>
      <c r="AX14" s="59"/>
      <c r="AY14" s="432">
        <f>AY$8/4</f>
        <v>25</v>
      </c>
      <c r="AZ14" s="10"/>
      <c r="BA14" s="61"/>
      <c r="BB14" s="134">
        <f>SUM(BA16:BA18)</f>
        <v>25</v>
      </c>
      <c r="BC14" s="20"/>
      <c r="BD14" s="59"/>
      <c r="BE14" s="432">
        <f>BE$8/4</f>
        <v>25</v>
      </c>
      <c r="BF14" s="10"/>
      <c r="BG14" s="61"/>
      <c r="BH14" s="134">
        <f>SUM(BG16:BG18)</f>
        <v>25</v>
      </c>
      <c r="BI14" s="114"/>
    </row>
    <row r="15" spans="1:61" s="21" customFormat="1" ht="25.5" customHeight="1">
      <c r="A15" s="168"/>
      <c r="B15" s="181" t="s">
        <v>759</v>
      </c>
      <c r="C15" s="63"/>
      <c r="D15" s="10"/>
      <c r="E15" s="61"/>
      <c r="F15" s="62"/>
      <c r="G15" s="20"/>
      <c r="H15" s="59"/>
      <c r="I15" s="63"/>
      <c r="J15" s="10"/>
      <c r="K15" s="61"/>
      <c r="L15" s="62"/>
      <c r="M15" s="20"/>
      <c r="N15" s="59"/>
      <c r="O15" s="63"/>
      <c r="P15" s="10"/>
      <c r="Q15" s="61"/>
      <c r="R15" s="62"/>
      <c r="S15" s="20"/>
      <c r="T15" s="59"/>
      <c r="U15" s="63"/>
      <c r="V15" s="10"/>
      <c r="W15" s="61"/>
      <c r="X15" s="62"/>
      <c r="Y15" s="20"/>
      <c r="Z15" s="59"/>
      <c r="AA15" s="63"/>
      <c r="AB15" s="10"/>
      <c r="AC15" s="61"/>
      <c r="AD15" s="62"/>
      <c r="AE15" s="114"/>
      <c r="AF15" s="59"/>
      <c r="AG15" s="63"/>
      <c r="AH15" s="10"/>
      <c r="AI15" s="61"/>
      <c r="AJ15" s="62"/>
      <c r="AK15" s="20"/>
      <c r="AL15" s="59"/>
      <c r="AM15" s="63"/>
      <c r="AN15" s="10"/>
      <c r="AO15" s="61"/>
      <c r="AP15" s="62"/>
      <c r="AQ15" s="114"/>
      <c r="AR15" s="59"/>
      <c r="AS15" s="63"/>
      <c r="AT15" s="10"/>
      <c r="AU15" s="61"/>
      <c r="AV15" s="62"/>
      <c r="AW15" s="20"/>
      <c r="AX15" s="59"/>
      <c r="AY15" s="63"/>
      <c r="AZ15" s="10"/>
      <c r="BA15" s="61"/>
      <c r="BB15" s="62"/>
      <c r="BC15" s="20"/>
      <c r="BD15" s="59"/>
      <c r="BE15" s="63"/>
      <c r="BF15" s="10"/>
      <c r="BG15" s="61"/>
      <c r="BH15" s="62"/>
      <c r="BI15" s="114"/>
    </row>
    <row r="16" spans="1:61" s="21" customFormat="1" ht="25.5" customHeight="1">
      <c r="A16" s="114" t="s">
        <v>515</v>
      </c>
      <c r="B16" s="182" t="s">
        <v>516</v>
      </c>
      <c r="C16" s="433">
        <f>C$14/3</f>
        <v>8.3333333333333339</v>
      </c>
      <c r="D16" s="20" t="s">
        <v>35</v>
      </c>
      <c r="E16" s="116">
        <f>IF(D16="Yes",C16,0)</f>
        <v>8.3333333333333339</v>
      </c>
      <c r="F16" s="66"/>
      <c r="G16" s="20" t="s">
        <v>517</v>
      </c>
      <c r="H16" s="59"/>
      <c r="I16" s="433">
        <f>I$14/3</f>
        <v>8.3333333333333339</v>
      </c>
      <c r="J16" s="20" t="s">
        <v>35</v>
      </c>
      <c r="K16" s="116">
        <f>IF(J16="Yes",I16,0)</f>
        <v>8.3333333333333339</v>
      </c>
      <c r="L16" s="66"/>
      <c r="M16" s="20" t="s">
        <v>518</v>
      </c>
      <c r="N16" s="59"/>
      <c r="O16" s="433">
        <f>O$14/3</f>
        <v>8.3333333333333339</v>
      </c>
      <c r="P16" s="20" t="s">
        <v>35</v>
      </c>
      <c r="Q16" s="116">
        <f>IF(P16="Yes",O16,0)</f>
        <v>8.3333333333333339</v>
      </c>
      <c r="R16" s="66"/>
      <c r="S16" s="20" t="s">
        <v>562</v>
      </c>
      <c r="T16" s="59"/>
      <c r="U16" s="433">
        <f>U$14/3</f>
        <v>8.3333333333333339</v>
      </c>
      <c r="V16" s="20" t="s">
        <v>35</v>
      </c>
      <c r="W16" s="116">
        <f>IF(V16="Yes",U16,0)</f>
        <v>8.3333333333333339</v>
      </c>
      <c r="X16" s="66"/>
      <c r="Y16" s="20" t="s">
        <v>563</v>
      </c>
      <c r="Z16" s="59"/>
      <c r="AA16" s="433">
        <f>AA$14/3</f>
        <v>8.3333333333333339</v>
      </c>
      <c r="AB16" s="20" t="s">
        <v>35</v>
      </c>
      <c r="AC16" s="116">
        <f>IF(AB16="Yes",AA16,0)</f>
        <v>8.3333333333333339</v>
      </c>
      <c r="AD16" s="66"/>
      <c r="AE16" s="114" t="s">
        <v>564</v>
      </c>
      <c r="AF16" s="59"/>
      <c r="AG16" s="433">
        <f>AG$14/3</f>
        <v>8.3333333333333339</v>
      </c>
      <c r="AH16" s="20" t="s">
        <v>35</v>
      </c>
      <c r="AI16" s="116">
        <f>IF(AH16="Yes",AG16,0)</f>
        <v>8.3333333333333339</v>
      </c>
      <c r="AJ16" s="66"/>
      <c r="AK16" s="12" t="s">
        <v>565</v>
      </c>
      <c r="AL16" s="59"/>
      <c r="AM16" s="433">
        <f>AM$14/3</f>
        <v>8.3333333333333339</v>
      </c>
      <c r="AN16" s="20" t="s">
        <v>35</v>
      </c>
      <c r="AO16" s="116">
        <f>IF(AN16="Yes",AM16,0)</f>
        <v>8.3333333333333339</v>
      </c>
      <c r="AP16" s="66"/>
      <c r="AQ16" s="114" t="s">
        <v>522</v>
      </c>
      <c r="AR16" s="59"/>
      <c r="AS16" s="433">
        <f>AS$14/3</f>
        <v>8.3333333333333339</v>
      </c>
      <c r="AT16" s="20" t="s">
        <v>35</v>
      </c>
      <c r="AU16" s="65">
        <v>8.3333333333333339</v>
      </c>
      <c r="AV16" s="66"/>
      <c r="AW16" s="20" t="s">
        <v>591</v>
      </c>
      <c r="AX16" s="59"/>
      <c r="AY16" s="433">
        <f>AY$14/3</f>
        <v>8.3333333333333339</v>
      </c>
      <c r="AZ16" s="20" t="s">
        <v>35</v>
      </c>
      <c r="BA16" s="116">
        <f>IF(AZ16="Yes",AY16,0)</f>
        <v>8.3333333333333339</v>
      </c>
      <c r="BB16" s="66"/>
      <c r="BC16" s="20" t="s">
        <v>566</v>
      </c>
      <c r="BD16" s="59"/>
      <c r="BE16" s="433">
        <f>BE$14/3</f>
        <v>8.3333333333333339</v>
      </c>
      <c r="BF16" s="20" t="s">
        <v>35</v>
      </c>
      <c r="BG16" s="116">
        <f>IF(BF16="Yes",BE16,0)</f>
        <v>8.3333333333333339</v>
      </c>
      <c r="BH16" s="66"/>
      <c r="BI16" s="114" t="s">
        <v>1779</v>
      </c>
    </row>
    <row r="17" spans="1:140" s="21" customFormat="1" ht="28.5" customHeight="1">
      <c r="A17" s="114" t="s">
        <v>567</v>
      </c>
      <c r="B17" s="182" t="s">
        <v>568</v>
      </c>
      <c r="C17" s="433">
        <f t="shared" ref="C17:C18" si="0">C$14/3</f>
        <v>8.3333333333333339</v>
      </c>
      <c r="D17" s="10" t="s">
        <v>35</v>
      </c>
      <c r="E17" s="116">
        <f>IF(D17="Yes",C17,0)</f>
        <v>8.3333333333333339</v>
      </c>
      <c r="F17" s="66"/>
      <c r="G17" s="20" t="s">
        <v>569</v>
      </c>
      <c r="H17" s="59"/>
      <c r="I17" s="433">
        <f t="shared" ref="I17:I18" si="1">I$14/3</f>
        <v>8.3333333333333339</v>
      </c>
      <c r="J17" s="10" t="s">
        <v>35</v>
      </c>
      <c r="K17" s="116">
        <f>IF(J17="Yes",I17,0)</f>
        <v>8.3333333333333339</v>
      </c>
      <c r="L17" s="66"/>
      <c r="M17" s="12" t="s">
        <v>570</v>
      </c>
      <c r="N17" s="59"/>
      <c r="O17" s="433">
        <f t="shared" ref="O17:O18" si="2">O$14/3</f>
        <v>8.3333333333333339</v>
      </c>
      <c r="P17" s="10" t="s">
        <v>35</v>
      </c>
      <c r="Q17" s="116">
        <f>IF(P17="Yes",O17,0)</f>
        <v>8.3333333333333339</v>
      </c>
      <c r="R17" s="66"/>
      <c r="S17" s="20" t="s">
        <v>571</v>
      </c>
      <c r="T17" s="59"/>
      <c r="U17" s="433">
        <f t="shared" ref="U17:U18" si="3">U$14/3</f>
        <v>8.3333333333333339</v>
      </c>
      <c r="V17" s="10" t="s">
        <v>35</v>
      </c>
      <c r="W17" s="116">
        <f>IF(V17="Yes",U17,0)</f>
        <v>8.3333333333333339</v>
      </c>
      <c r="X17" s="66"/>
      <c r="Y17" s="12" t="s">
        <v>572</v>
      </c>
      <c r="Z17" s="59"/>
      <c r="AA17" s="433">
        <f t="shared" ref="AA17:AA18" si="4">AA$14/3</f>
        <v>8.3333333333333339</v>
      </c>
      <c r="AB17" s="10" t="s">
        <v>35</v>
      </c>
      <c r="AC17" s="116">
        <f>IF(AB17="Yes",AA17,0)</f>
        <v>8.3333333333333339</v>
      </c>
      <c r="AD17" s="66"/>
      <c r="AE17" s="115" t="s">
        <v>573</v>
      </c>
      <c r="AF17" s="59"/>
      <c r="AG17" s="433">
        <f t="shared" ref="AG17:AG18" si="5">AG$14/3</f>
        <v>8.3333333333333339</v>
      </c>
      <c r="AH17" s="10" t="s">
        <v>35</v>
      </c>
      <c r="AI17" s="116">
        <f>IF(AH17="Yes",AG17,0)</f>
        <v>8.3333333333333339</v>
      </c>
      <c r="AJ17" s="66"/>
      <c r="AK17" s="12" t="s">
        <v>574</v>
      </c>
      <c r="AL17" s="59"/>
      <c r="AM17" s="433">
        <f t="shared" ref="AM17:AM18" si="6">AM$14/3</f>
        <v>8.3333333333333339</v>
      </c>
      <c r="AN17" s="10" t="s">
        <v>35</v>
      </c>
      <c r="AO17" s="116">
        <f>IF(AN17="Yes",AM17,0)</f>
        <v>8.3333333333333339</v>
      </c>
      <c r="AP17" s="66"/>
      <c r="AQ17" s="115" t="s">
        <v>1780</v>
      </c>
      <c r="AR17" s="59"/>
      <c r="AS17" s="433">
        <f t="shared" ref="AS17:AS18" si="7">AS$14/3</f>
        <v>8.3333333333333339</v>
      </c>
      <c r="AT17" s="10" t="s">
        <v>35</v>
      </c>
      <c r="AU17" s="65">
        <v>8.3333333333333339</v>
      </c>
      <c r="AV17" s="66"/>
      <c r="AW17" s="115" t="s">
        <v>591</v>
      </c>
      <c r="AX17" s="59"/>
      <c r="AY17" s="433">
        <f t="shared" ref="AY17:AY18" si="8">AY$14/3</f>
        <v>8.3333333333333339</v>
      </c>
      <c r="AZ17" s="10" t="s">
        <v>35</v>
      </c>
      <c r="BA17" s="116">
        <f>IF(AZ17="Yes",AY17,0)</f>
        <v>8.3333333333333339</v>
      </c>
      <c r="BB17" s="66"/>
      <c r="BC17" s="20" t="s">
        <v>535</v>
      </c>
      <c r="BD17" s="59"/>
      <c r="BE17" s="433">
        <f t="shared" ref="BE17:BE18" si="9">BE$14/3</f>
        <v>8.3333333333333339</v>
      </c>
      <c r="BF17" s="10" t="s">
        <v>35</v>
      </c>
      <c r="BG17" s="116">
        <f>IF(BF17="Yes",BE17,0)</f>
        <v>8.3333333333333339</v>
      </c>
      <c r="BH17" s="66"/>
      <c r="BI17" s="115" t="s">
        <v>536</v>
      </c>
    </row>
    <row r="18" spans="1:140" s="21" customFormat="1" ht="38.25">
      <c r="A18" s="114" t="s">
        <v>537</v>
      </c>
      <c r="B18" s="182" t="s">
        <v>538</v>
      </c>
      <c r="C18" s="433">
        <f t="shared" si="0"/>
        <v>8.3333333333333339</v>
      </c>
      <c r="D18" s="10" t="s">
        <v>35</v>
      </c>
      <c r="E18" s="116">
        <f>IF(D18="Yes",C18,0)</f>
        <v>8.3333333333333339</v>
      </c>
      <c r="F18" s="66"/>
      <c r="G18" s="20" t="s">
        <v>1223</v>
      </c>
      <c r="H18" s="59"/>
      <c r="I18" s="433">
        <f t="shared" si="1"/>
        <v>8.3333333333333339</v>
      </c>
      <c r="J18" s="10" t="s">
        <v>35</v>
      </c>
      <c r="K18" s="116">
        <f>IF(J18="Yes",I18,0)</f>
        <v>8.3333333333333339</v>
      </c>
      <c r="L18" s="66"/>
      <c r="M18" s="20" t="s">
        <v>539</v>
      </c>
      <c r="N18" s="59"/>
      <c r="O18" s="433">
        <f t="shared" si="2"/>
        <v>8.3333333333333339</v>
      </c>
      <c r="P18" s="113" t="s">
        <v>38</v>
      </c>
      <c r="Q18" s="116">
        <f>IF(P18="Yes",O18,0)</f>
        <v>0</v>
      </c>
      <c r="R18" s="66"/>
      <c r="S18" s="20"/>
      <c r="T18" s="59"/>
      <c r="U18" s="433">
        <f t="shared" si="3"/>
        <v>8.3333333333333339</v>
      </c>
      <c r="V18" s="113" t="s">
        <v>35</v>
      </c>
      <c r="W18" s="116">
        <f>IF(V18="Yes",U18,0)</f>
        <v>8.3333333333333339</v>
      </c>
      <c r="X18" s="66"/>
      <c r="Y18" s="114" t="s">
        <v>1215</v>
      </c>
      <c r="Z18" s="59"/>
      <c r="AA18" s="433">
        <f t="shared" si="4"/>
        <v>8.3333333333333339</v>
      </c>
      <c r="AB18" s="10" t="s">
        <v>38</v>
      </c>
      <c r="AC18" s="116">
        <f>IF(AB18="Yes",AA18,0)</f>
        <v>0</v>
      </c>
      <c r="AD18" s="66"/>
      <c r="AE18" s="114"/>
      <c r="AF18" s="59"/>
      <c r="AG18" s="433">
        <f t="shared" si="5"/>
        <v>8.3333333333333339</v>
      </c>
      <c r="AH18" s="113" t="s">
        <v>35</v>
      </c>
      <c r="AI18" s="116">
        <f>IF(AH18="Yes",AG18,0)</f>
        <v>8.3333333333333339</v>
      </c>
      <c r="AJ18" s="66"/>
      <c r="AK18" s="114" t="s">
        <v>565</v>
      </c>
      <c r="AL18" s="59"/>
      <c r="AM18" s="433">
        <f t="shared" si="6"/>
        <v>8.3333333333333339</v>
      </c>
      <c r="AN18" s="10" t="s">
        <v>38</v>
      </c>
      <c r="AO18" s="116">
        <f>IF(AN18="Yes",AM18,0)</f>
        <v>0</v>
      </c>
      <c r="AP18" s="66"/>
      <c r="AQ18" s="114"/>
      <c r="AR18" s="59"/>
      <c r="AS18" s="433">
        <f t="shared" si="7"/>
        <v>8.3333333333333339</v>
      </c>
      <c r="AT18" s="20" t="s">
        <v>35</v>
      </c>
      <c r="AU18" s="65">
        <v>8.3333333333333339</v>
      </c>
      <c r="AV18" s="66"/>
      <c r="AW18" s="114" t="s">
        <v>1781</v>
      </c>
      <c r="AX18" s="59"/>
      <c r="AY18" s="433">
        <f t="shared" si="8"/>
        <v>8.3333333333333339</v>
      </c>
      <c r="AZ18" s="10" t="s">
        <v>35</v>
      </c>
      <c r="BA18" s="116">
        <f>IF(AZ18="Yes",AY18,0)</f>
        <v>8.3333333333333339</v>
      </c>
      <c r="BB18" s="66"/>
      <c r="BC18" s="20" t="s">
        <v>540</v>
      </c>
      <c r="BD18" s="59"/>
      <c r="BE18" s="433">
        <f t="shared" si="9"/>
        <v>8.3333333333333339</v>
      </c>
      <c r="BF18" s="10" t="s">
        <v>35</v>
      </c>
      <c r="BG18" s="116">
        <f>IF(BF18="Yes",BE18,0)</f>
        <v>8.3333333333333339</v>
      </c>
      <c r="BH18" s="66"/>
      <c r="BI18" s="114" t="s">
        <v>1782</v>
      </c>
    </row>
    <row r="19" spans="1:140" s="21" customFormat="1" ht="12.75">
      <c r="A19" s="114"/>
      <c r="B19" s="182"/>
      <c r="C19" s="63"/>
      <c r="D19" s="10"/>
      <c r="E19" s="65"/>
      <c r="F19" s="66"/>
      <c r="G19" s="20"/>
      <c r="H19" s="59"/>
      <c r="I19" s="63"/>
      <c r="J19" s="10" t="s">
        <v>309</v>
      </c>
      <c r="K19" s="65"/>
      <c r="L19" s="66"/>
      <c r="M19" s="20"/>
      <c r="N19" s="59"/>
      <c r="O19" s="63"/>
      <c r="P19" s="10"/>
      <c r="Q19" s="65"/>
      <c r="R19" s="66"/>
      <c r="S19" s="20"/>
      <c r="T19" s="59"/>
      <c r="U19" s="63"/>
      <c r="V19" s="10"/>
      <c r="W19" s="65"/>
      <c r="X19" s="66"/>
      <c r="Y19" s="20"/>
      <c r="Z19" s="59"/>
      <c r="AA19" s="63"/>
      <c r="AB19" s="10"/>
      <c r="AC19" s="65"/>
      <c r="AD19" s="66"/>
      <c r="AE19" s="114"/>
      <c r="AF19" s="59"/>
      <c r="AG19" s="63"/>
      <c r="AH19" s="10"/>
      <c r="AI19" s="65"/>
      <c r="AJ19" s="66"/>
      <c r="AK19" s="20"/>
      <c r="AL19" s="59"/>
      <c r="AM19" s="63"/>
      <c r="AN19" s="10"/>
      <c r="AO19" s="65"/>
      <c r="AP19" s="66"/>
      <c r="AQ19" s="114"/>
      <c r="AR19" s="59"/>
      <c r="AS19" s="63"/>
      <c r="AT19" s="10"/>
      <c r="AU19" s="65"/>
      <c r="AV19" s="66"/>
      <c r="AW19" s="114"/>
      <c r="AX19" s="59"/>
      <c r="AY19" s="63"/>
      <c r="AZ19" s="10"/>
      <c r="BA19" s="65"/>
      <c r="BB19" s="66"/>
      <c r="BC19" s="20"/>
      <c r="BD19" s="59"/>
      <c r="BE19" s="63"/>
      <c r="BF19" s="10"/>
      <c r="BG19" s="65"/>
      <c r="BH19" s="66"/>
      <c r="BI19" s="114"/>
    </row>
    <row r="20" spans="1:140" s="159" customFormat="1" ht="12.75">
      <c r="A20" s="168" t="s">
        <v>541</v>
      </c>
      <c r="B20" s="177" t="s">
        <v>832</v>
      </c>
      <c r="C20" s="432">
        <f>C$8/4</f>
        <v>25</v>
      </c>
      <c r="D20" s="114"/>
      <c r="E20" s="117">
        <f>INDEX(C$23:C$26,MATCH("Yes",D$23:D$26,1),FALSE)</f>
        <v>0</v>
      </c>
      <c r="F20" s="134">
        <f>E20</f>
        <v>0</v>
      </c>
      <c r="G20" s="114"/>
      <c r="H20" s="59"/>
      <c r="I20" s="432">
        <f>I$8/4</f>
        <v>25</v>
      </c>
      <c r="J20" s="114"/>
      <c r="K20" s="117">
        <f>INDEX(I$23:I$26,MATCH("Yes",J$23:J$26,1),FALSE)</f>
        <v>25</v>
      </c>
      <c r="L20" s="134">
        <f>K20</f>
        <v>25</v>
      </c>
      <c r="M20" s="114"/>
      <c r="N20" s="59"/>
      <c r="O20" s="432">
        <f>O$8/4</f>
        <v>25</v>
      </c>
      <c r="P20" s="114"/>
      <c r="Q20" s="117">
        <f>INDEX(O$23:O$26,MATCH("Yes",P$23:P$26,1),FALSE)</f>
        <v>8.3333333333333339</v>
      </c>
      <c r="R20" s="134">
        <f>Q20</f>
        <v>8.3333333333333339</v>
      </c>
      <c r="S20" s="114"/>
      <c r="T20" s="59"/>
      <c r="U20" s="432">
        <f>U$8/4</f>
        <v>25</v>
      </c>
      <c r="V20" s="114"/>
      <c r="W20" s="117">
        <f>INDEX(U$23:U$26,MATCH("Yes",V$23:V$26,1),FALSE)</f>
        <v>8.3333333333333339</v>
      </c>
      <c r="X20" s="134">
        <f>W20</f>
        <v>8.3333333333333339</v>
      </c>
      <c r="Y20" s="114"/>
      <c r="Z20" s="59"/>
      <c r="AA20" s="432">
        <f>AA$8/4</f>
        <v>25</v>
      </c>
      <c r="AB20" s="114"/>
      <c r="AC20" s="117">
        <f>INDEX(AA$23:AA$26,MATCH("Yes",AB$23:AB$26,1),FALSE)</f>
        <v>8.3333333333333339</v>
      </c>
      <c r="AD20" s="134">
        <f>AC20</f>
        <v>8.3333333333333339</v>
      </c>
      <c r="AE20" s="114"/>
      <c r="AF20" s="59"/>
      <c r="AG20" s="432">
        <f>AG$8/4</f>
        <v>25</v>
      </c>
      <c r="AH20" s="114"/>
      <c r="AI20" s="117">
        <f>INDEX(AG$23:AG$26,MATCH("Yes",AH$23:AH$26,1),FALSE)</f>
        <v>0</v>
      </c>
      <c r="AJ20" s="134">
        <f>AI20</f>
        <v>0</v>
      </c>
      <c r="AK20" s="114"/>
      <c r="AL20" s="59"/>
      <c r="AM20" s="432">
        <f>AM$8/4</f>
        <v>25</v>
      </c>
      <c r="AN20" s="114"/>
      <c r="AO20" s="117">
        <f>INDEX(AM$23:AM$26,MATCH("Yes",AN$23:AN$26,1),FALSE)</f>
        <v>0</v>
      </c>
      <c r="AP20" s="134">
        <f>AO20</f>
        <v>0</v>
      </c>
      <c r="AQ20" s="114"/>
      <c r="AR20" s="59"/>
      <c r="AS20" s="432">
        <f>AS$8/4</f>
        <v>25</v>
      </c>
      <c r="AT20" s="114"/>
      <c r="AU20" s="117">
        <v>25</v>
      </c>
      <c r="AV20" s="134">
        <f>AU20</f>
        <v>25</v>
      </c>
      <c r="AW20" s="114"/>
      <c r="AX20" s="59"/>
      <c r="AY20" s="432">
        <f>AY$8/4</f>
        <v>25</v>
      </c>
      <c r="AZ20" s="114"/>
      <c r="BA20" s="117">
        <f>INDEX(AY$23:AY$26,MATCH("Yes",AZ$23:AZ$26,1),FALSE)</f>
        <v>8.3333333333333339</v>
      </c>
      <c r="BB20" s="134">
        <f>BA20</f>
        <v>8.3333333333333339</v>
      </c>
      <c r="BC20" s="114"/>
      <c r="BD20" s="59"/>
      <c r="BE20" s="432">
        <f>BE$8/4</f>
        <v>25</v>
      </c>
      <c r="BF20" s="114"/>
      <c r="BG20" s="117">
        <f>INDEX(BE$23:BE$26,MATCH("Yes",BF$23:BF$26,1),FALSE)</f>
        <v>25</v>
      </c>
      <c r="BH20" s="134">
        <f>BG20</f>
        <v>25</v>
      </c>
      <c r="BI20" s="114"/>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row>
    <row r="21" spans="1:140" s="159" customFormat="1" ht="25.5">
      <c r="A21" s="168"/>
      <c r="B21" s="178" t="s">
        <v>780</v>
      </c>
      <c r="C21" s="163"/>
      <c r="D21" s="114"/>
      <c r="E21" s="117"/>
      <c r="F21" s="134"/>
      <c r="G21" s="114"/>
      <c r="H21" s="59"/>
      <c r="I21" s="163"/>
      <c r="J21" s="114"/>
      <c r="K21" s="117"/>
      <c r="L21" s="134"/>
      <c r="M21" s="114"/>
      <c r="N21" s="59"/>
      <c r="O21" s="163"/>
      <c r="P21" s="114"/>
      <c r="Q21" s="117"/>
      <c r="R21" s="134"/>
      <c r="S21" s="114"/>
      <c r="T21" s="59"/>
      <c r="U21" s="163"/>
      <c r="V21" s="114"/>
      <c r="W21" s="117"/>
      <c r="X21" s="134"/>
      <c r="Y21" s="114"/>
      <c r="Z21" s="59"/>
      <c r="AA21" s="163"/>
      <c r="AB21" s="114"/>
      <c r="AC21" s="117"/>
      <c r="AD21" s="134"/>
      <c r="AE21" s="114"/>
      <c r="AF21" s="59"/>
      <c r="AG21" s="163"/>
      <c r="AH21" s="114"/>
      <c r="AI21" s="117"/>
      <c r="AJ21" s="134"/>
      <c r="AK21" s="114"/>
      <c r="AL21" s="59"/>
      <c r="AM21" s="163"/>
      <c r="AN21" s="114"/>
      <c r="AO21" s="117"/>
      <c r="AP21" s="134"/>
      <c r="AQ21" s="114"/>
      <c r="AR21" s="59"/>
      <c r="AS21" s="163"/>
      <c r="AT21" s="114"/>
      <c r="AU21" s="117"/>
      <c r="AV21" s="134"/>
      <c r="AW21" s="114"/>
      <c r="AX21" s="59"/>
      <c r="AY21" s="163"/>
      <c r="AZ21" s="114"/>
      <c r="BA21" s="117"/>
      <c r="BB21" s="134"/>
      <c r="BC21" s="114"/>
      <c r="BD21" s="59"/>
      <c r="BE21" s="163"/>
      <c r="BF21" s="114"/>
      <c r="BG21" s="117"/>
      <c r="BH21" s="134"/>
      <c r="BI21" s="114"/>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row>
    <row r="22" spans="1:140" s="159" customFormat="1" ht="51">
      <c r="A22" s="114"/>
      <c r="B22" s="161" t="s">
        <v>576</v>
      </c>
      <c r="C22" s="108"/>
      <c r="D22" s="114"/>
      <c r="E22" s="117"/>
      <c r="F22" s="117"/>
      <c r="G22" s="114"/>
      <c r="H22" s="59"/>
      <c r="I22" s="108"/>
      <c r="J22" s="114"/>
      <c r="K22" s="117"/>
      <c r="L22" s="117"/>
      <c r="M22" s="114"/>
      <c r="N22" s="59"/>
      <c r="O22" s="108"/>
      <c r="P22" s="114"/>
      <c r="Q22" s="117"/>
      <c r="R22" s="117"/>
      <c r="S22" s="114"/>
      <c r="T22" s="59"/>
      <c r="U22" s="108"/>
      <c r="V22" s="114"/>
      <c r="W22" s="117"/>
      <c r="X22" s="117"/>
      <c r="Y22" s="114"/>
      <c r="Z22" s="59"/>
      <c r="AA22" s="108"/>
      <c r="AB22" s="114"/>
      <c r="AC22" s="117"/>
      <c r="AD22" s="117"/>
      <c r="AE22" s="114"/>
      <c r="AF22" s="59"/>
      <c r="AG22" s="108"/>
      <c r="AH22" s="114"/>
      <c r="AI22" s="117"/>
      <c r="AJ22" s="117"/>
      <c r="AK22" s="114"/>
      <c r="AL22" s="59"/>
      <c r="AM22" s="108"/>
      <c r="AN22" s="114"/>
      <c r="AO22" s="117"/>
      <c r="AP22" s="117"/>
      <c r="AQ22" s="114"/>
      <c r="AR22" s="59"/>
      <c r="AS22" s="108"/>
      <c r="AT22" s="114"/>
      <c r="AU22" s="117"/>
      <c r="AV22" s="117"/>
      <c r="AW22" s="114"/>
      <c r="AX22" s="59"/>
      <c r="AY22" s="108"/>
      <c r="AZ22" s="114"/>
      <c r="BA22" s="117"/>
      <c r="BB22" s="117"/>
      <c r="BC22" s="114"/>
      <c r="BD22" s="59"/>
      <c r="BE22" s="108"/>
      <c r="BF22" s="114"/>
      <c r="BG22" s="117"/>
      <c r="BH22" s="117"/>
      <c r="BI22" s="114"/>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row>
    <row r="23" spans="1:140" s="159" customFormat="1" ht="127.5">
      <c r="A23" s="114"/>
      <c r="B23" s="182" t="s">
        <v>577</v>
      </c>
      <c r="C23" s="433">
        <f>C$20</f>
        <v>25</v>
      </c>
      <c r="D23" s="114"/>
      <c r="E23" s="117"/>
      <c r="F23" s="117"/>
      <c r="G23" s="114"/>
      <c r="H23" s="59"/>
      <c r="I23" s="433">
        <f>I$20</f>
        <v>25</v>
      </c>
      <c r="J23" s="114" t="s">
        <v>35</v>
      </c>
      <c r="K23" s="117"/>
      <c r="L23" s="117"/>
      <c r="M23" s="114" t="s">
        <v>580</v>
      </c>
      <c r="N23" s="59"/>
      <c r="O23" s="433">
        <f>O$20</f>
        <v>25</v>
      </c>
      <c r="P23" s="114"/>
      <c r="Q23" s="117"/>
      <c r="R23" s="117"/>
      <c r="S23" s="114"/>
      <c r="T23" s="59"/>
      <c r="U23" s="433">
        <f>U$20</f>
        <v>25</v>
      </c>
      <c r="V23" s="114"/>
      <c r="W23" s="117"/>
      <c r="X23" s="117"/>
      <c r="Y23" s="114"/>
      <c r="Z23" s="59"/>
      <c r="AA23" s="433">
        <f>AA$20</f>
        <v>25</v>
      </c>
      <c r="AB23" s="114"/>
      <c r="AC23" s="117"/>
      <c r="AD23" s="117"/>
      <c r="AE23" s="114"/>
      <c r="AF23" s="59"/>
      <c r="AG23" s="433">
        <f>AG$20</f>
        <v>25</v>
      </c>
      <c r="AH23" s="114"/>
      <c r="AI23" s="117"/>
      <c r="AJ23" s="117"/>
      <c r="AK23" s="114"/>
      <c r="AL23" s="59"/>
      <c r="AM23" s="433">
        <f>AM$20</f>
        <v>25</v>
      </c>
      <c r="AN23" s="114"/>
      <c r="AO23" s="117"/>
      <c r="AP23" s="117"/>
      <c r="AQ23" s="114"/>
      <c r="AR23" s="59"/>
      <c r="AS23" s="433">
        <f>AS$20</f>
        <v>25</v>
      </c>
      <c r="AT23" s="114" t="s">
        <v>35</v>
      </c>
      <c r="AU23" s="117"/>
      <c r="AV23" s="117"/>
      <c r="AW23" s="114" t="s">
        <v>581</v>
      </c>
      <c r="AX23" s="59"/>
      <c r="AY23" s="433">
        <f>AY$20</f>
        <v>25</v>
      </c>
      <c r="AZ23" s="114"/>
      <c r="BA23" s="117"/>
      <c r="BB23" s="117"/>
      <c r="BC23" s="114"/>
      <c r="BD23" s="59"/>
      <c r="BE23" s="433">
        <f>BE$20</f>
        <v>25</v>
      </c>
      <c r="BF23" s="114" t="s">
        <v>35</v>
      </c>
      <c r="BG23" s="117"/>
      <c r="BH23" s="117"/>
      <c r="BI23" s="114" t="s">
        <v>2389</v>
      </c>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row>
    <row r="24" spans="1:140" s="159" customFormat="1" ht="25.5">
      <c r="A24" s="114"/>
      <c r="B24" s="182" t="s">
        <v>555</v>
      </c>
      <c r="C24" s="433">
        <f>C$20*2/3</f>
        <v>16.666666666666668</v>
      </c>
      <c r="D24" s="114"/>
      <c r="E24" s="117"/>
      <c r="F24" s="117"/>
      <c r="G24" s="114"/>
      <c r="H24" s="59"/>
      <c r="I24" s="433">
        <f>I$20*2/3</f>
        <v>16.666666666666668</v>
      </c>
      <c r="J24" s="114"/>
      <c r="K24" s="117"/>
      <c r="L24" s="117"/>
      <c r="M24" s="114"/>
      <c r="N24" s="59"/>
      <c r="O24" s="433">
        <f>O$20*2/3</f>
        <v>16.666666666666668</v>
      </c>
      <c r="P24" s="114"/>
      <c r="Q24" s="117"/>
      <c r="R24" s="117"/>
      <c r="S24" s="114"/>
      <c r="T24" s="59"/>
      <c r="U24" s="433">
        <f>U$20*2/3</f>
        <v>16.666666666666668</v>
      </c>
      <c r="V24" s="114"/>
      <c r="W24" s="117"/>
      <c r="X24" s="117"/>
      <c r="Y24" s="114"/>
      <c r="Z24" s="59"/>
      <c r="AA24" s="433">
        <f>AA$20*2/3</f>
        <v>16.666666666666668</v>
      </c>
      <c r="AB24" s="114"/>
      <c r="AC24" s="117"/>
      <c r="AD24" s="117"/>
      <c r="AE24" s="114"/>
      <c r="AF24" s="59"/>
      <c r="AG24" s="433">
        <f>AG$20*2/3</f>
        <v>16.666666666666668</v>
      </c>
      <c r="AH24" s="114"/>
      <c r="AI24" s="117"/>
      <c r="AJ24" s="117"/>
      <c r="AK24" s="114"/>
      <c r="AL24" s="59"/>
      <c r="AM24" s="433">
        <f>AM$20*2/3</f>
        <v>16.666666666666668</v>
      </c>
      <c r="AN24" s="114"/>
      <c r="AO24" s="117"/>
      <c r="AP24" s="117"/>
      <c r="AQ24" s="114"/>
      <c r="AR24" s="59"/>
      <c r="AS24" s="433">
        <f>AS$20*2/3</f>
        <v>16.666666666666668</v>
      </c>
      <c r="AT24" s="114"/>
      <c r="AU24" s="117"/>
      <c r="AV24" s="117"/>
      <c r="AW24" s="114"/>
      <c r="AX24" s="59"/>
      <c r="AY24" s="433">
        <f>AY$20*2/3</f>
        <v>16.666666666666668</v>
      </c>
      <c r="AZ24" s="114"/>
      <c r="BA24" s="117"/>
      <c r="BB24" s="117"/>
      <c r="BC24" s="114"/>
      <c r="BD24" s="59"/>
      <c r="BE24" s="433">
        <f>BE$20*2/3</f>
        <v>16.666666666666668</v>
      </c>
      <c r="BF24" s="114"/>
      <c r="BG24" s="117"/>
      <c r="BH24" s="117"/>
      <c r="BI24" s="114" t="s">
        <v>1783</v>
      </c>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row>
    <row r="25" spans="1:140" s="159" customFormat="1" ht="51">
      <c r="A25" s="114"/>
      <c r="B25" s="182" t="s">
        <v>556</v>
      </c>
      <c r="C25" s="433">
        <f>C$20/3</f>
        <v>8.3333333333333339</v>
      </c>
      <c r="D25" s="114"/>
      <c r="E25" s="117"/>
      <c r="F25" s="117"/>
      <c r="G25" s="114"/>
      <c r="H25" s="59"/>
      <c r="I25" s="433">
        <f>I$20/3</f>
        <v>8.3333333333333339</v>
      </c>
      <c r="J25" s="114"/>
      <c r="K25" s="117"/>
      <c r="L25" s="117"/>
      <c r="M25" s="114"/>
      <c r="N25" s="59"/>
      <c r="O25" s="433">
        <f>O$20/3</f>
        <v>8.3333333333333339</v>
      </c>
      <c r="P25" s="114" t="s">
        <v>35</v>
      </c>
      <c r="Q25" s="117"/>
      <c r="R25" s="117"/>
      <c r="S25" s="114" t="s">
        <v>557</v>
      </c>
      <c r="T25" s="59"/>
      <c r="U25" s="433">
        <f>U$20/3</f>
        <v>8.3333333333333339</v>
      </c>
      <c r="V25" s="114" t="s">
        <v>35</v>
      </c>
      <c r="W25" s="117"/>
      <c r="X25" s="117"/>
      <c r="Y25" s="114" t="s">
        <v>558</v>
      </c>
      <c r="Z25" s="59"/>
      <c r="AA25" s="433">
        <f>AA$20/3</f>
        <v>8.3333333333333339</v>
      </c>
      <c r="AB25" s="114" t="s">
        <v>1202</v>
      </c>
      <c r="AC25" s="117"/>
      <c r="AD25" s="117"/>
      <c r="AE25" s="114" t="s">
        <v>1445</v>
      </c>
      <c r="AF25" s="59"/>
      <c r="AG25" s="433">
        <f>AG$20/3</f>
        <v>8.3333333333333339</v>
      </c>
      <c r="AH25" s="114"/>
      <c r="AI25" s="117"/>
      <c r="AJ25" s="117"/>
      <c r="AK25" s="114"/>
      <c r="AL25" s="59"/>
      <c r="AM25" s="433">
        <f>AM$20/3</f>
        <v>8.3333333333333339</v>
      </c>
      <c r="AN25" s="114"/>
      <c r="AO25" s="117"/>
      <c r="AP25" s="117"/>
      <c r="AQ25" s="114"/>
      <c r="AR25" s="59"/>
      <c r="AS25" s="433">
        <f>AS$20/3</f>
        <v>8.3333333333333339</v>
      </c>
      <c r="AT25" s="114"/>
      <c r="AU25" s="117"/>
      <c r="AV25" s="117"/>
      <c r="AW25" s="114"/>
      <c r="AX25" s="59"/>
      <c r="AY25" s="433">
        <f>AY$20/3</f>
        <v>8.3333333333333339</v>
      </c>
      <c r="AZ25" s="114" t="s">
        <v>35</v>
      </c>
      <c r="BA25" s="117"/>
      <c r="BB25" s="117"/>
      <c r="BC25" s="114" t="s">
        <v>559</v>
      </c>
      <c r="BD25" s="59"/>
      <c r="BE25" s="433">
        <f>BE$20/3</f>
        <v>8.3333333333333339</v>
      </c>
      <c r="BF25" s="114"/>
      <c r="BG25" s="117"/>
      <c r="BH25" s="117"/>
      <c r="BI25" s="114" t="s">
        <v>2389</v>
      </c>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row>
    <row r="26" spans="1:140" s="159" customFormat="1" ht="12.75">
      <c r="A26" s="114"/>
      <c r="B26" s="182" t="s">
        <v>560</v>
      </c>
      <c r="C26" s="433">
        <v>0</v>
      </c>
      <c r="D26" s="114" t="s">
        <v>35</v>
      </c>
      <c r="E26" s="117"/>
      <c r="F26" s="117"/>
      <c r="G26" s="114"/>
      <c r="H26" s="59"/>
      <c r="I26" s="433">
        <v>0</v>
      </c>
      <c r="J26" s="114"/>
      <c r="K26" s="117"/>
      <c r="L26" s="117"/>
      <c r="M26" s="114"/>
      <c r="N26" s="59"/>
      <c r="O26" s="433">
        <v>0</v>
      </c>
      <c r="P26" s="114"/>
      <c r="Q26" s="117"/>
      <c r="R26" s="117"/>
      <c r="S26" s="114"/>
      <c r="T26" s="59"/>
      <c r="U26" s="433">
        <v>0</v>
      </c>
      <c r="V26" s="114"/>
      <c r="W26" s="117"/>
      <c r="X26" s="117"/>
      <c r="Y26" s="114"/>
      <c r="Z26" s="59"/>
      <c r="AA26" s="433">
        <v>0</v>
      </c>
      <c r="AB26" s="114"/>
      <c r="AC26" s="117"/>
      <c r="AD26" s="117"/>
      <c r="AE26" s="114"/>
      <c r="AF26" s="59"/>
      <c r="AG26" s="433">
        <v>0</v>
      </c>
      <c r="AH26" s="114" t="s">
        <v>35</v>
      </c>
      <c r="AI26" s="117"/>
      <c r="AJ26" s="117"/>
      <c r="AK26" s="114"/>
      <c r="AL26" s="59"/>
      <c r="AM26" s="433">
        <v>0</v>
      </c>
      <c r="AN26" s="114" t="s">
        <v>35</v>
      </c>
      <c r="AO26" s="117"/>
      <c r="AP26" s="117"/>
      <c r="AQ26" s="114"/>
      <c r="AR26" s="59"/>
      <c r="AS26" s="433">
        <v>0</v>
      </c>
      <c r="AT26" s="114"/>
      <c r="AU26" s="117"/>
      <c r="AV26" s="117"/>
      <c r="AW26" s="114"/>
      <c r="AX26" s="59"/>
      <c r="AY26" s="433">
        <v>0</v>
      </c>
      <c r="AZ26" s="114"/>
      <c r="BA26" s="117"/>
      <c r="BB26" s="117"/>
      <c r="BC26" s="114"/>
      <c r="BD26" s="59"/>
      <c r="BE26" s="433">
        <v>0</v>
      </c>
      <c r="BF26" s="114"/>
      <c r="BG26" s="117"/>
      <c r="BH26" s="117"/>
      <c r="BI26" s="114"/>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row>
    <row r="27" spans="1:140" s="21" customFormat="1" ht="12.75">
      <c r="A27" s="114"/>
      <c r="B27" s="182"/>
      <c r="C27" s="63"/>
      <c r="D27" s="20"/>
      <c r="E27" s="66"/>
      <c r="F27" s="66"/>
      <c r="G27" s="20"/>
      <c r="H27" s="59"/>
      <c r="I27" s="63"/>
      <c r="J27" s="20" t="s">
        <v>309</v>
      </c>
      <c r="K27" s="66"/>
      <c r="L27" s="66"/>
      <c r="M27" s="20"/>
      <c r="N27" s="59"/>
      <c r="O27" s="63"/>
      <c r="P27" s="20"/>
      <c r="Q27" s="66"/>
      <c r="R27" s="66"/>
      <c r="S27" s="20"/>
      <c r="T27" s="59"/>
      <c r="U27" s="63"/>
      <c r="V27" s="20"/>
      <c r="W27" s="66"/>
      <c r="X27" s="66"/>
      <c r="Y27" s="20"/>
      <c r="Z27" s="59"/>
      <c r="AA27" s="63"/>
      <c r="AB27" s="20"/>
      <c r="AC27" s="66"/>
      <c r="AD27" s="66"/>
      <c r="AE27" s="114"/>
      <c r="AF27" s="59"/>
      <c r="AG27" s="63"/>
      <c r="AH27" s="20"/>
      <c r="AI27" s="66"/>
      <c r="AJ27" s="66"/>
      <c r="AK27" s="20"/>
      <c r="AL27" s="59"/>
      <c r="AM27" s="63"/>
      <c r="AN27" s="20"/>
      <c r="AO27" s="66"/>
      <c r="AP27" s="66"/>
      <c r="AQ27" s="114"/>
      <c r="AR27" s="59"/>
      <c r="AS27" s="63"/>
      <c r="AT27" s="20"/>
      <c r="AU27" s="66"/>
      <c r="AV27" s="66"/>
      <c r="AW27" s="114"/>
      <c r="AX27" s="59"/>
      <c r="AY27" s="63"/>
      <c r="AZ27" s="20"/>
      <c r="BA27" s="66"/>
      <c r="BB27" s="66"/>
      <c r="BC27" s="20"/>
      <c r="BD27" s="59"/>
      <c r="BE27" s="63"/>
      <c r="BF27" s="20"/>
      <c r="BG27" s="66"/>
      <c r="BH27" s="66"/>
      <c r="BI27" s="114"/>
    </row>
    <row r="28" spans="1:140" s="159" customFormat="1" ht="12.75">
      <c r="A28" s="168" t="s">
        <v>561</v>
      </c>
      <c r="B28" s="177" t="s">
        <v>758</v>
      </c>
      <c r="C28" s="432">
        <f>C$8/4</f>
        <v>25</v>
      </c>
      <c r="D28" s="168"/>
      <c r="E28" s="114"/>
      <c r="F28" s="134">
        <f>IF(SUM(E30:E33)&gt;12,C28,IF(SUM(E30:E33)=C30,C28/2,0))</f>
        <v>12.5</v>
      </c>
      <c r="G28" s="114"/>
      <c r="H28" s="59"/>
      <c r="I28" s="432">
        <f>I$8/4</f>
        <v>25</v>
      </c>
      <c r="J28" s="168" t="s">
        <v>309</v>
      </c>
      <c r="K28" s="114"/>
      <c r="L28" s="134">
        <f>IF(SUM(K30:K33)&gt;12,I28,IF(SUM(K30:K33)=I30,I28/2,0))</f>
        <v>25</v>
      </c>
      <c r="M28" s="114"/>
      <c r="N28" s="59"/>
      <c r="O28" s="432">
        <f>O$8/4</f>
        <v>25</v>
      </c>
      <c r="P28" s="168"/>
      <c r="Q28" s="114"/>
      <c r="R28" s="134">
        <f>IF(SUM(Q30:Q33)&gt;12,O28,IF(SUM(Q30:Q33)=O30,O28/2,0))</f>
        <v>25</v>
      </c>
      <c r="S28" s="114"/>
      <c r="T28" s="59"/>
      <c r="U28" s="432">
        <f>U$8/4</f>
        <v>25</v>
      </c>
      <c r="V28" s="168"/>
      <c r="W28" s="114"/>
      <c r="X28" s="134">
        <f>IF(SUM(W30:W33)&gt;12,U28,IF(SUM(W30:W33)=U30,U28/2,0))</f>
        <v>25</v>
      </c>
      <c r="Y28" s="114"/>
      <c r="Z28" s="59"/>
      <c r="AA28" s="432">
        <f>AA$8/4</f>
        <v>25</v>
      </c>
      <c r="AB28" s="168"/>
      <c r="AC28" s="114"/>
      <c r="AD28" s="134">
        <f>IF(SUM(AC30:AC33)&gt;12,AA28,IF(SUM(AC30:AC33)=AA30,AA28/2,0))</f>
        <v>12.5</v>
      </c>
      <c r="AE28" s="114"/>
      <c r="AF28" s="59"/>
      <c r="AG28" s="432">
        <f>AG$8/4</f>
        <v>25</v>
      </c>
      <c r="AH28" s="168"/>
      <c r="AI28" s="114"/>
      <c r="AJ28" s="134">
        <f>IF(SUM(AI30:AI33)&gt;12,AG28,IF(SUM(AI30:AI33)=AG30,AG28/2,0))</f>
        <v>25</v>
      </c>
      <c r="AK28" s="114"/>
      <c r="AL28" s="59"/>
      <c r="AM28" s="432">
        <f>AM$8/4</f>
        <v>25</v>
      </c>
      <c r="AN28" s="168"/>
      <c r="AO28" s="114"/>
      <c r="AP28" s="134">
        <f>IF(SUM(AO30:AO33)&gt;12,AM28,IF(SUM(AO30:AO33)=AM30,AM28/2,0))</f>
        <v>12.5</v>
      </c>
      <c r="AQ28" s="114"/>
      <c r="AR28" s="59"/>
      <c r="AS28" s="432">
        <f>AS$8/4</f>
        <v>25</v>
      </c>
      <c r="AT28" s="168"/>
      <c r="AU28" s="114"/>
      <c r="AV28" s="134">
        <f>IF(SUM(AU30:AU33)&gt;12,AS28,IF(SUM(AU30:AU33)=AS30,AS28/2,0))</f>
        <v>25</v>
      </c>
      <c r="AW28" s="114"/>
      <c r="AX28" s="59"/>
      <c r="AY28" s="432">
        <f>AY$8/4</f>
        <v>25</v>
      </c>
      <c r="AZ28" s="168"/>
      <c r="BA28" s="114"/>
      <c r="BB28" s="134">
        <f>IF(SUM(BA30:BA33)&gt;12,AY28,IF(SUM(BA30:BA33)=AY30,AY28/2,0))</f>
        <v>25</v>
      </c>
      <c r="BC28" s="114"/>
      <c r="BD28" s="59"/>
      <c r="BE28" s="432">
        <f>BE$8/4</f>
        <v>25</v>
      </c>
      <c r="BF28" s="168"/>
      <c r="BG28" s="114"/>
      <c r="BH28" s="134">
        <f>IF(SUM(BG30:BG33)&gt;12,BE28,IF(SUM(BG30:BG33)=BE30,BE28/2,0))</f>
        <v>25</v>
      </c>
      <c r="BI28" s="114"/>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row>
    <row r="29" spans="1:140" s="21" customFormat="1" ht="25.5">
      <c r="A29" s="168"/>
      <c r="B29" s="181" t="s">
        <v>587</v>
      </c>
      <c r="C29" s="63"/>
      <c r="D29" s="168"/>
      <c r="E29" s="20"/>
      <c r="F29" s="62"/>
      <c r="G29" s="20"/>
      <c r="H29" s="59"/>
      <c r="I29" s="63"/>
      <c r="J29" s="60"/>
      <c r="K29" s="20"/>
      <c r="L29" s="62"/>
      <c r="M29" s="20"/>
      <c r="N29" s="59"/>
      <c r="O29" s="63"/>
      <c r="P29" s="60"/>
      <c r="Q29" s="20"/>
      <c r="R29" s="62"/>
      <c r="S29" s="20"/>
      <c r="T29" s="59"/>
      <c r="U29" s="63"/>
      <c r="V29" s="168"/>
      <c r="W29" s="20"/>
      <c r="X29" s="62"/>
      <c r="Y29" s="20"/>
      <c r="Z29" s="59"/>
      <c r="AA29" s="63"/>
      <c r="AB29" s="60"/>
      <c r="AC29" s="20"/>
      <c r="AD29" s="62"/>
      <c r="AE29" s="114"/>
      <c r="AF29" s="59"/>
      <c r="AG29" s="63"/>
      <c r="AH29" s="168"/>
      <c r="AI29" s="20"/>
      <c r="AJ29" s="62"/>
      <c r="AK29" s="20"/>
      <c r="AL29" s="59"/>
      <c r="AM29" s="63"/>
      <c r="AN29" s="60"/>
      <c r="AO29" s="20"/>
      <c r="AP29" s="62"/>
      <c r="AQ29" s="114"/>
      <c r="AR29" s="59"/>
      <c r="AS29" s="63"/>
      <c r="AT29" s="60"/>
      <c r="AU29" s="20"/>
      <c r="AV29" s="62"/>
      <c r="AW29" s="114"/>
      <c r="AX29" s="59"/>
      <c r="AY29" s="63"/>
      <c r="AZ29" s="60"/>
      <c r="BA29" s="20"/>
      <c r="BB29" s="62"/>
      <c r="BC29" s="20"/>
      <c r="BD29" s="59"/>
      <c r="BE29" s="63"/>
      <c r="BF29" s="60"/>
      <c r="BG29" s="20"/>
      <c r="BH29" s="62"/>
      <c r="BI29" s="114"/>
    </row>
    <row r="30" spans="1:140" s="21" customFormat="1" ht="20.25" customHeight="1">
      <c r="A30" s="114"/>
      <c r="B30" s="182" t="s">
        <v>588</v>
      </c>
      <c r="C30" s="433">
        <f>C$28/4</f>
        <v>6.25</v>
      </c>
      <c r="D30" s="114" t="s">
        <v>38</v>
      </c>
      <c r="E30" s="116">
        <f>IF(D30="Yes",C30,0)</f>
        <v>0</v>
      </c>
      <c r="F30" s="66"/>
      <c r="G30" s="761"/>
      <c r="H30" s="59"/>
      <c r="I30" s="433">
        <f>I$28/4</f>
        <v>6.25</v>
      </c>
      <c r="J30" s="20" t="s">
        <v>35</v>
      </c>
      <c r="K30" s="116">
        <f>IF(J30="Yes",I30,0)</f>
        <v>6.25</v>
      </c>
      <c r="L30" s="66"/>
      <c r="M30" s="20" t="s">
        <v>589</v>
      </c>
      <c r="N30" s="59"/>
      <c r="O30" s="433">
        <f>O$28/4</f>
        <v>6.25</v>
      </c>
      <c r="P30" s="20" t="s">
        <v>35</v>
      </c>
      <c r="Q30" s="116">
        <f>IF(P30="Yes",O30,0)</f>
        <v>6.25</v>
      </c>
      <c r="R30" s="66"/>
      <c r="S30" s="20" t="s">
        <v>589</v>
      </c>
      <c r="T30" s="59"/>
      <c r="U30" s="433">
        <f>U$28/4</f>
        <v>6.25</v>
      </c>
      <c r="V30" s="114" t="s">
        <v>35</v>
      </c>
      <c r="W30" s="116">
        <f>IF(V30="Yes",U30,0)</f>
        <v>6.25</v>
      </c>
      <c r="X30" s="66"/>
      <c r="Y30" s="65" t="s">
        <v>589</v>
      </c>
      <c r="Z30" s="59"/>
      <c r="AA30" s="433">
        <f>AA$28/4</f>
        <v>6.25</v>
      </c>
      <c r="AB30" s="114" t="s">
        <v>38</v>
      </c>
      <c r="AC30" s="116">
        <f>IF(AB30="Yes",AA30,0)</f>
        <v>0</v>
      </c>
      <c r="AD30" s="66"/>
      <c r="AE30" s="114"/>
      <c r="AF30" s="59"/>
      <c r="AG30" s="433">
        <f>AG$28/4</f>
        <v>6.25</v>
      </c>
      <c r="AH30" s="114" t="s">
        <v>35</v>
      </c>
      <c r="AI30" s="116">
        <f>IF(AH30="Yes",AG30,0)</f>
        <v>6.25</v>
      </c>
      <c r="AJ30" s="66"/>
      <c r="AK30" s="12" t="s">
        <v>589</v>
      </c>
      <c r="AL30" s="59"/>
      <c r="AM30" s="433">
        <f>AM$28/4</f>
        <v>6.25</v>
      </c>
      <c r="AN30" s="114" t="s">
        <v>38</v>
      </c>
      <c r="AO30" s="116">
        <f>IF(AN30="Yes",AM30,0)</f>
        <v>0</v>
      </c>
      <c r="AP30" s="66"/>
      <c r="AQ30" s="114"/>
      <c r="AR30" s="59"/>
      <c r="AS30" s="433">
        <f>AS$28/4</f>
        <v>6.25</v>
      </c>
      <c r="AT30" s="20" t="s">
        <v>35</v>
      </c>
      <c r="AU30" s="65">
        <v>6.25</v>
      </c>
      <c r="AV30" s="66"/>
      <c r="AW30" s="114" t="s">
        <v>589</v>
      </c>
      <c r="AX30" s="59"/>
      <c r="AY30" s="433">
        <f>AY$28/4</f>
        <v>6.25</v>
      </c>
      <c r="AZ30" s="20" t="s">
        <v>35</v>
      </c>
      <c r="BA30" s="116">
        <f>IF(AZ30="Yes",AY30,0)</f>
        <v>6.25</v>
      </c>
      <c r="BB30" s="66"/>
      <c r="BC30" s="12" t="s">
        <v>589</v>
      </c>
      <c r="BD30" s="59"/>
      <c r="BE30" s="433">
        <f>BE$28/4</f>
        <v>6.25</v>
      </c>
      <c r="BF30" s="20" t="s">
        <v>35</v>
      </c>
      <c r="BG30" s="116">
        <f>IF(BF30="Yes",BE30,0)</f>
        <v>6.25</v>
      </c>
      <c r="BH30" s="66"/>
      <c r="BI30" s="114" t="s">
        <v>589</v>
      </c>
    </row>
    <row r="31" spans="1:140" s="21" customFormat="1" ht="25.5">
      <c r="A31" s="114"/>
      <c r="B31" s="182" t="s">
        <v>590</v>
      </c>
      <c r="C31" s="433">
        <f t="shared" ref="C31:C33" si="10">C$28/4</f>
        <v>6.25</v>
      </c>
      <c r="D31" s="114" t="s">
        <v>38</v>
      </c>
      <c r="E31" s="116">
        <f>IF(D31="Yes",C31,0)</f>
        <v>0</v>
      </c>
      <c r="F31" s="66"/>
      <c r="G31" s="761"/>
      <c r="H31" s="59"/>
      <c r="I31" s="433">
        <f t="shared" ref="I31:I33" si="11">I$28/4</f>
        <v>6.25</v>
      </c>
      <c r="J31" s="20" t="s">
        <v>35</v>
      </c>
      <c r="K31" s="116">
        <f>IF(J31="Yes",I31,0)</f>
        <v>6.25</v>
      </c>
      <c r="L31" s="66"/>
      <c r="M31" s="10" t="s">
        <v>628</v>
      </c>
      <c r="N31" s="59"/>
      <c r="O31" s="433">
        <f t="shared" ref="O31:O33" si="12">O$28/4</f>
        <v>6.25</v>
      </c>
      <c r="P31" s="20" t="s">
        <v>38</v>
      </c>
      <c r="Q31" s="116">
        <f>IF(P31="Yes",O31,0)</f>
        <v>0</v>
      </c>
      <c r="R31" s="66"/>
      <c r="S31" s="115"/>
      <c r="T31" s="59"/>
      <c r="U31" s="433">
        <f t="shared" ref="U31:U33" si="13">U$28/4</f>
        <v>6.25</v>
      </c>
      <c r="V31" s="114" t="s">
        <v>38</v>
      </c>
      <c r="W31" s="116">
        <f>IF(V31="Yes",U31,0)</f>
        <v>0</v>
      </c>
      <c r="X31" s="66"/>
      <c r="Y31" s="20"/>
      <c r="Z31" s="59"/>
      <c r="AA31" s="433">
        <f t="shared" ref="AA31:AA33" si="14">AA$28/4</f>
        <v>6.25</v>
      </c>
      <c r="AB31" s="114" t="s">
        <v>38</v>
      </c>
      <c r="AC31" s="116">
        <f>IF(AB31="Yes",AA31,0)</f>
        <v>0</v>
      </c>
      <c r="AD31" s="66"/>
      <c r="AE31" s="114"/>
      <c r="AF31" s="59"/>
      <c r="AG31" s="433">
        <f t="shared" ref="AG31:AG33" si="15">AG$28/4</f>
        <v>6.25</v>
      </c>
      <c r="AH31" s="114" t="s">
        <v>38</v>
      </c>
      <c r="AI31" s="116">
        <f>IF(AH31="Yes",AG31,0)</f>
        <v>0</v>
      </c>
      <c r="AJ31" s="66"/>
      <c r="AK31" s="115"/>
      <c r="AL31" s="59"/>
      <c r="AM31" s="433">
        <f t="shared" ref="AM31:AM33" si="16">AM$28/4</f>
        <v>6.25</v>
      </c>
      <c r="AN31" s="114" t="s">
        <v>38</v>
      </c>
      <c r="AO31" s="116">
        <f>IF(AN31="Yes",AM31,0)</f>
        <v>0</v>
      </c>
      <c r="AP31" s="66"/>
      <c r="AQ31" s="114"/>
      <c r="AR31" s="59"/>
      <c r="AS31" s="433">
        <f t="shared" ref="AS31:AS33" si="17">AS$28/4</f>
        <v>6.25</v>
      </c>
      <c r="AT31" s="20" t="s">
        <v>35</v>
      </c>
      <c r="AU31" s="65">
        <v>6.25</v>
      </c>
      <c r="AV31" s="66"/>
      <c r="AW31" s="115" t="s">
        <v>627</v>
      </c>
      <c r="AX31" s="59"/>
      <c r="AY31" s="433">
        <f t="shared" ref="AY31:AY33" si="18">AY$28/4</f>
        <v>6.25</v>
      </c>
      <c r="AZ31" s="20" t="s">
        <v>35</v>
      </c>
      <c r="BA31" s="116">
        <f>IF(AZ31="Yes",AY31,0)</f>
        <v>6.25</v>
      </c>
      <c r="BB31" s="66"/>
      <c r="BC31" s="115" t="s">
        <v>627</v>
      </c>
      <c r="BD31" s="59"/>
      <c r="BE31" s="433">
        <f t="shared" ref="BE31:BE33" si="19">BE$28/4</f>
        <v>6.25</v>
      </c>
      <c r="BF31" s="20" t="s">
        <v>35</v>
      </c>
      <c r="BG31" s="116">
        <f>IF(BF31="Yes",BE31,0)</f>
        <v>6.25</v>
      </c>
      <c r="BH31" s="66"/>
      <c r="BI31" s="114" t="s">
        <v>627</v>
      </c>
    </row>
    <row r="32" spans="1:140" s="159" customFormat="1" ht="12.75" customHeight="1">
      <c r="A32" s="114"/>
      <c r="B32" s="182" t="s">
        <v>592</v>
      </c>
      <c r="C32" s="433">
        <f t="shared" si="10"/>
        <v>6.25</v>
      </c>
      <c r="D32" s="114" t="s">
        <v>35</v>
      </c>
      <c r="E32" s="116">
        <f>IF(D32="Yes",C32,0)</f>
        <v>6.25</v>
      </c>
      <c r="F32" s="117"/>
      <c r="G32" s="761" t="s">
        <v>1784</v>
      </c>
      <c r="H32" s="59"/>
      <c r="I32" s="433">
        <f t="shared" si="11"/>
        <v>6.25</v>
      </c>
      <c r="J32" s="114" t="s">
        <v>35</v>
      </c>
      <c r="K32" s="116">
        <f>IF(J32="Yes",I32,0)</f>
        <v>6.25</v>
      </c>
      <c r="L32" s="117"/>
      <c r="M32" s="114" t="s">
        <v>1785</v>
      </c>
      <c r="N32" s="59"/>
      <c r="O32" s="433">
        <f t="shared" si="12"/>
        <v>6.25</v>
      </c>
      <c r="P32" s="114" t="s">
        <v>35</v>
      </c>
      <c r="Q32" s="116">
        <f>IF(P32="Yes",O32,0)</f>
        <v>6.25</v>
      </c>
      <c r="R32" s="117"/>
      <c r="S32" s="114" t="s">
        <v>1785</v>
      </c>
      <c r="T32" s="59"/>
      <c r="U32" s="433">
        <f t="shared" si="13"/>
        <v>6.25</v>
      </c>
      <c r="V32" s="114" t="s">
        <v>35</v>
      </c>
      <c r="W32" s="116">
        <f>IF(V32="Yes",U32,0)</f>
        <v>6.25</v>
      </c>
      <c r="X32" s="117"/>
      <c r="Y32" s="114" t="s">
        <v>1784</v>
      </c>
      <c r="Z32" s="59"/>
      <c r="AA32" s="433">
        <f t="shared" si="14"/>
        <v>6.25</v>
      </c>
      <c r="AB32" s="114" t="s">
        <v>35</v>
      </c>
      <c r="AC32" s="116">
        <f>IF(AB32="Yes",AA32,0)</f>
        <v>6.25</v>
      </c>
      <c r="AD32" s="117"/>
      <c r="AE32" s="114" t="s">
        <v>1784</v>
      </c>
      <c r="AF32" s="59"/>
      <c r="AG32" s="433">
        <f t="shared" si="15"/>
        <v>6.25</v>
      </c>
      <c r="AH32" s="114" t="s">
        <v>35</v>
      </c>
      <c r="AI32" s="116">
        <f>IF(AH32="Yes",AG32,0)</f>
        <v>6.25</v>
      </c>
      <c r="AJ32" s="117"/>
      <c r="AK32" s="114" t="s">
        <v>1784</v>
      </c>
      <c r="AL32" s="59"/>
      <c r="AM32" s="433">
        <f t="shared" si="16"/>
        <v>6.25</v>
      </c>
      <c r="AN32" s="114" t="s">
        <v>35</v>
      </c>
      <c r="AO32" s="116">
        <f>IF(AN32="Yes",AM32,0)</f>
        <v>6.25</v>
      </c>
      <c r="AP32" s="117"/>
      <c r="AQ32" s="114" t="s">
        <v>1785</v>
      </c>
      <c r="AR32" s="59"/>
      <c r="AS32" s="433">
        <f t="shared" si="17"/>
        <v>6.25</v>
      </c>
      <c r="AT32" s="114" t="s">
        <v>35</v>
      </c>
      <c r="AU32" s="116">
        <v>6.25</v>
      </c>
      <c r="AV32" s="117"/>
      <c r="AW32" s="114" t="s">
        <v>1784</v>
      </c>
      <c r="AX32" s="59"/>
      <c r="AY32" s="433">
        <f t="shared" si="18"/>
        <v>6.25</v>
      </c>
      <c r="AZ32" s="114" t="s">
        <v>35</v>
      </c>
      <c r="BA32" s="116">
        <f>IF(AZ32="Yes",AY32,0)</f>
        <v>6.25</v>
      </c>
      <c r="BB32" s="117"/>
      <c r="BC32" s="114" t="s">
        <v>1784</v>
      </c>
      <c r="BD32" s="59"/>
      <c r="BE32" s="433">
        <f t="shared" si="19"/>
        <v>6.25</v>
      </c>
      <c r="BF32" s="114" t="s">
        <v>35</v>
      </c>
      <c r="BG32" s="116">
        <f>IF(BF32="Yes",BE32,0)</f>
        <v>6.25</v>
      </c>
      <c r="BH32" s="117"/>
      <c r="BI32" s="114" t="s">
        <v>1784</v>
      </c>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row>
    <row r="33" spans="1:140" s="159" customFormat="1" ht="25.5">
      <c r="A33" s="114"/>
      <c r="B33" s="161" t="s">
        <v>991</v>
      </c>
      <c r="C33" s="433">
        <f t="shared" si="10"/>
        <v>6.25</v>
      </c>
      <c r="D33" s="114" t="s">
        <v>38</v>
      </c>
      <c r="E33" s="116">
        <f>IF(D33="Yes",C33,0)</f>
        <v>0</v>
      </c>
      <c r="F33" s="117"/>
      <c r="G33" s="761"/>
      <c r="H33" s="59"/>
      <c r="I33" s="433">
        <f t="shared" si="11"/>
        <v>6.25</v>
      </c>
      <c r="J33" s="114" t="s">
        <v>38</v>
      </c>
      <c r="K33" s="116">
        <f>IF(J33="Yes",I33,0)</f>
        <v>0</v>
      </c>
      <c r="L33" s="117"/>
      <c r="M33" s="114"/>
      <c r="N33" s="59"/>
      <c r="O33" s="433">
        <f t="shared" si="12"/>
        <v>6.25</v>
      </c>
      <c r="P33" s="114" t="s">
        <v>38</v>
      </c>
      <c r="Q33" s="116">
        <f>IF(P33="Yes",O33,0)</f>
        <v>0</v>
      </c>
      <c r="R33" s="117"/>
      <c r="S33" s="114"/>
      <c r="T33" s="59"/>
      <c r="U33" s="433">
        <f t="shared" si="13"/>
        <v>6.25</v>
      </c>
      <c r="V33" s="114" t="s">
        <v>35</v>
      </c>
      <c r="W33" s="116">
        <f>IF(V33="Yes",U33,0)</f>
        <v>6.25</v>
      </c>
      <c r="X33" s="117"/>
      <c r="Y33" s="114" t="s">
        <v>1063</v>
      </c>
      <c r="Z33" s="59"/>
      <c r="AA33" s="433">
        <f t="shared" si="14"/>
        <v>6.25</v>
      </c>
      <c r="AB33" s="114" t="s">
        <v>38</v>
      </c>
      <c r="AC33" s="116">
        <f>IF(AB33="Yes",AA33,0)</f>
        <v>0</v>
      </c>
      <c r="AD33" s="117"/>
      <c r="AE33" s="114"/>
      <c r="AF33" s="59"/>
      <c r="AG33" s="433">
        <f t="shared" si="15"/>
        <v>6.25</v>
      </c>
      <c r="AH33" s="114" t="s">
        <v>38</v>
      </c>
      <c r="AI33" s="116">
        <f>IF(AH33="Yes",AG33,0)</f>
        <v>0</v>
      </c>
      <c r="AJ33" s="117"/>
      <c r="AK33" s="115"/>
      <c r="AL33" s="59"/>
      <c r="AM33" s="433">
        <f t="shared" si="16"/>
        <v>6.25</v>
      </c>
      <c r="AN33" s="114" t="s">
        <v>38</v>
      </c>
      <c r="AO33" s="116">
        <f>IF(AN33="Yes",AM33,0)</f>
        <v>0</v>
      </c>
      <c r="AP33" s="117"/>
      <c r="AQ33" s="114"/>
      <c r="AR33" s="59"/>
      <c r="AS33" s="433">
        <f t="shared" si="17"/>
        <v>6.25</v>
      </c>
      <c r="AT33" s="20" t="s">
        <v>35</v>
      </c>
      <c r="AU33" s="116">
        <v>6.25</v>
      </c>
      <c r="AV33" s="117"/>
      <c r="AW33" s="114" t="s">
        <v>1063</v>
      </c>
      <c r="AX33" s="59"/>
      <c r="AY33" s="433">
        <f t="shared" si="18"/>
        <v>6.25</v>
      </c>
      <c r="AZ33" s="114" t="s">
        <v>38</v>
      </c>
      <c r="BA33" s="116">
        <f>IF(AZ33="Yes",AY33,0)</f>
        <v>0</v>
      </c>
      <c r="BB33" s="117"/>
      <c r="BC33" s="114"/>
      <c r="BD33" s="59"/>
      <c r="BE33" s="433">
        <f t="shared" si="19"/>
        <v>6.25</v>
      </c>
      <c r="BF33" s="20" t="s">
        <v>38</v>
      </c>
      <c r="BG33" s="116">
        <f>IF(BF33="Yes",BE33,0)</f>
        <v>0</v>
      </c>
      <c r="BH33" s="117"/>
      <c r="BI33" s="114"/>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row>
    <row r="34" spans="1:140" s="21" customFormat="1" ht="12.75">
      <c r="A34" s="114"/>
      <c r="B34" s="161"/>
      <c r="C34" s="71"/>
      <c r="D34" s="20"/>
      <c r="E34" s="66"/>
      <c r="F34" s="66"/>
      <c r="G34" s="762"/>
      <c r="H34" s="59"/>
      <c r="I34" s="71"/>
      <c r="J34" s="20" t="s">
        <v>309</v>
      </c>
      <c r="K34" s="66"/>
      <c r="L34" s="66"/>
      <c r="M34" s="20"/>
      <c r="N34" s="59"/>
      <c r="O34" s="71"/>
      <c r="P34" s="20"/>
      <c r="Q34" s="66"/>
      <c r="R34" s="66"/>
      <c r="S34" s="20"/>
      <c r="T34" s="59"/>
      <c r="U34" s="71"/>
      <c r="V34" s="20"/>
      <c r="W34" s="66"/>
      <c r="X34" s="66"/>
      <c r="Y34" s="20"/>
      <c r="Z34" s="59"/>
      <c r="AA34" s="71"/>
      <c r="AB34" s="20"/>
      <c r="AC34" s="66"/>
      <c r="AD34" s="66"/>
      <c r="AE34" s="20"/>
      <c r="AF34" s="59"/>
      <c r="AG34" s="71"/>
      <c r="AH34" s="20"/>
      <c r="AI34" s="66"/>
      <c r="AJ34" s="66"/>
      <c r="AK34" s="20"/>
      <c r="AL34" s="59"/>
      <c r="AM34" s="71"/>
      <c r="AN34" s="20"/>
      <c r="AO34" s="66"/>
      <c r="AP34" s="66"/>
      <c r="AQ34" s="20"/>
      <c r="AR34" s="59"/>
      <c r="AS34" s="71"/>
      <c r="AT34" s="20"/>
      <c r="AU34" s="66"/>
      <c r="AV34" s="66"/>
      <c r="AW34" s="20"/>
      <c r="AX34" s="59"/>
      <c r="AY34" s="71"/>
      <c r="AZ34" s="20"/>
      <c r="BA34" s="66"/>
      <c r="BB34" s="66"/>
      <c r="BC34" s="20"/>
      <c r="BD34" s="59"/>
      <c r="BE34" s="71"/>
      <c r="BF34" s="20"/>
      <c r="BG34" s="66"/>
      <c r="BH34" s="66"/>
      <c r="BI34" s="114"/>
    </row>
    <row r="35" spans="1:140" s="21" customFormat="1" ht="12.75">
      <c r="A35" s="655" t="s">
        <v>593</v>
      </c>
      <c r="B35" s="649" t="s">
        <v>56</v>
      </c>
      <c r="C35" s="716">
        <v>100</v>
      </c>
      <c r="D35" s="715"/>
      <c r="E35" s="426"/>
      <c r="F35" s="428">
        <f>SUM(F36:F70)</f>
        <v>62.5</v>
      </c>
      <c r="G35" s="763"/>
      <c r="H35" s="59"/>
      <c r="I35" s="716">
        <v>100</v>
      </c>
      <c r="J35" s="715" t="s">
        <v>309</v>
      </c>
      <c r="K35" s="426"/>
      <c r="L35" s="428">
        <f>SUM(L36:L70)</f>
        <v>39.583333333333336</v>
      </c>
      <c r="M35" s="715"/>
      <c r="N35" s="59"/>
      <c r="O35" s="716">
        <v>100</v>
      </c>
      <c r="P35" s="715"/>
      <c r="Q35" s="426"/>
      <c r="R35" s="428">
        <f>SUM(R36:R70)</f>
        <v>43.75</v>
      </c>
      <c r="S35" s="715"/>
      <c r="T35" s="59"/>
      <c r="U35" s="716">
        <v>100</v>
      </c>
      <c r="V35" s="715"/>
      <c r="W35" s="426"/>
      <c r="X35" s="428">
        <f>SUM(X36:X70)</f>
        <v>71.875</v>
      </c>
      <c r="Y35" s="715"/>
      <c r="Z35" s="59"/>
      <c r="AA35" s="716">
        <v>100</v>
      </c>
      <c r="AB35" s="715"/>
      <c r="AC35" s="426"/>
      <c r="AD35" s="428">
        <f>SUM(AD36:AD70)</f>
        <v>62.5</v>
      </c>
      <c r="AE35" s="715"/>
      <c r="AF35" s="59"/>
      <c r="AG35" s="716">
        <v>100</v>
      </c>
      <c r="AH35" s="715"/>
      <c r="AI35" s="426"/>
      <c r="AJ35" s="428">
        <f>SUM(AJ36:AJ70)</f>
        <v>68.75</v>
      </c>
      <c r="AK35" s="715"/>
      <c r="AL35" s="59"/>
      <c r="AM35" s="716">
        <v>100</v>
      </c>
      <c r="AN35" s="715"/>
      <c r="AO35" s="426"/>
      <c r="AP35" s="428">
        <f>SUM(AP36:AP70)</f>
        <v>14.583333333333334</v>
      </c>
      <c r="AQ35" s="715"/>
      <c r="AR35" s="59"/>
      <c r="AS35" s="716">
        <v>100</v>
      </c>
      <c r="AT35" s="715"/>
      <c r="AU35" s="426"/>
      <c r="AV35" s="428">
        <f>SUM(AV36:AV70)</f>
        <v>78.125</v>
      </c>
      <c r="AW35" s="715"/>
      <c r="AX35" s="59"/>
      <c r="AY35" s="716">
        <v>100</v>
      </c>
      <c r="AZ35" s="715"/>
      <c r="BA35" s="426"/>
      <c r="BB35" s="428">
        <f>SUM(BB36:BB70)</f>
        <v>31.25</v>
      </c>
      <c r="BC35" s="715"/>
      <c r="BD35" s="59"/>
      <c r="BE35" s="716">
        <v>100</v>
      </c>
      <c r="BF35" s="715"/>
      <c r="BG35" s="426"/>
      <c r="BH35" s="428">
        <f>SUM(BH36:BH70)</f>
        <v>56.25</v>
      </c>
      <c r="BI35" s="715"/>
    </row>
    <row r="36" spans="1:140" s="169" customFormat="1" ht="48.75" customHeight="1">
      <c r="A36" s="168" t="s">
        <v>594</v>
      </c>
      <c r="B36" s="177" t="s">
        <v>993</v>
      </c>
      <c r="C36" s="163">
        <f>C$35/8</f>
        <v>12.5</v>
      </c>
      <c r="D36" s="166"/>
      <c r="E36" s="135"/>
      <c r="F36" s="134">
        <f>SUM(E37:E39)</f>
        <v>12.5</v>
      </c>
      <c r="G36" s="714"/>
      <c r="H36" s="170"/>
      <c r="I36" s="163">
        <f>I$35/8</f>
        <v>12.5</v>
      </c>
      <c r="J36" s="166"/>
      <c r="K36" s="135"/>
      <c r="L36" s="134">
        <f>SUM(K37:K39)</f>
        <v>4.166666666666667</v>
      </c>
      <c r="M36" s="113"/>
      <c r="N36" s="170"/>
      <c r="O36" s="163">
        <f>O$35/8</f>
        <v>12.5</v>
      </c>
      <c r="P36" s="166"/>
      <c r="Q36" s="135"/>
      <c r="R36" s="134">
        <f>SUM(Q37:Q39)</f>
        <v>12.5</v>
      </c>
      <c r="S36" s="166"/>
      <c r="T36" s="170"/>
      <c r="U36" s="163">
        <f>U$35/8</f>
        <v>12.5</v>
      </c>
      <c r="V36" s="166"/>
      <c r="W36" s="135"/>
      <c r="X36" s="134">
        <f>SUM(W37:W39)</f>
        <v>12.5</v>
      </c>
      <c r="Y36" s="166"/>
      <c r="Z36" s="170"/>
      <c r="AA36" s="163">
        <f>AA$35/8</f>
        <v>12.5</v>
      </c>
      <c r="AB36" s="166"/>
      <c r="AC36" s="135"/>
      <c r="AD36" s="134">
        <f>SUM(AC37:AC39)</f>
        <v>12.5</v>
      </c>
      <c r="AE36" s="166"/>
      <c r="AF36" s="170"/>
      <c r="AG36" s="163">
        <f>AG$35/8</f>
        <v>12.5</v>
      </c>
      <c r="AH36" s="166"/>
      <c r="AI36" s="135"/>
      <c r="AJ36" s="134">
        <f>SUM(AI37:AI39)</f>
        <v>12.5</v>
      </c>
      <c r="AK36" s="167"/>
      <c r="AL36" s="170"/>
      <c r="AM36" s="163">
        <f>AM$35/8</f>
        <v>12.5</v>
      </c>
      <c r="AN36" s="166"/>
      <c r="AO36" s="135"/>
      <c r="AP36" s="134">
        <f>SUM(AO37:AO39)</f>
        <v>4.166666666666667</v>
      </c>
      <c r="AQ36" s="168"/>
      <c r="AR36" s="170"/>
      <c r="AS36" s="163">
        <f>AS$35/8</f>
        <v>12.5</v>
      </c>
      <c r="AT36" s="166"/>
      <c r="AU36" s="135"/>
      <c r="AV36" s="134">
        <f>SUM(AU37:AU39)</f>
        <v>12.5</v>
      </c>
      <c r="AW36" s="166"/>
      <c r="AX36" s="170"/>
      <c r="AY36" s="163">
        <f>AY$35/8</f>
        <v>12.5</v>
      </c>
      <c r="AZ36" s="166"/>
      <c r="BA36" s="135"/>
      <c r="BB36" s="134">
        <f>SUM(BA37:BA39)</f>
        <v>12.5</v>
      </c>
      <c r="BC36" s="166"/>
      <c r="BD36" s="170"/>
      <c r="BE36" s="163">
        <f>BE$35/8</f>
        <v>12.5</v>
      </c>
      <c r="BF36" s="166"/>
      <c r="BG36" s="135"/>
      <c r="BH36" s="134">
        <f>SUM(BG37:BG39)</f>
        <v>12.5</v>
      </c>
      <c r="BI36" s="166"/>
      <c r="BJ36" s="21"/>
      <c r="BK36" s="21"/>
      <c r="BL36" s="21"/>
      <c r="BM36" s="21"/>
      <c r="BN36" s="21"/>
      <c r="BO36" s="21"/>
      <c r="BP36" s="21"/>
      <c r="BQ36" s="21"/>
      <c r="BR36" s="21"/>
      <c r="BS36" s="21"/>
      <c r="BT36" s="21"/>
      <c r="BU36" s="2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row>
    <row r="37" spans="1:140" s="159" customFormat="1" ht="25.5">
      <c r="A37" s="114" t="s">
        <v>1068</v>
      </c>
      <c r="B37" s="161" t="s">
        <v>2206</v>
      </c>
      <c r="C37" s="108">
        <f>C$36/3</f>
        <v>4.166666666666667</v>
      </c>
      <c r="D37" s="113" t="s">
        <v>35</v>
      </c>
      <c r="E37" s="116">
        <f>IF(D37="Yes",C37,IF(D37="partial",C37*0.25,0))</f>
        <v>4.166666666666667</v>
      </c>
      <c r="F37" s="117"/>
      <c r="G37" s="713" t="s">
        <v>1786</v>
      </c>
      <c r="H37" s="59"/>
      <c r="I37" s="108">
        <f>I$36/3</f>
        <v>4.166666666666667</v>
      </c>
      <c r="J37" s="113" t="s">
        <v>35</v>
      </c>
      <c r="K37" s="116">
        <f>IF(J37="Yes",I37,0)</f>
        <v>4.166666666666667</v>
      </c>
      <c r="L37" s="117"/>
      <c r="M37" s="113" t="s">
        <v>1787</v>
      </c>
      <c r="N37" s="59"/>
      <c r="O37" s="108">
        <f>O$36/3</f>
        <v>4.166666666666667</v>
      </c>
      <c r="P37" s="113" t="s">
        <v>35</v>
      </c>
      <c r="Q37" s="116">
        <f>IF(P37="Yes",O37,0)</f>
        <v>4.166666666666667</v>
      </c>
      <c r="R37" s="117"/>
      <c r="S37" s="113" t="s">
        <v>1787</v>
      </c>
      <c r="T37" s="59"/>
      <c r="U37" s="108">
        <f>U$36/3</f>
        <v>4.166666666666667</v>
      </c>
      <c r="V37" s="10" t="s">
        <v>35</v>
      </c>
      <c r="W37" s="116">
        <f>IF(V37="Yes",U37,0)</f>
        <v>4.166666666666667</v>
      </c>
      <c r="X37" s="117"/>
      <c r="Y37" s="113" t="s">
        <v>1787</v>
      </c>
      <c r="Z37" s="59"/>
      <c r="AA37" s="108">
        <f>AA$36/3</f>
        <v>4.166666666666667</v>
      </c>
      <c r="AB37" s="113" t="s">
        <v>35</v>
      </c>
      <c r="AC37" s="116">
        <f>IF(AB37="Yes",AA37,0)</f>
        <v>4.166666666666667</v>
      </c>
      <c r="AD37" s="117"/>
      <c r="AE37" s="113" t="s">
        <v>1787</v>
      </c>
      <c r="AF37" s="59"/>
      <c r="AG37" s="108">
        <f>AG$36/3</f>
        <v>4.166666666666667</v>
      </c>
      <c r="AH37" s="113" t="s">
        <v>35</v>
      </c>
      <c r="AI37" s="116">
        <f>IF(AH37="Yes",AG37,0)</f>
        <v>4.166666666666667</v>
      </c>
      <c r="AJ37" s="117"/>
      <c r="AK37" s="113" t="s">
        <v>1787</v>
      </c>
      <c r="AL37" s="59"/>
      <c r="AM37" s="108">
        <f>AM$36/3</f>
        <v>4.166666666666667</v>
      </c>
      <c r="AN37" s="10" t="s">
        <v>35</v>
      </c>
      <c r="AO37" s="116">
        <f>IF(AN37="Yes",AM37,0)</f>
        <v>4.166666666666667</v>
      </c>
      <c r="AP37" s="117"/>
      <c r="AQ37" s="113" t="s">
        <v>1787</v>
      </c>
      <c r="AR37" s="59"/>
      <c r="AS37" s="108">
        <f>AS$36/3</f>
        <v>4.166666666666667</v>
      </c>
      <c r="AT37" s="10" t="s">
        <v>35</v>
      </c>
      <c r="AU37" s="116">
        <v>4.166666666666667</v>
      </c>
      <c r="AV37" s="117"/>
      <c r="AW37" s="113" t="s">
        <v>1787</v>
      </c>
      <c r="AX37" s="59"/>
      <c r="AY37" s="108">
        <f>AY$36/3</f>
        <v>4.166666666666667</v>
      </c>
      <c r="AZ37" s="10" t="s">
        <v>35</v>
      </c>
      <c r="BA37" s="116">
        <f>IF(AZ37="Yes",AY37,0)</f>
        <v>4.166666666666667</v>
      </c>
      <c r="BB37" s="117"/>
      <c r="BC37" s="113" t="s">
        <v>1787</v>
      </c>
      <c r="BD37" s="59"/>
      <c r="BE37" s="108">
        <f>BE$36/3</f>
        <v>4.166666666666667</v>
      </c>
      <c r="BF37" s="10" t="s">
        <v>35</v>
      </c>
      <c r="BG37" s="116">
        <f>IF(BF37="Yes",BE37,0)</f>
        <v>4.166666666666667</v>
      </c>
      <c r="BH37" s="117"/>
      <c r="BI37" s="764" t="s">
        <v>1787</v>
      </c>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row>
    <row r="38" spans="1:140" s="159" customFormat="1" ht="38.25">
      <c r="A38" s="114" t="s">
        <v>992</v>
      </c>
      <c r="B38" s="161" t="s">
        <v>2207</v>
      </c>
      <c r="C38" s="108">
        <f>C$36/3</f>
        <v>4.166666666666667</v>
      </c>
      <c r="D38" s="113" t="s">
        <v>35</v>
      </c>
      <c r="E38" s="116">
        <f>IF(D38="Yes",C38,IF(D38="partial",C38*0.25,0))</f>
        <v>4.166666666666667</v>
      </c>
      <c r="F38" s="117"/>
      <c r="G38" s="713" t="s">
        <v>1788</v>
      </c>
      <c r="H38" s="59"/>
      <c r="I38" s="108">
        <f>I$36/3</f>
        <v>4.166666666666667</v>
      </c>
      <c r="J38" s="113" t="s">
        <v>38</v>
      </c>
      <c r="K38" s="116">
        <f>IF(J38="Yes",I38,0)</f>
        <v>0</v>
      </c>
      <c r="L38" s="117"/>
      <c r="M38" s="113" t="s">
        <v>1789</v>
      </c>
      <c r="N38" s="59"/>
      <c r="O38" s="108">
        <f>O$36/3</f>
        <v>4.166666666666667</v>
      </c>
      <c r="P38" s="113" t="s">
        <v>35</v>
      </c>
      <c r="Q38" s="116">
        <f>IF(P38="Yes",O38,0)</f>
        <v>4.166666666666667</v>
      </c>
      <c r="R38" s="117"/>
      <c r="S38" s="113" t="s">
        <v>1789</v>
      </c>
      <c r="T38" s="59"/>
      <c r="U38" s="108">
        <f>U$36/3</f>
        <v>4.166666666666667</v>
      </c>
      <c r="V38" s="159" t="s">
        <v>35</v>
      </c>
      <c r="W38" s="116">
        <f>IF(V38="Yes",U38,0)</f>
        <v>4.166666666666667</v>
      </c>
      <c r="X38" s="117"/>
      <c r="Y38" s="159" t="s">
        <v>1790</v>
      </c>
      <c r="Z38" s="59"/>
      <c r="AA38" s="108">
        <f>AA$36/3</f>
        <v>4.166666666666667</v>
      </c>
      <c r="AB38" s="113" t="s">
        <v>35</v>
      </c>
      <c r="AC38" s="116">
        <f>IF(AB38="Yes",AA38,0)</f>
        <v>4.166666666666667</v>
      </c>
      <c r="AD38" s="117"/>
      <c r="AE38" s="159" t="s">
        <v>1791</v>
      </c>
      <c r="AF38" s="59"/>
      <c r="AG38" s="108">
        <f>AG$36/3</f>
        <v>4.166666666666667</v>
      </c>
      <c r="AH38" s="113" t="s">
        <v>35</v>
      </c>
      <c r="AI38" s="116">
        <f>IF(AH38="Yes",AG38,0)</f>
        <v>4.166666666666667</v>
      </c>
      <c r="AJ38" s="117"/>
      <c r="AK38" s="159" t="s">
        <v>1791</v>
      </c>
      <c r="AL38" s="59"/>
      <c r="AM38" s="108">
        <f>AM$36/3</f>
        <v>4.166666666666667</v>
      </c>
      <c r="AN38" s="113" t="s">
        <v>38</v>
      </c>
      <c r="AO38" s="116">
        <f>IF(AN38="Yes",AM38,0)</f>
        <v>0</v>
      </c>
      <c r="AP38" s="117"/>
      <c r="AQ38" s="159" t="s">
        <v>1791</v>
      </c>
      <c r="AR38" s="59"/>
      <c r="AS38" s="108">
        <f>AS$36/3</f>
        <v>4.166666666666667</v>
      </c>
      <c r="AT38" s="113" t="s">
        <v>35</v>
      </c>
      <c r="AU38" s="116">
        <v>4.166666666666667</v>
      </c>
      <c r="AV38" s="117"/>
      <c r="AW38" s="159" t="s">
        <v>1791</v>
      </c>
      <c r="AX38" s="59"/>
      <c r="AY38" s="108">
        <f>AY$36/3</f>
        <v>4.166666666666667</v>
      </c>
      <c r="AZ38" s="113" t="s">
        <v>35</v>
      </c>
      <c r="BA38" s="116">
        <f>IF(AZ38="Yes",AY38,0)</f>
        <v>4.166666666666667</v>
      </c>
      <c r="BB38" s="117"/>
      <c r="BC38" s="159" t="s">
        <v>1791</v>
      </c>
      <c r="BD38" s="59"/>
      <c r="BE38" s="108">
        <f>BE$36/3</f>
        <v>4.166666666666667</v>
      </c>
      <c r="BF38" s="113" t="s">
        <v>35</v>
      </c>
      <c r="BG38" s="116">
        <f>IF(BF38="Yes",BE38,0)</f>
        <v>4.166666666666667</v>
      </c>
      <c r="BH38" s="117"/>
      <c r="BI38" s="765" t="s">
        <v>1791</v>
      </c>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row>
    <row r="39" spans="1:140" s="159" customFormat="1" ht="51">
      <c r="A39" s="114" t="s">
        <v>1130</v>
      </c>
      <c r="B39" s="161" t="s">
        <v>2208</v>
      </c>
      <c r="C39" s="108">
        <f>C$36/3</f>
        <v>4.166666666666667</v>
      </c>
      <c r="D39" s="113" t="s">
        <v>35</v>
      </c>
      <c r="E39" s="116">
        <f>IF(D39="Yes",C39,IF(D39="partial",C39*0.25,0))</f>
        <v>4.166666666666667</v>
      </c>
      <c r="F39" s="117"/>
      <c r="G39" s="713" t="s">
        <v>1792</v>
      </c>
      <c r="H39" s="59"/>
      <c r="I39" s="108">
        <f>I$36/3</f>
        <v>4.166666666666667</v>
      </c>
      <c r="J39" s="113" t="s">
        <v>38</v>
      </c>
      <c r="K39" s="116">
        <f>IF(J39="Yes",I39,0)</f>
        <v>0</v>
      </c>
      <c r="L39" s="117"/>
      <c r="M39" s="113" t="s">
        <v>1793</v>
      </c>
      <c r="N39" s="59"/>
      <c r="O39" s="108">
        <f>O$36/3</f>
        <v>4.166666666666667</v>
      </c>
      <c r="P39" s="113" t="s">
        <v>35</v>
      </c>
      <c r="Q39" s="116">
        <f>IF(P39="Yes",O39,0)</f>
        <v>4.166666666666667</v>
      </c>
      <c r="R39" s="117"/>
      <c r="S39" s="113" t="s">
        <v>1793</v>
      </c>
      <c r="T39" s="59"/>
      <c r="U39" s="108">
        <f>U$36/3</f>
        <v>4.166666666666667</v>
      </c>
      <c r="V39" s="10" t="s">
        <v>35</v>
      </c>
      <c r="W39" s="116">
        <f>IF(V39="Yes",U39,0)</f>
        <v>4.166666666666667</v>
      </c>
      <c r="X39" s="117"/>
      <c r="Y39" s="113" t="s">
        <v>1792</v>
      </c>
      <c r="Z39" s="59"/>
      <c r="AA39" s="108">
        <f>AA$36/3</f>
        <v>4.166666666666667</v>
      </c>
      <c r="AB39" s="113" t="s">
        <v>35</v>
      </c>
      <c r="AC39" s="116">
        <f>IF(AB39="Yes",AA39,0)</f>
        <v>4.166666666666667</v>
      </c>
      <c r="AD39" s="117"/>
      <c r="AE39" s="113" t="s">
        <v>1792</v>
      </c>
      <c r="AF39" s="59"/>
      <c r="AG39" s="108">
        <f>AG$36/3</f>
        <v>4.166666666666667</v>
      </c>
      <c r="AH39" s="113" t="s">
        <v>35</v>
      </c>
      <c r="AI39" s="116">
        <f>IF(AH39="Yes",AG39,0)</f>
        <v>4.166666666666667</v>
      </c>
      <c r="AJ39" s="117"/>
      <c r="AK39" s="113" t="s">
        <v>1792</v>
      </c>
      <c r="AL39" s="59"/>
      <c r="AM39" s="108">
        <f>AM$36/3</f>
        <v>4.166666666666667</v>
      </c>
      <c r="AN39" s="113" t="s">
        <v>38</v>
      </c>
      <c r="AO39" s="116">
        <f>IF(AN39="Yes",AM39,0)</f>
        <v>0</v>
      </c>
      <c r="AP39" s="117"/>
      <c r="AQ39" s="113" t="s">
        <v>1792</v>
      </c>
      <c r="AR39" s="59"/>
      <c r="AS39" s="108">
        <f>AS$36/3</f>
        <v>4.166666666666667</v>
      </c>
      <c r="AT39" s="10" t="s">
        <v>35</v>
      </c>
      <c r="AU39" s="116">
        <v>4.166666666666667</v>
      </c>
      <c r="AV39" s="117"/>
      <c r="AW39" s="159" t="s">
        <v>1793</v>
      </c>
      <c r="AX39" s="59"/>
      <c r="AY39" s="108">
        <f>AY$36/3</f>
        <v>4.166666666666667</v>
      </c>
      <c r="AZ39" s="10" t="s">
        <v>35</v>
      </c>
      <c r="BA39" s="116">
        <f>IF(AZ39="Yes",AY39,0)</f>
        <v>4.166666666666667</v>
      </c>
      <c r="BB39" s="117"/>
      <c r="BC39" s="159" t="s">
        <v>1793</v>
      </c>
      <c r="BD39" s="59"/>
      <c r="BE39" s="108">
        <f>BE$36/3</f>
        <v>4.166666666666667</v>
      </c>
      <c r="BF39" s="10" t="s">
        <v>35</v>
      </c>
      <c r="BG39" s="116">
        <f>IF(BF39="Yes",BE39,0)</f>
        <v>4.166666666666667</v>
      </c>
      <c r="BH39" s="117"/>
      <c r="BI39" s="765" t="s">
        <v>1793</v>
      </c>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row>
    <row r="40" spans="1:140" s="159" customFormat="1" ht="12.75">
      <c r="A40" s="114"/>
      <c r="B40" s="161"/>
      <c r="C40" s="108"/>
      <c r="D40" s="113"/>
      <c r="E40" s="116"/>
      <c r="F40" s="117"/>
      <c r="G40" s="713"/>
      <c r="H40" s="59"/>
      <c r="I40" s="108"/>
      <c r="J40" s="113"/>
      <c r="K40" s="116"/>
      <c r="L40" s="117"/>
      <c r="M40" s="113"/>
      <c r="N40" s="59"/>
      <c r="O40" s="108"/>
      <c r="P40" s="113"/>
      <c r="Q40" s="116"/>
      <c r="R40" s="117"/>
      <c r="S40" s="113"/>
      <c r="T40" s="59"/>
      <c r="U40" s="108"/>
      <c r="V40" s="113"/>
      <c r="W40" s="116"/>
      <c r="X40" s="117"/>
      <c r="Y40" s="113"/>
      <c r="Z40" s="59"/>
      <c r="AA40" s="108"/>
      <c r="AB40" s="113"/>
      <c r="AC40" s="116"/>
      <c r="AD40" s="117"/>
      <c r="AE40" s="113"/>
      <c r="AF40" s="59"/>
      <c r="AG40" s="108"/>
      <c r="AH40" s="113"/>
      <c r="AI40" s="116"/>
      <c r="AJ40" s="117"/>
      <c r="AK40" s="158"/>
      <c r="AL40" s="59"/>
      <c r="AM40" s="108"/>
      <c r="AN40" s="113"/>
      <c r="AO40" s="116"/>
      <c r="AP40" s="117"/>
      <c r="AQ40" s="113"/>
      <c r="AR40" s="59"/>
      <c r="AS40" s="108"/>
      <c r="AT40" s="113"/>
      <c r="AU40" s="116"/>
      <c r="AV40" s="117"/>
      <c r="AX40" s="59"/>
      <c r="AY40" s="108"/>
      <c r="AZ40" s="113"/>
      <c r="BA40" s="116"/>
      <c r="BB40" s="117"/>
      <c r="BD40" s="59"/>
      <c r="BE40" s="108"/>
      <c r="BF40" s="113"/>
      <c r="BG40" s="116"/>
      <c r="BH40" s="117"/>
      <c r="BI40" s="765"/>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row>
    <row r="41" spans="1:140" s="169" customFormat="1" ht="12.75">
      <c r="A41" s="168" t="s">
        <v>595</v>
      </c>
      <c r="B41" s="177" t="s">
        <v>996</v>
      </c>
      <c r="C41" s="163">
        <f>C$35/8</f>
        <v>12.5</v>
      </c>
      <c r="D41" s="166"/>
      <c r="E41" s="135"/>
      <c r="F41" s="134">
        <f>SUM(E42:E44)</f>
        <v>12.5</v>
      </c>
      <c r="G41" s="714"/>
      <c r="H41" s="170"/>
      <c r="I41" s="163">
        <f>I$35/8</f>
        <v>12.5</v>
      </c>
      <c r="J41" s="166"/>
      <c r="K41" s="135"/>
      <c r="L41" s="134">
        <f>SUM(K42:K44)</f>
        <v>4.166666666666667</v>
      </c>
      <c r="N41" s="170"/>
      <c r="O41" s="163">
        <f>O$35/8</f>
        <v>12.5</v>
      </c>
      <c r="P41" s="166"/>
      <c r="Q41" s="135"/>
      <c r="R41" s="134">
        <f>SUM(Q42:Q44)</f>
        <v>12.5</v>
      </c>
      <c r="S41" s="166"/>
      <c r="T41" s="170"/>
      <c r="U41" s="163">
        <f>U$35/8</f>
        <v>12.5</v>
      </c>
      <c r="V41" s="166"/>
      <c r="W41" s="135"/>
      <c r="X41" s="134">
        <f>SUM(W42:W44)</f>
        <v>12.5</v>
      </c>
      <c r="Y41" s="166"/>
      <c r="Z41" s="170"/>
      <c r="AA41" s="163">
        <f>AA$35/8</f>
        <v>12.5</v>
      </c>
      <c r="AB41" s="166"/>
      <c r="AC41" s="135"/>
      <c r="AD41" s="134">
        <f>SUM(AC42:AC44)</f>
        <v>12.5</v>
      </c>
      <c r="AE41" s="166"/>
      <c r="AF41" s="170"/>
      <c r="AG41" s="163">
        <f>AG$35/8</f>
        <v>12.5</v>
      </c>
      <c r="AH41" s="166"/>
      <c r="AI41" s="135"/>
      <c r="AJ41" s="134">
        <f>SUM(AI42:AI44)</f>
        <v>12.5</v>
      </c>
      <c r="AK41" s="167"/>
      <c r="AL41" s="170"/>
      <c r="AM41" s="163">
        <f>AM$35/8</f>
        <v>12.5</v>
      </c>
      <c r="AN41" s="166"/>
      <c r="AO41" s="135"/>
      <c r="AP41" s="134">
        <f>SUM(AO42:AO44)</f>
        <v>4.166666666666667</v>
      </c>
      <c r="AQ41" s="168"/>
      <c r="AR41" s="170"/>
      <c r="AS41" s="163">
        <f>AS$35/8</f>
        <v>12.5</v>
      </c>
      <c r="AT41" s="166"/>
      <c r="AU41" s="135"/>
      <c r="AV41" s="134">
        <f>SUM(AU42:AU44)</f>
        <v>12.5</v>
      </c>
      <c r="AW41" s="166"/>
      <c r="AX41" s="170"/>
      <c r="AY41" s="163">
        <f>AY$35/8</f>
        <v>12.5</v>
      </c>
      <c r="AZ41" s="166"/>
      <c r="BA41" s="135"/>
      <c r="BB41" s="134">
        <f>SUM(BA42:BA44)</f>
        <v>0</v>
      </c>
      <c r="BC41" s="166"/>
      <c r="BD41" s="170"/>
      <c r="BE41" s="163">
        <f>BE$35/8</f>
        <v>12.5</v>
      </c>
      <c r="BF41" s="166"/>
      <c r="BG41" s="135"/>
      <c r="BH41" s="134">
        <f>SUM(BG42:BG44)</f>
        <v>0</v>
      </c>
      <c r="BI41" s="766"/>
      <c r="BJ41" s="21"/>
      <c r="BK41" s="21"/>
      <c r="BL41" s="21"/>
      <c r="BM41" s="21"/>
      <c r="BN41" s="21"/>
      <c r="BO41" s="21"/>
      <c r="BP41" s="21"/>
      <c r="BQ41" s="21"/>
      <c r="BR41" s="21"/>
      <c r="BS41" s="21"/>
      <c r="BT41" s="21"/>
      <c r="BU41" s="2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row>
    <row r="42" spans="1:140" s="159" customFormat="1" ht="25.5">
      <c r="A42" s="114" t="s">
        <v>994</v>
      </c>
      <c r="B42" s="161" t="s">
        <v>2209</v>
      </c>
      <c r="C42" s="108">
        <f>C$41/3</f>
        <v>4.166666666666667</v>
      </c>
      <c r="D42" s="113" t="s">
        <v>35</v>
      </c>
      <c r="E42" s="116">
        <f>IF(D42="Yes",C42,IF(D42="partial",C42*0.25,0))</f>
        <v>4.166666666666667</v>
      </c>
      <c r="F42" s="117"/>
      <c r="G42" s="713" t="s">
        <v>1794</v>
      </c>
      <c r="H42" s="59"/>
      <c r="I42" s="108">
        <f>I$41/3</f>
        <v>4.166666666666667</v>
      </c>
      <c r="J42" s="113" t="s">
        <v>35</v>
      </c>
      <c r="K42" s="116">
        <f>IF(J42="Yes",I42,0)</f>
        <v>4.166666666666667</v>
      </c>
      <c r="L42" s="117"/>
      <c r="M42" s="113" t="s">
        <v>1795</v>
      </c>
      <c r="N42" s="59"/>
      <c r="O42" s="108">
        <f>O$41/3</f>
        <v>4.166666666666667</v>
      </c>
      <c r="P42" s="113" t="s">
        <v>35</v>
      </c>
      <c r="Q42" s="116">
        <f>IF(P42="Yes",O42,0)</f>
        <v>4.166666666666667</v>
      </c>
      <c r="R42" s="117"/>
      <c r="S42" s="113" t="s">
        <v>1794</v>
      </c>
      <c r="T42" s="59"/>
      <c r="U42" s="108">
        <f>U$41/3</f>
        <v>4.166666666666667</v>
      </c>
      <c r="V42" s="113" t="s">
        <v>35</v>
      </c>
      <c r="W42" s="116">
        <f>IF(V42="Yes",U42,0)</f>
        <v>4.166666666666667</v>
      </c>
      <c r="X42" s="117"/>
      <c r="Y42" s="113" t="s">
        <v>1794</v>
      </c>
      <c r="Z42" s="59"/>
      <c r="AA42" s="108">
        <f>AA$41/3</f>
        <v>4.166666666666667</v>
      </c>
      <c r="AB42" s="113" t="s">
        <v>35</v>
      </c>
      <c r="AC42" s="116">
        <f>IF(AB42="Yes",AA42,0)</f>
        <v>4.166666666666667</v>
      </c>
      <c r="AD42" s="117"/>
      <c r="AE42" s="113" t="s">
        <v>1794</v>
      </c>
      <c r="AF42" s="59"/>
      <c r="AG42" s="108">
        <f>AG$41/3</f>
        <v>4.166666666666667</v>
      </c>
      <c r="AH42" s="113" t="s">
        <v>35</v>
      </c>
      <c r="AI42" s="116">
        <f>IF(AH42="Yes",AG42,0)</f>
        <v>4.166666666666667</v>
      </c>
      <c r="AJ42" s="117"/>
      <c r="AK42" s="113" t="s">
        <v>1794</v>
      </c>
      <c r="AL42" s="59"/>
      <c r="AM42" s="108">
        <f>AM$41/3</f>
        <v>4.166666666666667</v>
      </c>
      <c r="AN42" s="113" t="s">
        <v>35</v>
      </c>
      <c r="AO42" s="116">
        <f>IF(AN42="Yes",AM42,0)</f>
        <v>4.166666666666667</v>
      </c>
      <c r="AP42" s="117"/>
      <c r="AQ42" s="113" t="s">
        <v>1794</v>
      </c>
      <c r="AR42" s="59"/>
      <c r="AS42" s="108">
        <f>AS$41/3</f>
        <v>4.166666666666667</v>
      </c>
      <c r="AT42" s="113" t="s">
        <v>35</v>
      </c>
      <c r="AU42" s="116">
        <v>4.166666666666667</v>
      </c>
      <c r="AV42" s="117"/>
      <c r="AW42" s="113" t="s">
        <v>1794</v>
      </c>
      <c r="AX42" s="59"/>
      <c r="AY42" s="108">
        <f>AY$41/3</f>
        <v>4.166666666666667</v>
      </c>
      <c r="AZ42" s="113" t="s">
        <v>38</v>
      </c>
      <c r="BA42" s="116">
        <f>IF(AZ42="Yes",AY42,0)</f>
        <v>0</v>
      </c>
      <c r="BB42" s="117"/>
      <c r="BC42" s="113" t="s">
        <v>1794</v>
      </c>
      <c r="BD42" s="59"/>
      <c r="BE42" s="108">
        <f>BE$41/3</f>
        <v>4.166666666666667</v>
      </c>
      <c r="BF42" s="113" t="s">
        <v>38</v>
      </c>
      <c r="BG42" s="116">
        <f>IF(BF42="Yes",BE42,0)</f>
        <v>0</v>
      </c>
      <c r="BH42" s="117"/>
      <c r="BI42" s="764" t="s">
        <v>1794</v>
      </c>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row>
    <row r="43" spans="1:140" s="159" customFormat="1" ht="25.5">
      <c r="A43" s="114" t="s">
        <v>995</v>
      </c>
      <c r="B43" s="161" t="s">
        <v>1796</v>
      </c>
      <c r="C43" s="108">
        <f>C$41/3</f>
        <v>4.166666666666667</v>
      </c>
      <c r="D43" s="113" t="s">
        <v>35</v>
      </c>
      <c r="E43" s="116">
        <f>IF(D43="Yes",C43,IF(D43="partial",C43*0.25,0))</f>
        <v>4.166666666666667</v>
      </c>
      <c r="F43" s="117"/>
      <c r="G43" s="713" t="s">
        <v>1797</v>
      </c>
      <c r="H43" s="59"/>
      <c r="I43" s="108">
        <f>I$41/3</f>
        <v>4.166666666666667</v>
      </c>
      <c r="J43" s="113" t="s">
        <v>38</v>
      </c>
      <c r="K43" s="116">
        <f>IF(J43="Yes",I43,0)</f>
        <v>0</v>
      </c>
      <c r="L43" s="117"/>
      <c r="M43" s="113" t="s">
        <v>1797</v>
      </c>
      <c r="N43" s="59"/>
      <c r="O43" s="108">
        <f>O$41/3</f>
        <v>4.166666666666667</v>
      </c>
      <c r="P43" s="113" t="s">
        <v>35</v>
      </c>
      <c r="Q43" s="116">
        <f>IF(P43="Yes",O43,0)</f>
        <v>4.166666666666667</v>
      </c>
      <c r="R43" s="117"/>
      <c r="S43" s="113" t="s">
        <v>1797</v>
      </c>
      <c r="T43" s="59"/>
      <c r="U43" s="108">
        <f>U$41/3</f>
        <v>4.166666666666667</v>
      </c>
      <c r="V43" s="113" t="s">
        <v>35</v>
      </c>
      <c r="W43" s="116">
        <f>IF(V43="Yes",U43,0)</f>
        <v>4.166666666666667</v>
      </c>
      <c r="X43" s="117"/>
      <c r="Y43" s="113" t="s">
        <v>1797</v>
      </c>
      <c r="Z43" s="59"/>
      <c r="AA43" s="108">
        <f>AA$41/3</f>
        <v>4.166666666666667</v>
      </c>
      <c r="AB43" s="113" t="s">
        <v>35</v>
      </c>
      <c r="AC43" s="116">
        <f>IF(AB43="Yes",AA43,0)</f>
        <v>4.166666666666667</v>
      </c>
      <c r="AD43" s="117"/>
      <c r="AE43" s="113" t="s">
        <v>1797</v>
      </c>
      <c r="AF43" s="59"/>
      <c r="AG43" s="108">
        <f>AG$41/3</f>
        <v>4.166666666666667</v>
      </c>
      <c r="AH43" s="113" t="s">
        <v>35</v>
      </c>
      <c r="AI43" s="116">
        <f>IF(AH43="Yes",AG43,0)</f>
        <v>4.166666666666667</v>
      </c>
      <c r="AJ43" s="117"/>
      <c r="AK43" s="113" t="s">
        <v>1797</v>
      </c>
      <c r="AL43" s="59"/>
      <c r="AM43" s="108">
        <f>AM$41/3</f>
        <v>4.166666666666667</v>
      </c>
      <c r="AN43" s="113" t="s">
        <v>38</v>
      </c>
      <c r="AO43" s="116">
        <f>IF(AN43="Yes",AM43,0)</f>
        <v>0</v>
      </c>
      <c r="AP43" s="117"/>
      <c r="AQ43" s="113" t="s">
        <v>1797</v>
      </c>
      <c r="AR43" s="59"/>
      <c r="AS43" s="108">
        <f>AS$41/3</f>
        <v>4.166666666666667</v>
      </c>
      <c r="AT43" s="113" t="s">
        <v>35</v>
      </c>
      <c r="AU43" s="116">
        <v>4.166666666666667</v>
      </c>
      <c r="AV43" s="117"/>
      <c r="AW43" s="113" t="s">
        <v>1797</v>
      </c>
      <c r="AX43" s="59"/>
      <c r="AY43" s="108">
        <f>AY$41/3</f>
        <v>4.166666666666667</v>
      </c>
      <c r="AZ43" s="113" t="s">
        <v>38</v>
      </c>
      <c r="BA43" s="116">
        <f>IF(AZ43="Yes",AY43,0)</f>
        <v>0</v>
      </c>
      <c r="BB43" s="117"/>
      <c r="BC43" s="113" t="s">
        <v>1797</v>
      </c>
      <c r="BD43" s="59"/>
      <c r="BE43" s="108">
        <f>BE$41/3</f>
        <v>4.166666666666667</v>
      </c>
      <c r="BF43" s="113" t="s">
        <v>38</v>
      </c>
      <c r="BG43" s="116">
        <f>IF(BF43="Yes",BE43,0)</f>
        <v>0</v>
      </c>
      <c r="BH43" s="117"/>
      <c r="BI43" s="764" t="s">
        <v>1797</v>
      </c>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row>
    <row r="44" spans="1:140" s="159" customFormat="1" ht="38.25">
      <c r="A44" s="114" t="s">
        <v>1073</v>
      </c>
      <c r="B44" s="161" t="s">
        <v>1798</v>
      </c>
      <c r="C44" s="108">
        <f>C$41/3</f>
        <v>4.166666666666667</v>
      </c>
      <c r="D44" s="113" t="s">
        <v>35</v>
      </c>
      <c r="E44" s="116">
        <f>IF(D44="Yes",C44,IF(D44="partial",C44*0.25,0))</f>
        <v>4.166666666666667</v>
      </c>
      <c r="F44" s="117"/>
      <c r="G44" s="713" t="s">
        <v>1799</v>
      </c>
      <c r="H44" s="59"/>
      <c r="I44" s="108">
        <f>I$41/3</f>
        <v>4.166666666666667</v>
      </c>
      <c r="J44" s="113" t="s">
        <v>38</v>
      </c>
      <c r="K44" s="116">
        <f>IF(J44="Yes",I44,0)</f>
        <v>0</v>
      </c>
      <c r="L44" s="117"/>
      <c r="M44" s="113" t="s">
        <v>1799</v>
      </c>
      <c r="N44" s="59"/>
      <c r="O44" s="108">
        <f>O$41/3</f>
        <v>4.166666666666667</v>
      </c>
      <c r="P44" s="113" t="s">
        <v>35</v>
      </c>
      <c r="Q44" s="116">
        <f>IF(P44="Yes",O44,0)</f>
        <v>4.166666666666667</v>
      </c>
      <c r="R44" s="117"/>
      <c r="S44" s="113" t="s">
        <v>1799</v>
      </c>
      <c r="T44" s="59"/>
      <c r="U44" s="108">
        <f>U$41/3</f>
        <v>4.166666666666667</v>
      </c>
      <c r="V44" s="113" t="s">
        <v>35</v>
      </c>
      <c r="W44" s="116">
        <f>IF(V44="Yes",U44,0)</f>
        <v>4.166666666666667</v>
      </c>
      <c r="X44" s="117"/>
      <c r="Y44" s="113" t="s">
        <v>1799</v>
      </c>
      <c r="Z44" s="59"/>
      <c r="AA44" s="108">
        <f>AA$41/3</f>
        <v>4.166666666666667</v>
      </c>
      <c r="AB44" s="113" t="s">
        <v>35</v>
      </c>
      <c r="AC44" s="116">
        <f>IF(AB44="Yes",AA44,0)</f>
        <v>4.166666666666667</v>
      </c>
      <c r="AD44" s="117"/>
      <c r="AE44" s="113" t="s">
        <v>1799</v>
      </c>
      <c r="AF44" s="59"/>
      <c r="AG44" s="108">
        <f>AG$41/3</f>
        <v>4.166666666666667</v>
      </c>
      <c r="AH44" s="113" t="s">
        <v>35</v>
      </c>
      <c r="AI44" s="116">
        <f>IF(AH44="Yes",AG44,0)</f>
        <v>4.166666666666667</v>
      </c>
      <c r="AJ44" s="117"/>
      <c r="AK44" s="113" t="s">
        <v>1799</v>
      </c>
      <c r="AL44" s="59"/>
      <c r="AM44" s="108">
        <f>AM$41/3</f>
        <v>4.166666666666667</v>
      </c>
      <c r="AN44" s="113" t="s">
        <v>38</v>
      </c>
      <c r="AO44" s="116">
        <f>IF(AN44="Yes",AM44,0)</f>
        <v>0</v>
      </c>
      <c r="AP44" s="117"/>
      <c r="AQ44" s="113" t="s">
        <v>1799</v>
      </c>
      <c r="AR44" s="59"/>
      <c r="AS44" s="108">
        <f>AS$41/3</f>
        <v>4.166666666666667</v>
      </c>
      <c r="AT44" s="113" t="s">
        <v>35</v>
      </c>
      <c r="AU44" s="116">
        <v>4.166666666666667</v>
      </c>
      <c r="AV44" s="117"/>
      <c r="AW44" s="113" t="s">
        <v>1799</v>
      </c>
      <c r="AX44" s="59"/>
      <c r="AY44" s="108">
        <f>AY$41/3</f>
        <v>4.166666666666667</v>
      </c>
      <c r="AZ44" s="113" t="s">
        <v>38</v>
      </c>
      <c r="BA44" s="116">
        <f>IF(AZ44="Yes",AY44,0)</f>
        <v>0</v>
      </c>
      <c r="BB44" s="117"/>
      <c r="BC44" s="113" t="s">
        <v>1799</v>
      </c>
      <c r="BD44" s="59"/>
      <c r="BE44" s="108">
        <f>BE$41/3</f>
        <v>4.166666666666667</v>
      </c>
      <c r="BF44" s="113" t="s">
        <v>38</v>
      </c>
      <c r="BG44" s="116">
        <f>IF(BF44="Yes",BE44,0)</f>
        <v>0</v>
      </c>
      <c r="BH44" s="117"/>
      <c r="BI44" s="764" t="s">
        <v>1799</v>
      </c>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row>
    <row r="45" spans="1:140" s="159" customFormat="1" ht="12.75">
      <c r="A45" s="114"/>
      <c r="B45" s="161"/>
      <c r="C45" s="108"/>
      <c r="D45" s="113"/>
      <c r="E45" s="116"/>
      <c r="F45" s="117"/>
      <c r="G45" s="713"/>
      <c r="H45" s="59"/>
      <c r="I45" s="108"/>
      <c r="J45" s="113"/>
      <c r="K45" s="116"/>
      <c r="L45" s="117"/>
      <c r="N45" s="59"/>
      <c r="O45" s="108"/>
      <c r="P45" s="113"/>
      <c r="Q45" s="116"/>
      <c r="R45" s="117"/>
      <c r="S45" s="113"/>
      <c r="T45" s="59"/>
      <c r="U45" s="108"/>
      <c r="V45" s="113"/>
      <c r="W45" s="116"/>
      <c r="X45" s="117"/>
      <c r="Y45" s="113"/>
      <c r="Z45" s="59"/>
      <c r="AA45" s="108"/>
      <c r="AB45" s="113"/>
      <c r="AC45" s="116"/>
      <c r="AD45" s="117"/>
      <c r="AE45" s="113"/>
      <c r="AF45" s="59"/>
      <c r="AG45" s="108"/>
      <c r="AH45" s="113"/>
      <c r="AI45" s="116"/>
      <c r="AJ45" s="117"/>
      <c r="AK45" s="113"/>
      <c r="AL45" s="59"/>
      <c r="AM45" s="108"/>
      <c r="AN45" s="113"/>
      <c r="AO45" s="116"/>
      <c r="AP45" s="117"/>
      <c r="AQ45" s="113"/>
      <c r="AR45" s="59"/>
      <c r="AS45" s="108"/>
      <c r="AT45" s="113"/>
      <c r="AU45" s="116"/>
      <c r="AV45" s="117"/>
      <c r="AW45" s="113"/>
      <c r="AX45" s="59"/>
      <c r="AY45" s="108"/>
      <c r="AZ45" s="113"/>
      <c r="BA45" s="116"/>
      <c r="BB45" s="117"/>
      <c r="BC45" s="113"/>
      <c r="BD45" s="59"/>
      <c r="BE45" s="108"/>
      <c r="BF45" s="113"/>
      <c r="BG45" s="116"/>
      <c r="BH45" s="117"/>
      <c r="BI45" s="113"/>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row>
    <row r="46" spans="1:140" s="169" customFormat="1" ht="25.5">
      <c r="A46" s="168" t="s">
        <v>575</v>
      </c>
      <c r="B46" s="177" t="s">
        <v>997</v>
      </c>
      <c r="C46" s="163">
        <f>C$35/8</f>
        <v>12.5</v>
      </c>
      <c r="D46" s="166"/>
      <c r="E46" s="135"/>
      <c r="F46" s="134">
        <f>SUM(E47,E49)</f>
        <v>12.5</v>
      </c>
      <c r="G46" s="714"/>
      <c r="H46" s="170"/>
      <c r="I46" s="163">
        <f>I$35/8</f>
        <v>12.5</v>
      </c>
      <c r="J46" s="166"/>
      <c r="K46" s="135"/>
      <c r="L46" s="134">
        <f>SUM(K47,K49)</f>
        <v>0</v>
      </c>
      <c r="N46" s="170"/>
      <c r="O46" s="163">
        <f>O$35/8</f>
        <v>12.5</v>
      </c>
      <c r="P46" s="166"/>
      <c r="Q46" s="135"/>
      <c r="R46" s="134">
        <f>SUM(Q47,Q49)</f>
        <v>12.5</v>
      </c>
      <c r="S46" s="166"/>
      <c r="T46" s="170"/>
      <c r="U46" s="163">
        <f>U$35/8</f>
        <v>12.5</v>
      </c>
      <c r="V46" s="166"/>
      <c r="W46" s="135"/>
      <c r="X46" s="134">
        <f>SUM(W47,W49)</f>
        <v>0</v>
      </c>
      <c r="Y46" s="166"/>
      <c r="Z46" s="170"/>
      <c r="AA46" s="163">
        <f>AA$35/8</f>
        <v>12.5</v>
      </c>
      <c r="AB46" s="166"/>
      <c r="AC46" s="135"/>
      <c r="AD46" s="134">
        <f>SUM(AC47,AC49)</f>
        <v>0</v>
      </c>
      <c r="AE46" s="166"/>
      <c r="AF46" s="170"/>
      <c r="AG46" s="163">
        <f>AG$35/8</f>
        <v>12.5</v>
      </c>
      <c r="AH46" s="166"/>
      <c r="AI46" s="135"/>
      <c r="AJ46" s="134">
        <f>SUM(AI47,AI49)</f>
        <v>6.25</v>
      </c>
      <c r="AK46" s="166"/>
      <c r="AL46" s="170"/>
      <c r="AM46" s="163">
        <f>AM$35/8</f>
        <v>12.5</v>
      </c>
      <c r="AN46" s="166"/>
      <c r="AO46" s="135"/>
      <c r="AP46" s="134">
        <f>SUM(AO47,AO49)</f>
        <v>0</v>
      </c>
      <c r="AQ46" s="168"/>
      <c r="AR46" s="170"/>
      <c r="AS46" s="163">
        <f>AS$35/8</f>
        <v>12.5</v>
      </c>
      <c r="AT46" s="166"/>
      <c r="AU46" s="135"/>
      <c r="AV46" s="134">
        <f>SUM(AU47,AU49)</f>
        <v>12.5</v>
      </c>
      <c r="AW46" s="166"/>
      <c r="AX46" s="170"/>
      <c r="AY46" s="163">
        <f>AY$35/8</f>
        <v>12.5</v>
      </c>
      <c r="AZ46" s="166"/>
      <c r="BA46" s="135"/>
      <c r="BB46" s="134">
        <f>SUM(BA47,BA49)</f>
        <v>6.25</v>
      </c>
      <c r="BC46" s="166"/>
      <c r="BD46" s="170"/>
      <c r="BE46" s="163">
        <f>BE$35/8</f>
        <v>12.5</v>
      </c>
      <c r="BF46" s="166"/>
      <c r="BG46" s="135"/>
      <c r="BH46" s="134">
        <f>SUM(BG47,BG49)</f>
        <v>6.25</v>
      </c>
      <c r="BI46" s="166"/>
      <c r="BJ46" s="21"/>
      <c r="BK46" s="21"/>
      <c r="BL46" s="21"/>
      <c r="BM46" s="21"/>
      <c r="BN46" s="21"/>
      <c r="BO46" s="21"/>
      <c r="BP46" s="21"/>
      <c r="BQ46" s="21"/>
      <c r="BR46" s="21"/>
      <c r="BS46" s="21"/>
      <c r="BT46" s="21"/>
      <c r="BU46" s="2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row>
    <row r="47" spans="1:140" s="159" customFormat="1" ht="76.5">
      <c r="A47" s="114" t="s">
        <v>1074</v>
      </c>
      <c r="B47" s="161" t="s">
        <v>1066</v>
      </c>
      <c r="C47" s="108">
        <f>C$46/2</f>
        <v>6.25</v>
      </c>
      <c r="D47" s="114" t="s">
        <v>35</v>
      </c>
      <c r="E47" s="116">
        <f>D48*C47</f>
        <v>6.25</v>
      </c>
      <c r="F47" s="117"/>
      <c r="G47" s="113" t="s">
        <v>1800</v>
      </c>
      <c r="H47" s="59"/>
      <c r="I47" s="108">
        <f>I$46/2</f>
        <v>6.25</v>
      </c>
      <c r="J47" s="114" t="s">
        <v>38</v>
      </c>
      <c r="K47" s="116">
        <f>J48*I47</f>
        <v>0</v>
      </c>
      <c r="L47" s="117"/>
      <c r="M47" s="113" t="s">
        <v>2388</v>
      </c>
      <c r="N47" s="59"/>
      <c r="O47" s="108">
        <f>O$46/2</f>
        <v>6.25</v>
      </c>
      <c r="P47" s="113" t="s">
        <v>35</v>
      </c>
      <c r="Q47" s="116">
        <f>P48*O47</f>
        <v>6.25</v>
      </c>
      <c r="R47" s="117"/>
      <c r="S47" s="113" t="s">
        <v>1800</v>
      </c>
      <c r="T47" s="59"/>
      <c r="U47" s="108">
        <f>U$46/2</f>
        <v>6.25</v>
      </c>
      <c r="V47" s="113" t="s">
        <v>38</v>
      </c>
      <c r="W47" s="116">
        <f>V48*U47</f>
        <v>0</v>
      </c>
      <c r="X47" s="117"/>
      <c r="Y47" s="113" t="s">
        <v>1800</v>
      </c>
      <c r="Z47" s="59"/>
      <c r="AA47" s="108">
        <f>AA$46/2</f>
        <v>6.25</v>
      </c>
      <c r="AB47" s="113" t="s">
        <v>38</v>
      </c>
      <c r="AC47" s="116">
        <f>AB48*AA47</f>
        <v>0</v>
      </c>
      <c r="AD47" s="117"/>
      <c r="AE47" s="113" t="s">
        <v>1800</v>
      </c>
      <c r="AF47" s="59"/>
      <c r="AG47" s="108">
        <f>AG$46/2</f>
        <v>6.25</v>
      </c>
      <c r="AH47" s="113" t="s">
        <v>35</v>
      </c>
      <c r="AI47" s="116">
        <f>AH48*AG47</f>
        <v>3.125</v>
      </c>
      <c r="AJ47" s="117"/>
      <c r="AK47" s="113" t="s">
        <v>1800</v>
      </c>
      <c r="AL47" s="59"/>
      <c r="AM47" s="108">
        <f>AM$46/2</f>
        <v>6.25</v>
      </c>
      <c r="AN47" s="113" t="s">
        <v>38</v>
      </c>
      <c r="AO47" s="116">
        <f>AN48*AM47</f>
        <v>0</v>
      </c>
      <c r="AP47" s="117"/>
      <c r="AQ47" s="113" t="s">
        <v>1800</v>
      </c>
      <c r="AR47" s="59"/>
      <c r="AS47" s="108">
        <f>AS$46/2</f>
        <v>6.25</v>
      </c>
      <c r="AT47" s="113" t="s">
        <v>35</v>
      </c>
      <c r="AU47" s="116">
        <v>6.25</v>
      </c>
      <c r="AV47" s="117"/>
      <c r="AW47" s="113" t="s">
        <v>1800</v>
      </c>
      <c r="AX47" s="59"/>
      <c r="AY47" s="108">
        <f>AY$46/2</f>
        <v>6.25</v>
      </c>
      <c r="AZ47" s="113" t="s">
        <v>35</v>
      </c>
      <c r="BA47" s="116">
        <f>AZ48*AY47</f>
        <v>6.25</v>
      </c>
      <c r="BB47" s="117"/>
      <c r="BC47" s="113" t="s">
        <v>1800</v>
      </c>
      <c r="BD47" s="59"/>
      <c r="BE47" s="108">
        <f>BE$46/2</f>
        <v>6.25</v>
      </c>
      <c r="BF47" s="113" t="s">
        <v>35</v>
      </c>
      <c r="BG47" s="116">
        <f>BF48*BE47</f>
        <v>6.25</v>
      </c>
      <c r="BH47" s="117"/>
      <c r="BI47" s="113" t="s">
        <v>1800</v>
      </c>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row>
    <row r="48" spans="1:140" s="159" customFormat="1" ht="12.75">
      <c r="A48" s="114"/>
      <c r="B48" s="161"/>
      <c r="C48" s="162"/>
      <c r="D48" s="119">
        <v>1</v>
      </c>
      <c r="E48" s="117"/>
      <c r="F48" s="134"/>
      <c r="G48" s="114"/>
      <c r="H48" s="59"/>
      <c r="I48" s="162"/>
      <c r="J48" s="119"/>
      <c r="K48" s="117"/>
      <c r="L48" s="134"/>
      <c r="M48" s="113"/>
      <c r="N48" s="59"/>
      <c r="O48" s="162"/>
      <c r="P48" s="119">
        <v>1</v>
      </c>
      <c r="Q48" s="117"/>
      <c r="R48" s="134"/>
      <c r="S48" s="114"/>
      <c r="T48" s="59"/>
      <c r="U48" s="162"/>
      <c r="V48" s="119">
        <v>0</v>
      </c>
      <c r="W48" s="117"/>
      <c r="X48" s="134"/>
      <c r="Y48" s="114"/>
      <c r="Z48" s="59"/>
      <c r="AA48" s="162"/>
      <c r="AB48" s="119">
        <v>0</v>
      </c>
      <c r="AC48" s="117"/>
      <c r="AD48" s="134"/>
      <c r="AE48" s="113"/>
      <c r="AF48" s="59"/>
      <c r="AG48" s="162"/>
      <c r="AH48" s="119">
        <v>0.5</v>
      </c>
      <c r="AI48" s="117"/>
      <c r="AJ48" s="134"/>
      <c r="AK48" s="113"/>
      <c r="AL48" s="59"/>
      <c r="AM48" s="162"/>
      <c r="AN48" s="119">
        <v>0</v>
      </c>
      <c r="AO48" s="117"/>
      <c r="AP48" s="134"/>
      <c r="AQ48" s="114"/>
      <c r="AR48" s="59"/>
      <c r="AS48" s="162"/>
      <c r="AT48" s="119">
        <v>1</v>
      </c>
      <c r="AU48" s="117"/>
      <c r="AV48" s="134"/>
      <c r="AW48" s="114"/>
      <c r="AX48" s="59"/>
      <c r="AY48" s="162"/>
      <c r="AZ48" s="119">
        <v>1</v>
      </c>
      <c r="BA48" s="117"/>
      <c r="BB48" s="134"/>
      <c r="BC48" s="114"/>
      <c r="BD48" s="59"/>
      <c r="BE48" s="162"/>
      <c r="BF48" s="119">
        <v>1</v>
      </c>
      <c r="BG48" s="117"/>
      <c r="BH48" s="134"/>
      <c r="BI48" s="114"/>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row>
    <row r="49" spans="1:140" s="159" customFormat="1" ht="76.5">
      <c r="A49" s="114" t="s">
        <v>1075</v>
      </c>
      <c r="B49" s="161" t="s">
        <v>1067</v>
      </c>
      <c r="C49" s="108">
        <f>C$46/2</f>
        <v>6.25</v>
      </c>
      <c r="D49" s="114" t="s">
        <v>35</v>
      </c>
      <c r="E49" s="116">
        <f>D50*C49</f>
        <v>6.25</v>
      </c>
      <c r="F49" s="117"/>
      <c r="G49" s="113" t="s">
        <v>1800</v>
      </c>
      <c r="H49" s="59"/>
      <c r="I49" s="108">
        <f>I$46/2</f>
        <v>6.25</v>
      </c>
      <c r="J49" s="114" t="s">
        <v>38</v>
      </c>
      <c r="K49" s="116">
        <f>J50*I49</f>
        <v>0</v>
      </c>
      <c r="L49" s="117"/>
      <c r="M49" s="113" t="s">
        <v>2388</v>
      </c>
      <c r="N49" s="59"/>
      <c r="O49" s="108">
        <f>O$46/2</f>
        <v>6.25</v>
      </c>
      <c r="P49" s="113" t="s">
        <v>35</v>
      </c>
      <c r="Q49" s="116">
        <f>P50*O49</f>
        <v>6.25</v>
      </c>
      <c r="R49" s="117"/>
      <c r="S49" s="113" t="s">
        <v>1800</v>
      </c>
      <c r="T49" s="59"/>
      <c r="U49" s="108">
        <f>U$46/2</f>
        <v>6.25</v>
      </c>
      <c r="V49" s="113" t="s">
        <v>38</v>
      </c>
      <c r="W49" s="116">
        <f>V50*U49</f>
        <v>0</v>
      </c>
      <c r="X49" s="117"/>
      <c r="Y49" s="113" t="s">
        <v>1800</v>
      </c>
      <c r="Z49" s="59"/>
      <c r="AA49" s="108">
        <f>AA$46/2</f>
        <v>6.25</v>
      </c>
      <c r="AB49" s="113" t="s">
        <v>38</v>
      </c>
      <c r="AC49" s="116">
        <f>AB50*AA49</f>
        <v>0</v>
      </c>
      <c r="AD49" s="117"/>
      <c r="AE49" s="113" t="s">
        <v>1800</v>
      </c>
      <c r="AF49" s="59"/>
      <c r="AG49" s="108">
        <f>AG$46/2</f>
        <v>6.25</v>
      </c>
      <c r="AH49" s="113" t="s">
        <v>35</v>
      </c>
      <c r="AI49" s="116">
        <f>AH50*AG49</f>
        <v>3.125</v>
      </c>
      <c r="AJ49" s="117"/>
      <c r="AK49" s="113" t="s">
        <v>1800</v>
      </c>
      <c r="AL49" s="59"/>
      <c r="AM49" s="108">
        <f>AM$46/2</f>
        <v>6.25</v>
      </c>
      <c r="AN49" s="113" t="s">
        <v>38</v>
      </c>
      <c r="AO49" s="116">
        <f>AN50*AM49</f>
        <v>0</v>
      </c>
      <c r="AP49" s="117"/>
      <c r="AQ49" s="113" t="s">
        <v>1800</v>
      </c>
      <c r="AR49" s="59"/>
      <c r="AS49" s="108">
        <f>AS$46/2</f>
        <v>6.25</v>
      </c>
      <c r="AT49" s="113" t="s">
        <v>35</v>
      </c>
      <c r="AU49" s="116">
        <v>6.25</v>
      </c>
      <c r="AV49" s="117"/>
      <c r="AW49" s="113" t="s">
        <v>1800</v>
      </c>
      <c r="AX49" s="59"/>
      <c r="AY49" s="108">
        <f>AY$46/2</f>
        <v>6.25</v>
      </c>
      <c r="AZ49" s="113" t="s">
        <v>38</v>
      </c>
      <c r="BA49" s="116">
        <f>AZ50*AY49</f>
        <v>0</v>
      </c>
      <c r="BB49" s="117"/>
      <c r="BC49" s="113" t="s">
        <v>1800</v>
      </c>
      <c r="BD49" s="59"/>
      <c r="BE49" s="108">
        <f>BE$46/2</f>
        <v>6.25</v>
      </c>
      <c r="BF49" s="113" t="s">
        <v>1065</v>
      </c>
      <c r="BG49" s="116">
        <f>BF50*BE49</f>
        <v>0</v>
      </c>
      <c r="BH49" s="117"/>
      <c r="BI49" s="113" t="s">
        <v>1800</v>
      </c>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row>
    <row r="50" spans="1:140" s="21" customFormat="1" ht="12.75">
      <c r="A50" s="114"/>
      <c r="B50" s="161"/>
      <c r="C50" s="76"/>
      <c r="D50" s="119">
        <v>1</v>
      </c>
      <c r="E50" s="66"/>
      <c r="F50" s="134"/>
      <c r="G50" s="114"/>
      <c r="H50" s="59"/>
      <c r="I50" s="76"/>
      <c r="J50" s="119"/>
      <c r="K50" s="66"/>
      <c r="L50" s="134"/>
      <c r="M50" s="113"/>
      <c r="N50" s="59"/>
      <c r="O50" s="76"/>
      <c r="P50" s="119">
        <v>1</v>
      </c>
      <c r="Q50" s="66"/>
      <c r="R50" s="134"/>
      <c r="S50" s="114"/>
      <c r="T50" s="59"/>
      <c r="U50" s="76"/>
      <c r="V50" s="119">
        <v>0</v>
      </c>
      <c r="W50" s="66"/>
      <c r="X50" s="134"/>
      <c r="Y50" s="114"/>
      <c r="Z50" s="59"/>
      <c r="AA50" s="76"/>
      <c r="AB50" s="119">
        <v>0</v>
      </c>
      <c r="AC50" s="117"/>
      <c r="AD50" s="134"/>
      <c r="AE50" s="113"/>
      <c r="AF50" s="59"/>
      <c r="AG50" s="76"/>
      <c r="AH50" s="119">
        <v>0.5</v>
      </c>
      <c r="AI50" s="66"/>
      <c r="AJ50" s="134"/>
      <c r="AK50" s="113"/>
      <c r="AL50" s="59"/>
      <c r="AM50" s="76"/>
      <c r="AN50" s="119">
        <v>0</v>
      </c>
      <c r="AO50" s="117"/>
      <c r="AP50" s="134"/>
      <c r="AQ50" s="114"/>
      <c r="AR50" s="59"/>
      <c r="AS50" s="76"/>
      <c r="AT50" s="119">
        <v>1</v>
      </c>
      <c r="AU50" s="117"/>
      <c r="AV50" s="134"/>
      <c r="AW50" s="114"/>
      <c r="AX50" s="59"/>
      <c r="AY50" s="76"/>
      <c r="AZ50" s="119">
        <v>0</v>
      </c>
      <c r="BA50" s="117"/>
      <c r="BB50" s="134"/>
      <c r="BC50" s="114"/>
      <c r="BD50" s="59"/>
      <c r="BE50" s="76"/>
      <c r="BF50" s="119">
        <v>0</v>
      </c>
      <c r="BG50" s="117"/>
      <c r="BH50" s="134"/>
      <c r="BI50" s="114"/>
    </row>
    <row r="51" spans="1:140" s="159" customFormat="1" ht="12.75">
      <c r="A51" s="114"/>
      <c r="B51" s="161"/>
      <c r="C51" s="162"/>
      <c r="D51" s="119"/>
      <c r="E51" s="117"/>
      <c r="F51" s="134"/>
      <c r="G51" s="114"/>
      <c r="H51" s="59"/>
      <c r="I51" s="162"/>
      <c r="J51" s="119"/>
      <c r="K51" s="117"/>
      <c r="L51" s="134"/>
      <c r="M51" s="113"/>
      <c r="N51" s="59"/>
      <c r="O51" s="162"/>
      <c r="P51" s="119"/>
      <c r="Q51" s="117"/>
      <c r="R51" s="134"/>
      <c r="S51" s="114"/>
      <c r="T51" s="59"/>
      <c r="U51" s="162"/>
      <c r="V51" s="119"/>
      <c r="W51" s="117"/>
      <c r="X51" s="134"/>
      <c r="Y51" s="114"/>
      <c r="Z51" s="59"/>
      <c r="AA51" s="162"/>
      <c r="AB51" s="119"/>
      <c r="AC51" s="117"/>
      <c r="AD51" s="134"/>
      <c r="AE51" s="113"/>
      <c r="AF51" s="59"/>
      <c r="AG51" s="162"/>
      <c r="AH51" s="119"/>
      <c r="AI51" s="117"/>
      <c r="AJ51" s="134"/>
      <c r="AK51" s="113"/>
      <c r="AL51" s="59"/>
      <c r="AM51" s="162"/>
      <c r="AN51" s="119"/>
      <c r="AO51" s="117"/>
      <c r="AP51" s="134"/>
      <c r="AQ51" s="114"/>
      <c r="AR51" s="59"/>
      <c r="AS51" s="162"/>
      <c r="AT51" s="119"/>
      <c r="AU51" s="117"/>
      <c r="AV51" s="134"/>
      <c r="AW51" s="114"/>
      <c r="AX51" s="59"/>
      <c r="AY51" s="162"/>
      <c r="AZ51" s="119"/>
      <c r="BA51" s="117"/>
      <c r="BB51" s="134"/>
      <c r="BC51" s="114"/>
      <c r="BD51" s="59"/>
      <c r="BE51" s="162"/>
      <c r="BF51" s="119"/>
      <c r="BG51" s="117"/>
      <c r="BH51" s="134"/>
      <c r="BI51" s="114"/>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row>
    <row r="52" spans="1:140" s="169" customFormat="1" ht="12.75">
      <c r="A52" s="168" t="s">
        <v>717</v>
      </c>
      <c r="B52" s="177" t="s">
        <v>1129</v>
      </c>
      <c r="C52" s="163">
        <f>C$35/8</f>
        <v>12.5</v>
      </c>
      <c r="D52" s="168"/>
      <c r="E52" s="135"/>
      <c r="F52" s="134">
        <f>SUM(E53:E54)</f>
        <v>12.5</v>
      </c>
      <c r="G52" s="166"/>
      <c r="H52" s="170"/>
      <c r="I52" s="163">
        <f>I$35/8</f>
        <v>12.5</v>
      </c>
      <c r="J52" s="166"/>
      <c r="K52" s="135"/>
      <c r="L52" s="134">
        <f>SUM(K53:K54)</f>
        <v>6.25</v>
      </c>
      <c r="M52" s="113"/>
      <c r="N52" s="170"/>
      <c r="O52" s="163">
        <f>O$35/8</f>
        <v>12.5</v>
      </c>
      <c r="P52" s="166"/>
      <c r="Q52" s="135"/>
      <c r="R52" s="134">
        <f>SUM(Q53:Q54)</f>
        <v>6.25</v>
      </c>
      <c r="S52" s="166"/>
      <c r="T52" s="170"/>
      <c r="U52" s="163">
        <f>U$35/8</f>
        <v>12.5</v>
      </c>
      <c r="V52" s="166"/>
      <c r="W52" s="135"/>
      <c r="X52" s="134">
        <f>SUM(W53:W54)</f>
        <v>12.5</v>
      </c>
      <c r="Y52" s="166"/>
      <c r="Z52" s="170"/>
      <c r="AA52" s="163">
        <f>AA$35/8</f>
        <v>12.5</v>
      </c>
      <c r="AB52" s="166"/>
      <c r="AC52" s="135"/>
      <c r="AD52" s="134">
        <f>SUM(AC53:AC54)</f>
        <v>12.5</v>
      </c>
      <c r="AE52" s="166"/>
      <c r="AF52" s="170"/>
      <c r="AG52" s="163">
        <f>AG$35/8</f>
        <v>12.5</v>
      </c>
      <c r="AH52" s="166"/>
      <c r="AI52" s="135"/>
      <c r="AJ52" s="134">
        <f>SUM(AI53:AI54)</f>
        <v>12.5</v>
      </c>
      <c r="AK52" s="166"/>
      <c r="AL52" s="170"/>
      <c r="AM52" s="163">
        <f>AM$35/8</f>
        <v>12.5</v>
      </c>
      <c r="AN52" s="166"/>
      <c r="AO52" s="135"/>
      <c r="AP52" s="134">
        <f>SUM(AO53:AO54)</f>
        <v>6.25</v>
      </c>
      <c r="AQ52" s="166"/>
      <c r="AR52" s="170"/>
      <c r="AS52" s="163">
        <f>AS$35/8</f>
        <v>12.5</v>
      </c>
      <c r="AT52" s="166"/>
      <c r="AU52" s="135"/>
      <c r="AV52" s="134">
        <f>SUM(AU53:AU54)</f>
        <v>12.5</v>
      </c>
      <c r="AW52" s="166"/>
      <c r="AX52" s="170"/>
      <c r="AY52" s="163">
        <f>AY$35/8</f>
        <v>12.5</v>
      </c>
      <c r="AZ52" s="166"/>
      <c r="BA52" s="135"/>
      <c r="BB52" s="134">
        <f>SUM(BA53:BA54)</f>
        <v>12.5</v>
      </c>
      <c r="BC52" s="166"/>
      <c r="BD52" s="170"/>
      <c r="BE52" s="163">
        <f>BE$35/8</f>
        <v>12.5</v>
      </c>
      <c r="BF52" s="166"/>
      <c r="BG52" s="135"/>
      <c r="BH52" s="134">
        <f>SUM(BG53:BG54)</f>
        <v>12.5</v>
      </c>
      <c r="BI52" s="166"/>
      <c r="BJ52" s="21"/>
      <c r="BK52" s="21"/>
      <c r="BL52" s="21"/>
      <c r="BM52" s="21"/>
      <c r="BN52" s="21"/>
      <c r="BO52" s="21"/>
      <c r="BP52" s="21"/>
      <c r="BQ52" s="21"/>
      <c r="BR52" s="21"/>
      <c r="BS52" s="21"/>
      <c r="BT52" s="21"/>
      <c r="BU52" s="2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row>
    <row r="53" spans="1:140" s="159" customFormat="1" ht="51">
      <c r="A53" s="114" t="s">
        <v>714</v>
      </c>
      <c r="B53" s="161" t="s">
        <v>1801</v>
      </c>
      <c r="C53" s="108">
        <f>C$52/2</f>
        <v>6.25</v>
      </c>
      <c r="D53" s="114" t="s">
        <v>35</v>
      </c>
      <c r="E53" s="116">
        <f>IF(D53="Yes",C53,IF(D53="partial",C53*0.25,0))</f>
        <v>6.25</v>
      </c>
      <c r="F53" s="117"/>
      <c r="G53" s="113" t="s">
        <v>1802</v>
      </c>
      <c r="H53" s="59"/>
      <c r="I53" s="108">
        <f>I$52/2</f>
        <v>6.25</v>
      </c>
      <c r="J53" s="113" t="s">
        <v>35</v>
      </c>
      <c r="K53" s="116">
        <f>IF(J53="Yes",I53,0)</f>
        <v>6.25</v>
      </c>
      <c r="L53" s="117"/>
      <c r="M53" s="113" t="s">
        <v>1802</v>
      </c>
      <c r="N53" s="59"/>
      <c r="O53" s="108">
        <f>O$52/2</f>
        <v>6.25</v>
      </c>
      <c r="P53" s="113" t="s">
        <v>35</v>
      </c>
      <c r="Q53" s="116">
        <f>IF(P53="Yes",O53,0)</f>
        <v>6.25</v>
      </c>
      <c r="R53" s="117"/>
      <c r="S53" s="113" t="s">
        <v>1802</v>
      </c>
      <c r="T53" s="59"/>
      <c r="U53" s="108">
        <f>U$52/2</f>
        <v>6.25</v>
      </c>
      <c r="V53" s="10" t="s">
        <v>35</v>
      </c>
      <c r="W53" s="116">
        <f>IF(V53="Yes",U53,0)</f>
        <v>6.25</v>
      </c>
      <c r="X53" s="117"/>
      <c r="Y53" s="113" t="s">
        <v>1802</v>
      </c>
      <c r="Z53" s="59"/>
      <c r="AA53" s="108">
        <f>AA$52/2</f>
        <v>6.25</v>
      </c>
      <c r="AB53" s="113" t="s">
        <v>35</v>
      </c>
      <c r="AC53" s="116">
        <f>IF(AB53="Yes",AA53,0)</f>
        <v>6.25</v>
      </c>
      <c r="AD53" s="117"/>
      <c r="AE53" s="113" t="s">
        <v>1802</v>
      </c>
      <c r="AF53" s="59"/>
      <c r="AG53" s="108">
        <f>AG$52/2</f>
        <v>6.25</v>
      </c>
      <c r="AH53" s="113" t="s">
        <v>35</v>
      </c>
      <c r="AI53" s="116">
        <f>IF(AH53="Yes",AG53,0)</f>
        <v>6.25</v>
      </c>
      <c r="AJ53" s="117"/>
      <c r="AK53" s="113" t="s">
        <v>1802</v>
      </c>
      <c r="AL53" s="59"/>
      <c r="AM53" s="108">
        <f>AM$52/2</f>
        <v>6.25</v>
      </c>
      <c r="AN53" s="113" t="s">
        <v>35</v>
      </c>
      <c r="AO53" s="116">
        <f>IF(AN53="Yes",AM53,0)</f>
        <v>6.25</v>
      </c>
      <c r="AP53" s="117"/>
      <c r="AQ53" s="113" t="s">
        <v>1802</v>
      </c>
      <c r="AR53" s="59"/>
      <c r="AS53" s="108">
        <f>AS$52/2</f>
        <v>6.25</v>
      </c>
      <c r="AT53" s="10" t="s">
        <v>35</v>
      </c>
      <c r="AU53" s="116">
        <v>6.25</v>
      </c>
      <c r="AV53" s="117"/>
      <c r="AW53" s="113" t="s">
        <v>1802</v>
      </c>
      <c r="AX53" s="59"/>
      <c r="AY53" s="108">
        <f>AY$52/2</f>
        <v>6.25</v>
      </c>
      <c r="AZ53" s="10" t="s">
        <v>35</v>
      </c>
      <c r="BA53" s="116">
        <f>IF(AZ53="Yes",AY53,0)</f>
        <v>6.25</v>
      </c>
      <c r="BB53" s="117"/>
      <c r="BC53" s="113" t="s">
        <v>1802</v>
      </c>
      <c r="BD53" s="59"/>
      <c r="BE53" s="108">
        <f>BE$52/2</f>
        <v>6.25</v>
      </c>
      <c r="BF53" s="10" t="s">
        <v>35</v>
      </c>
      <c r="BG53" s="116">
        <f>IF(BF53="Yes",BE53,0)</f>
        <v>6.25</v>
      </c>
      <c r="BH53" s="117"/>
      <c r="BI53" s="113" t="s">
        <v>1802</v>
      </c>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row>
    <row r="54" spans="1:140" s="159" customFormat="1" ht="38.25">
      <c r="A54" s="114" t="s">
        <v>715</v>
      </c>
      <c r="B54" s="161" t="s">
        <v>1803</v>
      </c>
      <c r="C54" s="108">
        <f>C$52/2</f>
        <v>6.25</v>
      </c>
      <c r="D54" s="114" t="s">
        <v>35</v>
      </c>
      <c r="E54" s="116">
        <f>IF(D54="Yes",C54,IF(D54="partial",C54*0.25,0))</f>
        <v>6.25</v>
      </c>
      <c r="F54" s="117"/>
      <c r="G54" s="113" t="s">
        <v>1804</v>
      </c>
      <c r="H54" s="59"/>
      <c r="I54" s="108">
        <f>I$52/2</f>
        <v>6.25</v>
      </c>
      <c r="J54" s="113" t="s">
        <v>38</v>
      </c>
      <c r="K54" s="116">
        <f>IF(J54="Yes",I54,0)</f>
        <v>0</v>
      </c>
      <c r="L54" s="117"/>
      <c r="M54" s="113" t="s">
        <v>1804</v>
      </c>
      <c r="N54" s="59"/>
      <c r="O54" s="108">
        <f>O$52/2</f>
        <v>6.25</v>
      </c>
      <c r="P54" s="113" t="s">
        <v>38</v>
      </c>
      <c r="Q54" s="116">
        <f>IF(P54="Yes",O54,0)</f>
        <v>0</v>
      </c>
      <c r="R54" s="117"/>
      <c r="S54" s="113" t="s">
        <v>1804</v>
      </c>
      <c r="T54" s="59"/>
      <c r="U54" s="108">
        <f>U$52/2</f>
        <v>6.25</v>
      </c>
      <c r="V54" s="10" t="s">
        <v>35</v>
      </c>
      <c r="W54" s="116">
        <f>IF(V54="Yes",U54,0)</f>
        <v>6.25</v>
      </c>
      <c r="X54" s="117"/>
      <c r="Y54" s="113" t="s">
        <v>1804</v>
      </c>
      <c r="Z54" s="59"/>
      <c r="AA54" s="108">
        <f>AA$52/2</f>
        <v>6.25</v>
      </c>
      <c r="AB54" s="113" t="s">
        <v>35</v>
      </c>
      <c r="AC54" s="116">
        <f>IF(AB54="Yes",AA54,0)</f>
        <v>6.25</v>
      </c>
      <c r="AD54" s="117"/>
      <c r="AE54" s="113" t="s">
        <v>1804</v>
      </c>
      <c r="AF54" s="59"/>
      <c r="AG54" s="108">
        <f>AG$52/2</f>
        <v>6.25</v>
      </c>
      <c r="AH54" s="113" t="s">
        <v>35</v>
      </c>
      <c r="AI54" s="116">
        <f>IF(AH54="Yes",AG54,0)</f>
        <v>6.25</v>
      </c>
      <c r="AJ54" s="117"/>
      <c r="AK54" s="113" t="s">
        <v>1804</v>
      </c>
      <c r="AL54" s="59"/>
      <c r="AM54" s="108">
        <f>AM$52/2</f>
        <v>6.25</v>
      </c>
      <c r="AN54" s="113" t="s">
        <v>38</v>
      </c>
      <c r="AO54" s="116">
        <f>IF(AN54="Yes",AM54,0)</f>
        <v>0</v>
      </c>
      <c r="AP54" s="117"/>
      <c r="AQ54" s="113" t="s">
        <v>1804</v>
      </c>
      <c r="AR54" s="59"/>
      <c r="AS54" s="108">
        <f>AS$52/2</f>
        <v>6.25</v>
      </c>
      <c r="AT54" s="10" t="s">
        <v>35</v>
      </c>
      <c r="AU54" s="116">
        <v>6.25</v>
      </c>
      <c r="AV54" s="117"/>
      <c r="AW54" s="113" t="s">
        <v>1804</v>
      </c>
      <c r="AX54" s="59"/>
      <c r="AY54" s="108">
        <f>AY$52/2</f>
        <v>6.25</v>
      </c>
      <c r="AZ54" s="10" t="s">
        <v>35</v>
      </c>
      <c r="BA54" s="116">
        <f>IF(AZ54="Yes",AY54,0)</f>
        <v>6.25</v>
      </c>
      <c r="BB54" s="117"/>
      <c r="BC54" s="113" t="s">
        <v>1804</v>
      </c>
      <c r="BD54" s="59"/>
      <c r="BE54" s="108">
        <f>BE$52/2</f>
        <v>6.25</v>
      </c>
      <c r="BF54" s="113" t="s">
        <v>35</v>
      </c>
      <c r="BG54" s="116">
        <f>IF(BF54="Yes",BE54,0)</f>
        <v>6.25</v>
      </c>
      <c r="BH54" s="117"/>
      <c r="BI54" s="113" t="s">
        <v>1804</v>
      </c>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row>
    <row r="55" spans="1:140" s="159" customFormat="1" ht="12.75">
      <c r="A55" s="114"/>
      <c r="B55" s="161"/>
      <c r="C55" s="162"/>
      <c r="D55" s="119"/>
      <c r="E55" s="117"/>
      <c r="F55" s="134"/>
      <c r="G55" s="114"/>
      <c r="H55" s="59"/>
      <c r="I55" s="162"/>
      <c r="J55" s="119"/>
      <c r="K55" s="117"/>
      <c r="L55" s="134"/>
      <c r="M55" s="113"/>
      <c r="N55" s="59"/>
      <c r="O55" s="162"/>
      <c r="P55" s="119"/>
      <c r="Q55" s="117"/>
      <c r="R55" s="134"/>
      <c r="S55" s="114"/>
      <c r="T55" s="59"/>
      <c r="U55" s="162"/>
      <c r="V55" s="119"/>
      <c r="W55" s="117"/>
      <c r="X55" s="134"/>
      <c r="Y55" s="114"/>
      <c r="Z55" s="59"/>
      <c r="AA55" s="162"/>
      <c r="AB55" s="119"/>
      <c r="AC55" s="117"/>
      <c r="AD55" s="134"/>
      <c r="AE55" s="113"/>
      <c r="AF55" s="59"/>
      <c r="AG55" s="162"/>
      <c r="AH55" s="119"/>
      <c r="AI55" s="117"/>
      <c r="AJ55" s="134"/>
      <c r="AK55" s="113"/>
      <c r="AL55" s="59"/>
      <c r="AM55" s="162"/>
      <c r="AN55" s="119"/>
      <c r="AO55" s="117"/>
      <c r="AP55" s="134"/>
      <c r="AQ55" s="114"/>
      <c r="AR55" s="59"/>
      <c r="AS55" s="162"/>
      <c r="AT55" s="119"/>
      <c r="AU55" s="117"/>
      <c r="AV55" s="134"/>
      <c r="AW55" s="114"/>
      <c r="AX55" s="59"/>
      <c r="AY55" s="162"/>
      <c r="AZ55" s="119"/>
      <c r="BA55" s="117"/>
      <c r="BB55" s="134"/>
      <c r="BC55" s="114"/>
      <c r="BD55" s="59"/>
      <c r="BE55" s="162"/>
      <c r="BF55" s="119"/>
      <c r="BG55" s="117"/>
      <c r="BH55" s="134"/>
      <c r="BI55" s="114"/>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row>
    <row r="56" spans="1:140" s="171" customFormat="1" ht="12.75">
      <c r="A56" s="168" t="s">
        <v>716</v>
      </c>
      <c r="B56" s="177" t="s">
        <v>762</v>
      </c>
      <c r="C56" s="163">
        <f>C$35/8</f>
        <v>12.5</v>
      </c>
      <c r="D56" s="60"/>
      <c r="E56" s="75"/>
      <c r="F56" s="134">
        <f>SUM(E58:E59)</f>
        <v>0</v>
      </c>
      <c r="G56" s="166"/>
      <c r="H56" s="170"/>
      <c r="I56" s="163">
        <f>I$35/8</f>
        <v>12.5</v>
      </c>
      <c r="J56" s="9"/>
      <c r="K56" s="75"/>
      <c r="L56" s="134">
        <f>SUM(K58:K59)</f>
        <v>6.25</v>
      </c>
      <c r="M56" s="113"/>
      <c r="N56" s="170"/>
      <c r="O56" s="163">
        <f>O$35/8</f>
        <v>12.5</v>
      </c>
      <c r="P56" s="166"/>
      <c r="Q56" s="75"/>
      <c r="R56" s="134">
        <f>SUM(Q58:Q59)</f>
        <v>0</v>
      </c>
      <c r="S56" s="166"/>
      <c r="T56" s="170"/>
      <c r="U56" s="163">
        <f>U$35/8</f>
        <v>12.5</v>
      </c>
      <c r="V56" s="9"/>
      <c r="W56" s="75"/>
      <c r="X56" s="134">
        <f>SUM(W58:W59)</f>
        <v>6.25</v>
      </c>
      <c r="Y56" s="166"/>
      <c r="Z56" s="170"/>
      <c r="AA56" s="163">
        <f>AA$35/8</f>
        <v>12.5</v>
      </c>
      <c r="AB56" s="166"/>
      <c r="AC56" s="75"/>
      <c r="AD56" s="134">
        <f>SUM(AC58:AC59)</f>
        <v>0</v>
      </c>
      <c r="AE56" s="9"/>
      <c r="AF56" s="170"/>
      <c r="AG56" s="163">
        <f>AG$35/8</f>
        <v>12.5</v>
      </c>
      <c r="AH56" s="166"/>
      <c r="AI56" s="75"/>
      <c r="AJ56" s="134">
        <f>SUM(AI58:AI59)</f>
        <v>0</v>
      </c>
      <c r="AK56" s="166"/>
      <c r="AL56" s="170"/>
      <c r="AM56" s="163">
        <f>AM$35/8</f>
        <v>12.5</v>
      </c>
      <c r="AN56" s="166"/>
      <c r="AO56" s="75"/>
      <c r="AP56" s="134">
        <f>SUM(AO58:AO59)</f>
        <v>0</v>
      </c>
      <c r="AQ56" s="168"/>
      <c r="AR56" s="170"/>
      <c r="AS56" s="163">
        <f>AS$35/8</f>
        <v>12.5</v>
      </c>
      <c r="AT56" s="9"/>
      <c r="AU56" s="75"/>
      <c r="AV56" s="134">
        <f>SUM(AU58:AU59)</f>
        <v>0</v>
      </c>
      <c r="AW56" s="166"/>
      <c r="AX56" s="170"/>
      <c r="AY56" s="163">
        <f>AY$35/8</f>
        <v>12.5</v>
      </c>
      <c r="AZ56" s="166"/>
      <c r="BA56" s="75"/>
      <c r="BB56" s="134">
        <f>SUM(BA58:BA59)</f>
        <v>0</v>
      </c>
      <c r="BC56" s="166"/>
      <c r="BD56" s="170"/>
      <c r="BE56" s="163">
        <f>BE$35/8</f>
        <v>12.5</v>
      </c>
      <c r="BF56" s="166"/>
      <c r="BG56" s="135"/>
      <c r="BH56" s="134">
        <f>SUM(BG58:BG59)</f>
        <v>0</v>
      </c>
      <c r="BI56" s="166"/>
      <c r="BJ56" s="21"/>
      <c r="BK56" s="21"/>
      <c r="BL56" s="21"/>
      <c r="BM56" s="21"/>
      <c r="BN56" s="21"/>
      <c r="BO56" s="21"/>
      <c r="BP56" s="21"/>
      <c r="BQ56" s="21"/>
      <c r="BR56" s="21"/>
      <c r="BS56" s="21"/>
      <c r="BT56" s="21"/>
      <c r="BU56" s="21"/>
    </row>
    <row r="57" spans="1:140" s="21" customFormat="1" ht="25.5">
      <c r="A57" s="168"/>
      <c r="B57" s="178" t="s">
        <v>761</v>
      </c>
      <c r="C57" s="108"/>
      <c r="D57" s="20"/>
      <c r="E57" s="65"/>
      <c r="F57" s="117"/>
      <c r="G57" s="113"/>
      <c r="H57" s="59"/>
      <c r="I57" s="108"/>
      <c r="J57" s="10"/>
      <c r="K57" s="65"/>
      <c r="L57" s="117"/>
      <c r="M57" s="113"/>
      <c r="N57" s="59"/>
      <c r="O57" s="108"/>
      <c r="P57" s="113"/>
      <c r="Q57" s="65"/>
      <c r="R57" s="117"/>
      <c r="S57" s="113"/>
      <c r="T57" s="59"/>
      <c r="U57" s="108"/>
      <c r="V57" s="10"/>
      <c r="W57" s="65"/>
      <c r="X57" s="117"/>
      <c r="Y57" s="113"/>
      <c r="Z57" s="59"/>
      <c r="AA57" s="108"/>
      <c r="AB57" s="113"/>
      <c r="AC57" s="65"/>
      <c r="AD57" s="117"/>
      <c r="AE57" s="10"/>
      <c r="AF57" s="59"/>
      <c r="AG57" s="108"/>
      <c r="AH57" s="113"/>
      <c r="AI57" s="65"/>
      <c r="AJ57" s="117"/>
      <c r="AK57" s="113"/>
      <c r="AL57" s="59"/>
      <c r="AM57" s="108"/>
      <c r="AN57" s="113"/>
      <c r="AO57" s="65"/>
      <c r="AP57" s="117"/>
      <c r="AQ57" s="114"/>
      <c r="AR57" s="59"/>
      <c r="AS57" s="108"/>
      <c r="AT57" s="10"/>
      <c r="AU57" s="65"/>
      <c r="AV57" s="117"/>
      <c r="AW57" s="113"/>
      <c r="AX57" s="59"/>
      <c r="AY57" s="108"/>
      <c r="AZ57" s="113"/>
      <c r="BA57" s="65"/>
      <c r="BB57" s="117"/>
      <c r="BC57" s="113"/>
      <c r="BD57" s="59"/>
      <c r="BE57" s="108"/>
      <c r="BF57" s="113"/>
      <c r="BG57" s="116"/>
      <c r="BH57" s="117"/>
      <c r="BI57" s="113"/>
    </row>
    <row r="58" spans="1:140" s="159" customFormat="1" ht="40.5" customHeight="1">
      <c r="A58" s="114" t="s">
        <v>998</v>
      </c>
      <c r="B58" s="161" t="s">
        <v>1135</v>
      </c>
      <c r="C58" s="108">
        <f>C$56/2</f>
        <v>6.25</v>
      </c>
      <c r="D58" s="113" t="s">
        <v>38</v>
      </c>
      <c r="E58" s="116">
        <f>IF(D58="Yes",C58,IF(D58="partial",C58*0.25,0))</f>
        <v>0</v>
      </c>
      <c r="F58" s="117"/>
      <c r="G58" s="113"/>
      <c r="H58" s="59"/>
      <c r="I58" s="108">
        <f>I$56/2</f>
        <v>6.25</v>
      </c>
      <c r="J58" s="113" t="s">
        <v>35</v>
      </c>
      <c r="K58" s="116">
        <f>IF(J58="Yes",I58,0)</f>
        <v>6.25</v>
      </c>
      <c r="L58" s="117"/>
      <c r="M58" s="113" t="s">
        <v>1805</v>
      </c>
      <c r="N58" s="59"/>
      <c r="O58" s="108">
        <f>O$56/2</f>
        <v>6.25</v>
      </c>
      <c r="P58" s="113" t="s">
        <v>38</v>
      </c>
      <c r="Q58" s="116">
        <f>IF(P58="Yes",O58,0)</f>
        <v>0</v>
      </c>
      <c r="R58" s="117"/>
      <c r="S58" s="113"/>
      <c r="T58" s="59"/>
      <c r="U58" s="108">
        <f>U$56/2</f>
        <v>6.25</v>
      </c>
      <c r="V58" s="113" t="s">
        <v>35</v>
      </c>
      <c r="W58" s="116">
        <f>IF(V58="Yes",U58,0)</f>
        <v>6.25</v>
      </c>
      <c r="X58" s="117"/>
      <c r="Y58" s="113" t="s">
        <v>1214</v>
      </c>
      <c r="Z58" s="59"/>
      <c r="AA58" s="108">
        <f>AA$56/2</f>
        <v>6.25</v>
      </c>
      <c r="AB58" s="113" t="s">
        <v>38</v>
      </c>
      <c r="AC58" s="116">
        <f>IF(AB58="Yes",AA58,0)</f>
        <v>0</v>
      </c>
      <c r="AD58" s="117"/>
      <c r="AE58" s="113"/>
      <c r="AF58" s="59"/>
      <c r="AG58" s="108">
        <f>AG$56/2</f>
        <v>6.25</v>
      </c>
      <c r="AH58" s="113" t="s">
        <v>38</v>
      </c>
      <c r="AI58" s="116">
        <f>IF(AH58="Yes",AG58,0)</f>
        <v>0</v>
      </c>
      <c r="AJ58" s="117"/>
      <c r="AK58" s="113"/>
      <c r="AL58" s="59"/>
      <c r="AM58" s="108">
        <f>AM$56/2</f>
        <v>6.25</v>
      </c>
      <c r="AN58" s="113" t="s">
        <v>38</v>
      </c>
      <c r="AO58" s="116">
        <f>IF(AN58="Yes",AM58,0)</f>
        <v>0</v>
      </c>
      <c r="AP58" s="117"/>
      <c r="AQ58" s="113"/>
      <c r="AR58" s="59"/>
      <c r="AS58" s="108">
        <f>AS$56/2</f>
        <v>6.25</v>
      </c>
      <c r="AT58" s="113" t="s">
        <v>38</v>
      </c>
      <c r="AU58" s="116">
        <v>0</v>
      </c>
      <c r="AV58" s="117"/>
      <c r="AW58" s="113"/>
      <c r="AX58" s="59"/>
      <c r="AY58" s="108">
        <f>AY$56/2</f>
        <v>6.25</v>
      </c>
      <c r="AZ58" s="113" t="s">
        <v>38</v>
      </c>
      <c r="BA58" s="116">
        <f>IF(AZ58="Yes",AY58,0)</f>
        <v>0</v>
      </c>
      <c r="BB58" s="117"/>
      <c r="BC58" s="113"/>
      <c r="BD58" s="59"/>
      <c r="BE58" s="108">
        <f>BE$56/2</f>
        <v>6.25</v>
      </c>
      <c r="BF58" s="113" t="s">
        <v>38</v>
      </c>
      <c r="BG58" s="116">
        <f>IF(BF58="Yes",BE58,0)</f>
        <v>0</v>
      </c>
      <c r="BH58" s="117"/>
      <c r="BI58" s="113"/>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row>
    <row r="59" spans="1:140" s="21" customFormat="1" ht="38.25">
      <c r="A59" s="114" t="s">
        <v>999</v>
      </c>
      <c r="B59" s="161" t="s">
        <v>600</v>
      </c>
      <c r="C59" s="108">
        <f>C$56/2</f>
        <v>6.25</v>
      </c>
      <c r="D59" s="10" t="s">
        <v>38</v>
      </c>
      <c r="E59" s="116">
        <f>IF(D59="Yes",C59,IF(D59="partial",C59*0.25,0))</f>
        <v>0</v>
      </c>
      <c r="F59" s="117"/>
      <c r="G59" s="113"/>
      <c r="H59" s="59"/>
      <c r="I59" s="108">
        <f>I$56/2</f>
        <v>6.25</v>
      </c>
      <c r="J59" s="113" t="s">
        <v>38</v>
      </c>
      <c r="K59" s="116">
        <f>IF(J59="Yes",I59,0)</f>
        <v>0</v>
      </c>
      <c r="L59" s="117"/>
      <c r="M59" s="165"/>
      <c r="N59" s="59"/>
      <c r="O59" s="108">
        <f>O$56/2</f>
        <v>6.25</v>
      </c>
      <c r="P59" s="113" t="s">
        <v>38</v>
      </c>
      <c r="Q59" s="116">
        <f>IF(P59="Yes",O59,0)</f>
        <v>0</v>
      </c>
      <c r="R59" s="117"/>
      <c r="S59" s="113"/>
      <c r="T59" s="59"/>
      <c r="U59" s="108">
        <f>U$56/2</f>
        <v>6.25</v>
      </c>
      <c r="V59" s="10" t="s">
        <v>38</v>
      </c>
      <c r="W59" s="116">
        <f>IF(V59="Yes",U59,0)</f>
        <v>0</v>
      </c>
      <c r="X59" s="117"/>
      <c r="Y59" s="113"/>
      <c r="Z59" s="59"/>
      <c r="AA59" s="108">
        <f>AA$56/2</f>
        <v>6.25</v>
      </c>
      <c r="AB59" s="113" t="s">
        <v>38</v>
      </c>
      <c r="AC59" s="116">
        <f>IF(AB59="Yes",AA59,0)</f>
        <v>0</v>
      </c>
      <c r="AD59" s="117"/>
      <c r="AE59" s="113"/>
      <c r="AF59" s="59"/>
      <c r="AG59" s="108">
        <f>AG$56/2</f>
        <v>6.25</v>
      </c>
      <c r="AH59" s="113" t="s">
        <v>38</v>
      </c>
      <c r="AI59" s="116">
        <f>IF(AH59="Yes",AG59,0)</f>
        <v>0</v>
      </c>
      <c r="AJ59" s="117"/>
      <c r="AK59" s="113"/>
      <c r="AL59" s="59"/>
      <c r="AM59" s="108">
        <f>AM$56/2</f>
        <v>6.25</v>
      </c>
      <c r="AN59" s="113" t="s">
        <v>38</v>
      </c>
      <c r="AO59" s="116">
        <f>IF(AN59="Yes",AM59,0)</f>
        <v>0</v>
      </c>
      <c r="AP59" s="117"/>
      <c r="AQ59" s="113"/>
      <c r="AR59" s="59"/>
      <c r="AS59" s="108">
        <f>AS$56/2</f>
        <v>6.25</v>
      </c>
      <c r="AT59" s="10" t="s">
        <v>38</v>
      </c>
      <c r="AU59" s="116">
        <v>0</v>
      </c>
      <c r="AV59" s="117"/>
      <c r="AW59" s="113"/>
      <c r="AX59" s="59"/>
      <c r="AY59" s="108">
        <f>AY$56/2</f>
        <v>6.25</v>
      </c>
      <c r="AZ59" s="113" t="s">
        <v>38</v>
      </c>
      <c r="BA59" s="116">
        <f>IF(AZ59="Yes",AY59,0)</f>
        <v>0</v>
      </c>
      <c r="BB59" s="117"/>
      <c r="BC59" s="113"/>
      <c r="BD59" s="59"/>
      <c r="BE59" s="108">
        <f>BE$56/2</f>
        <v>6.25</v>
      </c>
      <c r="BF59" s="113" t="s">
        <v>38</v>
      </c>
      <c r="BG59" s="116">
        <f>IF(BF59="Yes",BE59,0)</f>
        <v>0</v>
      </c>
      <c r="BH59" s="117"/>
      <c r="BI59" s="113"/>
    </row>
    <row r="60" spans="1:140" s="21" customFormat="1" ht="12.75">
      <c r="A60" s="114"/>
      <c r="B60" s="161"/>
      <c r="C60" s="108"/>
      <c r="D60" s="10"/>
      <c r="E60" s="65"/>
      <c r="F60" s="117"/>
      <c r="G60" s="113"/>
      <c r="H60" s="59"/>
      <c r="I60" s="108"/>
      <c r="J60" s="113"/>
      <c r="K60" s="65"/>
      <c r="L60" s="117"/>
      <c r="M60" s="113"/>
      <c r="N60" s="59"/>
      <c r="O60" s="108"/>
      <c r="P60" s="113"/>
      <c r="Q60" s="65"/>
      <c r="R60" s="117"/>
      <c r="S60" s="10"/>
      <c r="T60" s="59"/>
      <c r="U60" s="108"/>
      <c r="V60" s="10"/>
      <c r="W60" s="65"/>
      <c r="X60" s="117"/>
      <c r="Y60" s="113"/>
      <c r="Z60" s="59"/>
      <c r="AA60" s="108"/>
      <c r="AB60" s="113"/>
      <c r="AC60" s="65"/>
      <c r="AD60" s="117"/>
      <c r="AE60" s="113"/>
      <c r="AF60" s="59"/>
      <c r="AG60" s="108"/>
      <c r="AH60" s="113"/>
      <c r="AI60" s="65"/>
      <c r="AJ60" s="117"/>
      <c r="AK60" s="113"/>
      <c r="AL60" s="59"/>
      <c r="AM60" s="108"/>
      <c r="AN60" s="113"/>
      <c r="AO60" s="65"/>
      <c r="AP60" s="117"/>
      <c r="AQ60" s="10"/>
      <c r="AR60" s="59"/>
      <c r="AS60" s="108"/>
      <c r="AT60" s="10"/>
      <c r="AU60" s="65"/>
      <c r="AV60" s="117"/>
      <c r="AW60" s="113"/>
      <c r="AX60" s="59"/>
      <c r="AY60" s="108"/>
      <c r="AZ60" s="113"/>
      <c r="BA60" s="65"/>
      <c r="BB60" s="117"/>
      <c r="BC60" s="113"/>
      <c r="BD60" s="59"/>
      <c r="BE60" s="108"/>
      <c r="BF60" s="113"/>
      <c r="BG60" s="65"/>
      <c r="BH60" s="117"/>
      <c r="BI60" s="113"/>
    </row>
    <row r="61" spans="1:140" s="171" customFormat="1" ht="51">
      <c r="A61" s="168" t="s">
        <v>1076</v>
      </c>
      <c r="B61" s="177" t="s">
        <v>1079</v>
      </c>
      <c r="C61" s="163">
        <f>C$35/8</f>
        <v>12.5</v>
      </c>
      <c r="D61" s="113" t="s">
        <v>38</v>
      </c>
      <c r="E61" s="116">
        <f>IF(D61="Yes",C61,IF(D61="partial",C61*0.25,0))</f>
        <v>0</v>
      </c>
      <c r="F61" s="117">
        <f>E61</f>
        <v>0</v>
      </c>
      <c r="G61" s="113"/>
      <c r="H61" s="59"/>
      <c r="I61" s="163">
        <f>I$35/8</f>
        <v>12.5</v>
      </c>
      <c r="J61" s="113" t="s">
        <v>38</v>
      </c>
      <c r="K61" s="116">
        <f>IF(J61="Yes",I61,0)</f>
        <v>0</v>
      </c>
      <c r="L61" s="117">
        <f>K61</f>
        <v>0</v>
      </c>
      <c r="M61" s="113"/>
      <c r="N61" s="59"/>
      <c r="O61" s="163">
        <f>O$35/8</f>
        <v>12.5</v>
      </c>
      <c r="P61" s="113" t="s">
        <v>38</v>
      </c>
      <c r="Q61" s="116">
        <f>IF(P61="Yes",O61,0)</f>
        <v>0</v>
      </c>
      <c r="R61" s="117">
        <f>Q61</f>
        <v>0</v>
      </c>
      <c r="S61" s="10"/>
      <c r="T61" s="59"/>
      <c r="U61" s="163">
        <f>U$35/8</f>
        <v>12.5</v>
      </c>
      <c r="V61" s="113" t="s">
        <v>35</v>
      </c>
      <c r="W61" s="116">
        <f>IF(V61="Yes",U61,0)</f>
        <v>12.5</v>
      </c>
      <c r="X61" s="117">
        <f>W61</f>
        <v>12.5</v>
      </c>
      <c r="Y61" s="116" t="s">
        <v>1806</v>
      </c>
      <c r="Z61" s="59"/>
      <c r="AA61" s="163">
        <f>AA$35/8</f>
        <v>12.5</v>
      </c>
      <c r="AB61" s="113" t="s">
        <v>35</v>
      </c>
      <c r="AC61" s="116">
        <f>IF(AB61="Yes",AA61,0)</f>
        <v>12.5</v>
      </c>
      <c r="AD61" s="117">
        <f>AC61</f>
        <v>12.5</v>
      </c>
      <c r="AE61" s="113" t="s">
        <v>1807</v>
      </c>
      <c r="AF61" s="59"/>
      <c r="AG61" s="163">
        <f>AG$35/8</f>
        <v>12.5</v>
      </c>
      <c r="AH61" s="113" t="s">
        <v>35</v>
      </c>
      <c r="AI61" s="116">
        <f>IF(AH61="Yes",AG61,0)</f>
        <v>12.5</v>
      </c>
      <c r="AJ61" s="117">
        <f>AI61</f>
        <v>12.5</v>
      </c>
      <c r="AK61" s="117" t="s">
        <v>565</v>
      </c>
      <c r="AL61" s="59"/>
      <c r="AM61" s="163">
        <f>AM$35/8</f>
        <v>12.5</v>
      </c>
      <c r="AN61" s="113" t="s">
        <v>38</v>
      </c>
      <c r="AO61" s="116">
        <f>IF(AN61="Yes",AM61,0)</f>
        <v>0</v>
      </c>
      <c r="AP61" s="117">
        <f>AO61</f>
        <v>0</v>
      </c>
      <c r="AQ61" s="10"/>
      <c r="AR61" s="59"/>
      <c r="AS61" s="163">
        <f>AS$35/8</f>
        <v>12.5</v>
      </c>
      <c r="AT61" s="113" t="s">
        <v>35</v>
      </c>
      <c r="AU61" s="116">
        <v>12.5</v>
      </c>
      <c r="AV61" s="117">
        <f>AU61</f>
        <v>12.5</v>
      </c>
      <c r="AW61" s="113" t="s">
        <v>1808</v>
      </c>
      <c r="AX61" s="59"/>
      <c r="AY61" s="163">
        <f>AY$35/8</f>
        <v>12.5</v>
      </c>
      <c r="AZ61" s="113" t="s">
        <v>38</v>
      </c>
      <c r="BA61" s="116">
        <f>IF(AZ61="Yes",AY61,0)</f>
        <v>0</v>
      </c>
      <c r="BB61" s="117">
        <f>BA61</f>
        <v>0</v>
      </c>
      <c r="BC61" s="113" t="s">
        <v>1808</v>
      </c>
      <c r="BD61" s="59"/>
      <c r="BE61" s="163">
        <f>BE$35/8</f>
        <v>12.5</v>
      </c>
      <c r="BF61" s="10" t="s">
        <v>35</v>
      </c>
      <c r="BG61" s="116">
        <f>IF(BF61="Yes",BE61,0)</f>
        <v>12.5</v>
      </c>
      <c r="BH61" s="117">
        <f>BG61</f>
        <v>12.5</v>
      </c>
      <c r="BI61" s="114" t="s">
        <v>1809</v>
      </c>
      <c r="BJ61" s="21"/>
      <c r="BK61" s="21"/>
      <c r="BL61" s="21"/>
      <c r="BM61" s="21"/>
      <c r="BN61" s="21"/>
      <c r="BO61" s="21"/>
      <c r="BP61" s="21"/>
      <c r="BQ61" s="21"/>
      <c r="BR61" s="21"/>
      <c r="BS61" s="21"/>
      <c r="BT61" s="21"/>
      <c r="BU61" s="21"/>
    </row>
    <row r="62" spans="1:140" s="21" customFormat="1" ht="12.75">
      <c r="A62" s="168"/>
      <c r="B62" s="161"/>
      <c r="C62" s="108"/>
      <c r="D62" s="10"/>
      <c r="E62" s="65"/>
      <c r="F62" s="66"/>
      <c r="G62" s="10"/>
      <c r="H62" s="59"/>
      <c r="I62" s="108"/>
      <c r="J62" s="113"/>
      <c r="K62" s="65"/>
      <c r="L62" s="66"/>
      <c r="M62" s="10"/>
      <c r="N62" s="59"/>
      <c r="O62" s="108"/>
      <c r="P62" s="113"/>
      <c r="Q62" s="65"/>
      <c r="R62" s="66"/>
      <c r="S62" s="10"/>
      <c r="T62" s="59"/>
      <c r="U62" s="108"/>
      <c r="V62" s="10"/>
      <c r="W62" s="65"/>
      <c r="X62" s="66"/>
      <c r="Y62" s="113"/>
      <c r="Z62" s="59"/>
      <c r="AA62" s="108"/>
      <c r="AB62" s="113"/>
      <c r="AC62" s="65"/>
      <c r="AD62" s="66"/>
      <c r="AE62" s="113"/>
      <c r="AF62" s="59"/>
      <c r="AG62" s="108"/>
      <c r="AH62" s="113"/>
      <c r="AI62" s="65"/>
      <c r="AJ62" s="66"/>
      <c r="AK62" s="113"/>
      <c r="AL62" s="59"/>
      <c r="AM62" s="108"/>
      <c r="AN62" s="113"/>
      <c r="AO62" s="65"/>
      <c r="AP62" s="66"/>
      <c r="AQ62" s="10"/>
      <c r="AR62" s="59"/>
      <c r="AS62" s="108"/>
      <c r="AT62" s="10"/>
      <c r="AU62" s="65"/>
      <c r="AV62" s="66"/>
      <c r="AW62" s="113"/>
      <c r="AX62" s="59"/>
      <c r="AY62" s="108"/>
      <c r="AZ62" s="113"/>
      <c r="BA62" s="65"/>
      <c r="BB62" s="66"/>
      <c r="BC62" s="113"/>
      <c r="BD62" s="59"/>
      <c r="BE62" s="108"/>
      <c r="BF62" s="113"/>
      <c r="BG62" s="65"/>
      <c r="BH62" s="66"/>
      <c r="BI62" s="113"/>
    </row>
    <row r="63" spans="1:140" s="171" customFormat="1" ht="81.75" customHeight="1">
      <c r="A63" s="168" t="s">
        <v>1077</v>
      </c>
      <c r="B63" s="177" t="s">
        <v>763</v>
      </c>
      <c r="C63" s="163">
        <f>C$35/8</f>
        <v>12.5</v>
      </c>
      <c r="D63" s="9"/>
      <c r="E63" s="75"/>
      <c r="F63" s="134">
        <f>SUM(E64:E67)</f>
        <v>0</v>
      </c>
      <c r="G63" s="9"/>
      <c r="H63" s="170"/>
      <c r="I63" s="163">
        <f>I$35/8</f>
        <v>12.5</v>
      </c>
      <c r="J63" s="166"/>
      <c r="K63" s="75"/>
      <c r="L63" s="134">
        <f>SUM(K64:K67)</f>
        <v>6.25</v>
      </c>
      <c r="M63" s="10" t="s">
        <v>605</v>
      </c>
      <c r="N63" s="170"/>
      <c r="O63" s="163">
        <f>O$35/8</f>
        <v>12.5</v>
      </c>
      <c r="P63" s="166"/>
      <c r="Q63" s="75"/>
      <c r="R63" s="134">
        <f>SUM(Q64:Q67)</f>
        <v>0</v>
      </c>
      <c r="S63" s="9"/>
      <c r="T63" s="170"/>
      <c r="U63" s="163">
        <f>U$35/8</f>
        <v>12.5</v>
      </c>
      <c r="V63" s="9"/>
      <c r="W63" s="75"/>
      <c r="X63" s="134">
        <f>SUM(W64:W67)</f>
        <v>3.125</v>
      </c>
      <c r="Y63" s="166"/>
      <c r="Z63" s="170"/>
      <c r="AA63" s="163">
        <f>AA$35/8</f>
        <v>12.5</v>
      </c>
      <c r="AB63" s="166"/>
      <c r="AC63" s="75"/>
      <c r="AD63" s="134">
        <f>SUM(AC64:AC67)</f>
        <v>0</v>
      </c>
      <c r="AE63" s="166"/>
      <c r="AF63" s="170"/>
      <c r="AG63" s="163">
        <f>AG$35/8</f>
        <v>12.5</v>
      </c>
      <c r="AH63" s="166"/>
      <c r="AI63" s="75"/>
      <c r="AJ63" s="134">
        <f>SUM(AI64:AI67)</f>
        <v>0</v>
      </c>
      <c r="AK63" s="166"/>
      <c r="AL63" s="170"/>
      <c r="AM63" s="163">
        <f>AM$35/8</f>
        <v>12.5</v>
      </c>
      <c r="AN63" s="166"/>
      <c r="AO63" s="75"/>
      <c r="AP63" s="134">
        <f>SUM(AO64:AO67)</f>
        <v>0</v>
      </c>
      <c r="AQ63" s="9"/>
      <c r="AR63" s="170"/>
      <c r="AS63" s="163">
        <f>AS$35/8</f>
        <v>12.5</v>
      </c>
      <c r="AT63" s="9"/>
      <c r="AU63" s="75"/>
      <c r="AV63" s="134">
        <f>SUM(AU64:AU67)</f>
        <v>3.125</v>
      </c>
      <c r="AW63" s="166"/>
      <c r="AX63" s="170"/>
      <c r="AY63" s="163">
        <f>AY$35/8</f>
        <v>12.5</v>
      </c>
      <c r="AZ63" s="166"/>
      <c r="BA63" s="75"/>
      <c r="BB63" s="134">
        <f>SUM(BA64:BA67)</f>
        <v>0</v>
      </c>
      <c r="BC63" s="166"/>
      <c r="BD63" s="170"/>
      <c r="BE63" s="163">
        <f>BE$35/8</f>
        <v>12.5</v>
      </c>
      <c r="BF63" s="166"/>
      <c r="BG63" s="75"/>
      <c r="BH63" s="134">
        <f>SUM(BG64:BG67)</f>
        <v>0</v>
      </c>
      <c r="BI63" s="166"/>
      <c r="BJ63" s="21"/>
      <c r="BK63" s="21"/>
      <c r="BL63" s="21"/>
      <c r="BM63" s="21"/>
      <c r="BN63" s="21"/>
      <c r="BO63" s="21"/>
      <c r="BP63" s="21"/>
      <c r="BQ63" s="21"/>
      <c r="BR63" s="21"/>
      <c r="BS63" s="21"/>
      <c r="BT63" s="21"/>
      <c r="BU63" s="21"/>
    </row>
    <row r="64" spans="1:140" s="21" customFormat="1" ht="76.5">
      <c r="A64" s="114" t="s">
        <v>1080</v>
      </c>
      <c r="B64" s="161" t="s">
        <v>1072</v>
      </c>
      <c r="C64" s="108">
        <f>C$63/4</f>
        <v>3.125</v>
      </c>
      <c r="D64" s="113" t="s">
        <v>38</v>
      </c>
      <c r="E64" s="116">
        <f>IF(D64="Yes",C64,0)</f>
        <v>0</v>
      </c>
      <c r="F64" s="66"/>
      <c r="G64" s="10"/>
      <c r="H64" s="59"/>
      <c r="I64" s="108">
        <f>I$63/4</f>
        <v>3.125</v>
      </c>
      <c r="J64" s="113" t="s">
        <v>35</v>
      </c>
      <c r="K64" s="116">
        <f t="shared" ref="K64:K69" si="20">IF(J64="Yes",I64,0)</f>
        <v>3.125</v>
      </c>
      <c r="L64" s="66"/>
      <c r="M64" s="113" t="s">
        <v>1810</v>
      </c>
      <c r="N64" s="59"/>
      <c r="O64" s="108">
        <f>O$63/4</f>
        <v>3.125</v>
      </c>
      <c r="P64" s="113" t="s">
        <v>38</v>
      </c>
      <c r="Q64" s="116">
        <f t="shared" ref="Q64:Q69" si="21">IF(P64="Yes",O64,0)</f>
        <v>0</v>
      </c>
      <c r="R64" s="66"/>
      <c r="S64" s="10"/>
      <c r="T64" s="59"/>
      <c r="U64" s="108">
        <f>U$63/4</f>
        <v>3.125</v>
      </c>
      <c r="V64" s="113" t="s">
        <v>38</v>
      </c>
      <c r="W64" s="116">
        <f t="shared" ref="W64:W69" si="22">IF(V64="Yes",U64,0)</f>
        <v>0</v>
      </c>
      <c r="X64" s="66"/>
      <c r="Y64" s="10"/>
      <c r="Z64" s="59"/>
      <c r="AA64" s="108">
        <f>AA$63/4</f>
        <v>3.125</v>
      </c>
      <c r="AB64" s="113" t="s">
        <v>38</v>
      </c>
      <c r="AC64" s="116">
        <f t="shared" ref="AC64:AC69" si="23">IF(AB64="Yes",AA64,0)</f>
        <v>0</v>
      </c>
      <c r="AD64" s="66"/>
      <c r="AE64" s="113"/>
      <c r="AF64" s="59"/>
      <c r="AG64" s="108">
        <f>AG$63/4</f>
        <v>3.125</v>
      </c>
      <c r="AH64" s="113" t="s">
        <v>38</v>
      </c>
      <c r="AI64" s="116">
        <f t="shared" ref="AI64:AI69" si="24">IF(AH64="Yes",AG64,0)</f>
        <v>0</v>
      </c>
      <c r="AJ64" s="66"/>
      <c r="AK64" s="113"/>
      <c r="AL64" s="59"/>
      <c r="AM64" s="108">
        <f>AM$63/4</f>
        <v>3.125</v>
      </c>
      <c r="AN64" s="113" t="s">
        <v>38</v>
      </c>
      <c r="AO64" s="116">
        <f t="shared" ref="AO64:AO69" si="25">IF(AN64="Yes",AM64,0)</f>
        <v>0</v>
      </c>
      <c r="AP64" s="66"/>
      <c r="AQ64" s="10"/>
      <c r="AR64" s="59"/>
      <c r="AS64" s="108">
        <f>AS$63/4</f>
        <v>3.125</v>
      </c>
      <c r="AT64" s="10" t="s">
        <v>38</v>
      </c>
      <c r="AU64" s="116">
        <v>0</v>
      </c>
      <c r="AV64" s="66"/>
      <c r="AW64" s="113"/>
      <c r="AX64" s="59"/>
      <c r="AY64" s="108">
        <f>AY$63/4</f>
        <v>3.125</v>
      </c>
      <c r="AZ64" s="113" t="s">
        <v>38</v>
      </c>
      <c r="BA64" s="116">
        <f t="shared" ref="BA64:BA69" si="26">IF(AZ64="Yes",AY64,0)</f>
        <v>0</v>
      </c>
      <c r="BB64" s="66"/>
      <c r="BC64" s="10"/>
      <c r="BD64" s="59"/>
      <c r="BE64" s="108">
        <f>BE$63/4</f>
        <v>3.125</v>
      </c>
      <c r="BF64" s="113" t="s">
        <v>38</v>
      </c>
      <c r="BG64" s="116">
        <f t="shared" ref="BG64:BG69" si="27">IF(BF64="Yes",BE64,0)</f>
        <v>0</v>
      </c>
      <c r="BH64" s="66"/>
      <c r="BI64" s="113"/>
    </row>
    <row r="65" spans="1:140" s="21" customFormat="1" ht="25.5">
      <c r="A65" s="114" t="s">
        <v>1081</v>
      </c>
      <c r="B65" s="161" t="s">
        <v>601</v>
      </c>
      <c r="C65" s="108">
        <f t="shared" ref="C65:C67" si="28">C$63/4</f>
        <v>3.125</v>
      </c>
      <c r="D65" s="113" t="s">
        <v>38</v>
      </c>
      <c r="E65" s="116">
        <f>IF(D65="Yes",C65,0)</f>
        <v>0</v>
      </c>
      <c r="F65" s="66"/>
      <c r="G65" s="10"/>
      <c r="H65" s="59"/>
      <c r="I65" s="108">
        <f t="shared" ref="I65:I67" si="29">I$63/4</f>
        <v>3.125</v>
      </c>
      <c r="J65" s="113" t="s">
        <v>35</v>
      </c>
      <c r="K65" s="116">
        <f t="shared" si="20"/>
        <v>3.125</v>
      </c>
      <c r="L65" s="66"/>
      <c r="M65" s="10" t="s">
        <v>602</v>
      </c>
      <c r="N65" s="59"/>
      <c r="O65" s="108">
        <f t="shared" ref="O65:O67" si="30">O$63/4</f>
        <v>3.125</v>
      </c>
      <c r="P65" s="113" t="s">
        <v>38</v>
      </c>
      <c r="Q65" s="116">
        <f t="shared" si="21"/>
        <v>0</v>
      </c>
      <c r="R65" s="66"/>
      <c r="S65" s="10"/>
      <c r="T65" s="59"/>
      <c r="U65" s="108">
        <f t="shared" ref="U65:U67" si="31">U$63/4</f>
        <v>3.125</v>
      </c>
      <c r="V65" s="113" t="s">
        <v>38</v>
      </c>
      <c r="W65" s="116">
        <f t="shared" si="22"/>
        <v>0</v>
      </c>
      <c r="X65" s="66"/>
      <c r="Y65" s="10"/>
      <c r="Z65" s="59"/>
      <c r="AA65" s="108">
        <f t="shared" ref="AA65:AA67" si="32">AA$63/4</f>
        <v>3.125</v>
      </c>
      <c r="AB65" s="113" t="s">
        <v>38</v>
      </c>
      <c r="AC65" s="116">
        <f t="shared" si="23"/>
        <v>0</v>
      </c>
      <c r="AD65" s="66"/>
      <c r="AE65" s="10"/>
      <c r="AF65" s="59"/>
      <c r="AG65" s="108">
        <f t="shared" ref="AG65:AG67" si="33">AG$63/4</f>
        <v>3.125</v>
      </c>
      <c r="AH65" s="113" t="s">
        <v>38</v>
      </c>
      <c r="AI65" s="116">
        <f t="shared" si="24"/>
        <v>0</v>
      </c>
      <c r="AJ65" s="66"/>
      <c r="AK65" s="10"/>
      <c r="AL65" s="59"/>
      <c r="AM65" s="108">
        <f t="shared" ref="AM65:AM67" si="34">AM$63/4</f>
        <v>3.125</v>
      </c>
      <c r="AN65" s="113" t="s">
        <v>38</v>
      </c>
      <c r="AO65" s="116">
        <f t="shared" si="25"/>
        <v>0</v>
      </c>
      <c r="AP65" s="66"/>
      <c r="AQ65" s="10"/>
      <c r="AR65" s="59"/>
      <c r="AS65" s="108">
        <f t="shared" ref="AS65:AS67" si="35">AS$63/4</f>
        <v>3.125</v>
      </c>
      <c r="AT65" s="10" t="s">
        <v>38</v>
      </c>
      <c r="AU65" s="116">
        <v>0</v>
      </c>
      <c r="AV65" s="66"/>
      <c r="AW65" s="113"/>
      <c r="AX65" s="59"/>
      <c r="AY65" s="108">
        <f t="shared" ref="AY65:AY67" si="36">AY$63/4</f>
        <v>3.125</v>
      </c>
      <c r="AZ65" s="113" t="s">
        <v>38</v>
      </c>
      <c r="BA65" s="116">
        <f t="shared" si="26"/>
        <v>0</v>
      </c>
      <c r="BB65" s="66"/>
      <c r="BC65" s="10"/>
      <c r="BD65" s="59"/>
      <c r="BE65" s="108">
        <f t="shared" ref="BE65:BE67" si="37">BE$63/4</f>
        <v>3.125</v>
      </c>
      <c r="BF65" s="113" t="s">
        <v>38</v>
      </c>
      <c r="BG65" s="116">
        <f t="shared" si="27"/>
        <v>0</v>
      </c>
      <c r="BH65" s="66"/>
      <c r="BI65" s="10"/>
    </row>
    <row r="66" spans="1:140" s="21" customFormat="1" ht="51">
      <c r="A66" s="114" t="s">
        <v>1082</v>
      </c>
      <c r="B66" s="161" t="s">
        <v>603</v>
      </c>
      <c r="C66" s="108">
        <f t="shared" si="28"/>
        <v>3.125</v>
      </c>
      <c r="D66" s="113" t="s">
        <v>38</v>
      </c>
      <c r="E66" s="116">
        <f>IF(D66="Yes",C66,0)</f>
        <v>0</v>
      </c>
      <c r="F66" s="66"/>
      <c r="G66" s="10"/>
      <c r="H66" s="59"/>
      <c r="I66" s="108">
        <f t="shared" si="29"/>
        <v>3.125</v>
      </c>
      <c r="J66" s="113" t="s">
        <v>38</v>
      </c>
      <c r="K66" s="116">
        <f t="shared" si="20"/>
        <v>0</v>
      </c>
      <c r="L66" s="66"/>
      <c r="M66" s="10"/>
      <c r="N66" s="59"/>
      <c r="O66" s="108">
        <f t="shared" si="30"/>
        <v>3.125</v>
      </c>
      <c r="P66" s="113" t="s">
        <v>38</v>
      </c>
      <c r="Q66" s="116">
        <f t="shared" si="21"/>
        <v>0</v>
      </c>
      <c r="R66" s="66"/>
      <c r="S66" s="10"/>
      <c r="T66" s="59"/>
      <c r="U66" s="108">
        <f t="shared" si="31"/>
        <v>3.125</v>
      </c>
      <c r="V66" s="113" t="s">
        <v>35</v>
      </c>
      <c r="W66" s="116">
        <f t="shared" si="22"/>
        <v>3.125</v>
      </c>
      <c r="X66" s="66"/>
      <c r="Y66" s="10" t="s">
        <v>2381</v>
      </c>
      <c r="Z66" s="59"/>
      <c r="AA66" s="108">
        <f t="shared" si="32"/>
        <v>3.125</v>
      </c>
      <c r="AB66" s="113" t="s">
        <v>38</v>
      </c>
      <c r="AC66" s="116">
        <f t="shared" si="23"/>
        <v>0</v>
      </c>
      <c r="AD66" s="66"/>
      <c r="AE66" s="10"/>
      <c r="AF66" s="59"/>
      <c r="AG66" s="108">
        <f t="shared" si="33"/>
        <v>3.125</v>
      </c>
      <c r="AH66" s="113" t="s">
        <v>38</v>
      </c>
      <c r="AI66" s="116">
        <f t="shared" si="24"/>
        <v>0</v>
      </c>
      <c r="AJ66" s="66"/>
      <c r="AK66" s="10"/>
      <c r="AL66" s="59"/>
      <c r="AM66" s="108">
        <f t="shared" si="34"/>
        <v>3.125</v>
      </c>
      <c r="AN66" s="113" t="s">
        <v>38</v>
      </c>
      <c r="AO66" s="116">
        <f t="shared" si="25"/>
        <v>0</v>
      </c>
      <c r="AP66" s="66"/>
      <c r="AQ66" s="10"/>
      <c r="AR66" s="59"/>
      <c r="AS66" s="108">
        <f t="shared" si="35"/>
        <v>3.125</v>
      </c>
      <c r="AT66" s="10" t="s">
        <v>38</v>
      </c>
      <c r="AU66" s="116">
        <v>0</v>
      </c>
      <c r="AV66" s="66"/>
      <c r="AW66" s="113"/>
      <c r="AX66" s="59"/>
      <c r="AY66" s="108">
        <f t="shared" si="36"/>
        <v>3.125</v>
      </c>
      <c r="AZ66" s="113" t="s">
        <v>38</v>
      </c>
      <c r="BA66" s="116">
        <f t="shared" si="26"/>
        <v>0</v>
      </c>
      <c r="BB66" s="66"/>
      <c r="BC66" s="10"/>
      <c r="BD66" s="59"/>
      <c r="BE66" s="108">
        <f t="shared" si="37"/>
        <v>3.125</v>
      </c>
      <c r="BF66" s="113" t="s">
        <v>38</v>
      </c>
      <c r="BG66" s="116">
        <f t="shared" si="27"/>
        <v>0</v>
      </c>
      <c r="BH66" s="66"/>
      <c r="BI66" s="10"/>
    </row>
    <row r="67" spans="1:140" s="21" customFormat="1" ht="25.5">
      <c r="A67" s="114" t="s">
        <v>1083</v>
      </c>
      <c r="B67" s="161" t="s">
        <v>875</v>
      </c>
      <c r="C67" s="108">
        <f t="shared" si="28"/>
        <v>3.125</v>
      </c>
      <c r="D67" s="113" t="s">
        <v>38</v>
      </c>
      <c r="E67" s="116">
        <f>IF(D67="Yes",C67,0)</f>
        <v>0</v>
      </c>
      <c r="F67" s="66"/>
      <c r="G67" s="10"/>
      <c r="H67" s="59"/>
      <c r="I67" s="108">
        <f t="shared" si="29"/>
        <v>3.125</v>
      </c>
      <c r="J67" s="113" t="s">
        <v>38</v>
      </c>
      <c r="K67" s="116">
        <f t="shared" si="20"/>
        <v>0</v>
      </c>
      <c r="L67" s="66"/>
      <c r="M67" s="10"/>
      <c r="N67" s="59"/>
      <c r="O67" s="108">
        <f t="shared" si="30"/>
        <v>3.125</v>
      </c>
      <c r="P67" s="113" t="s">
        <v>38</v>
      </c>
      <c r="Q67" s="116">
        <f t="shared" si="21"/>
        <v>0</v>
      </c>
      <c r="R67" s="66"/>
      <c r="S67" s="10"/>
      <c r="T67" s="59"/>
      <c r="U67" s="108">
        <f t="shared" si="31"/>
        <v>3.125</v>
      </c>
      <c r="V67" s="113" t="s">
        <v>38</v>
      </c>
      <c r="W67" s="116">
        <f t="shared" si="22"/>
        <v>0</v>
      </c>
      <c r="X67" s="66"/>
      <c r="Y67" s="10"/>
      <c r="Z67" s="59"/>
      <c r="AA67" s="108">
        <f t="shared" si="32"/>
        <v>3.125</v>
      </c>
      <c r="AB67" s="113" t="s">
        <v>38</v>
      </c>
      <c r="AC67" s="116">
        <f t="shared" si="23"/>
        <v>0</v>
      </c>
      <c r="AD67" s="66"/>
      <c r="AE67" s="10"/>
      <c r="AF67" s="59"/>
      <c r="AG67" s="108">
        <f t="shared" si="33"/>
        <v>3.125</v>
      </c>
      <c r="AH67" s="113" t="s">
        <v>38</v>
      </c>
      <c r="AI67" s="116">
        <f t="shared" si="24"/>
        <v>0</v>
      </c>
      <c r="AJ67" s="66"/>
      <c r="AK67" s="10"/>
      <c r="AL67" s="59"/>
      <c r="AM67" s="108">
        <f t="shared" si="34"/>
        <v>3.125</v>
      </c>
      <c r="AN67" s="113" t="s">
        <v>38</v>
      </c>
      <c r="AO67" s="116">
        <f t="shared" si="25"/>
        <v>0</v>
      </c>
      <c r="AP67" s="66"/>
      <c r="AQ67" s="10"/>
      <c r="AR67" s="59"/>
      <c r="AS67" s="108">
        <f t="shared" si="35"/>
        <v>3.125</v>
      </c>
      <c r="AT67" s="113" t="s">
        <v>35</v>
      </c>
      <c r="AU67" s="116">
        <v>3.125</v>
      </c>
      <c r="AV67" s="66"/>
      <c r="AW67" s="113" t="s">
        <v>1225</v>
      </c>
      <c r="AX67" s="59"/>
      <c r="AY67" s="108">
        <f t="shared" si="36"/>
        <v>3.125</v>
      </c>
      <c r="AZ67" s="113" t="s">
        <v>38</v>
      </c>
      <c r="BA67" s="116">
        <f t="shared" si="26"/>
        <v>0</v>
      </c>
      <c r="BB67" s="66"/>
      <c r="BC67" s="10"/>
      <c r="BD67" s="59"/>
      <c r="BE67" s="108">
        <f t="shared" si="37"/>
        <v>3.125</v>
      </c>
      <c r="BF67" s="113" t="s">
        <v>38</v>
      </c>
      <c r="BG67" s="116">
        <f t="shared" si="27"/>
        <v>0</v>
      </c>
      <c r="BH67" s="66"/>
      <c r="BI67" s="10"/>
    </row>
    <row r="68" spans="1:140" s="21" customFormat="1" ht="12.75">
      <c r="A68" s="114"/>
      <c r="B68" s="161"/>
      <c r="C68" s="108"/>
      <c r="D68" s="113"/>
      <c r="E68" s="116"/>
      <c r="F68" s="66"/>
      <c r="G68" s="10"/>
      <c r="H68" s="59"/>
      <c r="I68" s="108"/>
      <c r="J68" s="113"/>
      <c r="K68" s="116"/>
      <c r="L68" s="66"/>
      <c r="M68" s="10"/>
      <c r="N68" s="59"/>
      <c r="O68" s="108"/>
      <c r="P68" s="113"/>
      <c r="Q68" s="116"/>
      <c r="R68" s="66"/>
      <c r="S68" s="10"/>
      <c r="T68" s="59"/>
      <c r="U68" s="108"/>
      <c r="V68" s="113"/>
      <c r="W68" s="116"/>
      <c r="X68" s="66"/>
      <c r="Y68" s="10"/>
      <c r="Z68" s="59"/>
      <c r="AA68" s="108"/>
      <c r="AB68" s="113"/>
      <c r="AC68" s="116"/>
      <c r="AD68" s="66"/>
      <c r="AE68" s="10"/>
      <c r="AF68" s="59"/>
      <c r="AG68" s="108"/>
      <c r="AH68" s="113"/>
      <c r="AI68" s="116"/>
      <c r="AJ68" s="66"/>
      <c r="AK68" s="10"/>
      <c r="AL68" s="59"/>
      <c r="AM68" s="108"/>
      <c r="AN68" s="113"/>
      <c r="AO68" s="116"/>
      <c r="AP68" s="66"/>
      <c r="AQ68" s="10"/>
      <c r="AR68" s="59"/>
      <c r="AS68" s="108"/>
      <c r="AT68" s="113"/>
      <c r="AU68" s="116"/>
      <c r="AV68" s="66"/>
      <c r="AW68" s="113"/>
      <c r="AX68" s="59"/>
      <c r="AY68" s="108"/>
      <c r="AZ68" s="113"/>
      <c r="BA68" s="116"/>
      <c r="BB68" s="66"/>
      <c r="BC68" s="10"/>
      <c r="BD68" s="59"/>
      <c r="BE68" s="108"/>
      <c r="BF68" s="113"/>
      <c r="BG68" s="116"/>
      <c r="BH68" s="66"/>
      <c r="BI68" s="10"/>
    </row>
    <row r="69" spans="1:140" s="171" customFormat="1" ht="53.25" customHeight="1">
      <c r="A69" s="168" t="s">
        <v>1078</v>
      </c>
      <c r="B69" s="177" t="s">
        <v>604</v>
      </c>
      <c r="C69" s="163">
        <f>C$35/8</f>
        <v>12.5</v>
      </c>
      <c r="D69" s="113" t="s">
        <v>1202</v>
      </c>
      <c r="E69" s="116">
        <f>IF(D69="Yes",C69,IF(D69="partial",C69*0.25,0))</f>
        <v>12.5</v>
      </c>
      <c r="F69" s="134">
        <f>E69</f>
        <v>12.5</v>
      </c>
      <c r="G69" s="113" t="s">
        <v>1811</v>
      </c>
      <c r="H69" s="59"/>
      <c r="I69" s="163">
        <f>I$35/8</f>
        <v>12.5</v>
      </c>
      <c r="J69" s="113" t="s">
        <v>35</v>
      </c>
      <c r="K69" s="116">
        <f t="shared" si="20"/>
        <v>12.5</v>
      </c>
      <c r="L69" s="134">
        <f>K69</f>
        <v>12.5</v>
      </c>
      <c r="M69" s="10" t="s">
        <v>605</v>
      </c>
      <c r="N69" s="59"/>
      <c r="O69" s="163">
        <f>O$35/8</f>
        <v>12.5</v>
      </c>
      <c r="P69" s="113" t="s">
        <v>38</v>
      </c>
      <c r="Q69" s="116">
        <f t="shared" si="21"/>
        <v>0</v>
      </c>
      <c r="R69" s="134">
        <f>Q69</f>
        <v>0</v>
      </c>
      <c r="S69" s="10"/>
      <c r="T69" s="59"/>
      <c r="U69" s="163">
        <f>U$35/8</f>
        <v>12.5</v>
      </c>
      <c r="V69" s="113" t="s">
        <v>35</v>
      </c>
      <c r="W69" s="116">
        <f t="shared" si="22"/>
        <v>12.5</v>
      </c>
      <c r="X69" s="134">
        <f>W69</f>
        <v>12.5</v>
      </c>
      <c r="Y69" s="113" t="s">
        <v>1224</v>
      </c>
      <c r="Z69" s="59"/>
      <c r="AA69" s="163">
        <f>AA$35/8</f>
        <v>12.5</v>
      </c>
      <c r="AB69" s="113" t="s">
        <v>35</v>
      </c>
      <c r="AC69" s="116">
        <f t="shared" si="23"/>
        <v>12.5</v>
      </c>
      <c r="AD69" s="134">
        <f>AC69</f>
        <v>12.5</v>
      </c>
      <c r="AE69" s="10" t="s">
        <v>606</v>
      </c>
      <c r="AF69" s="59"/>
      <c r="AG69" s="163">
        <f>AG$35/8</f>
        <v>12.5</v>
      </c>
      <c r="AH69" s="114" t="s">
        <v>35</v>
      </c>
      <c r="AI69" s="116">
        <f t="shared" si="24"/>
        <v>12.5</v>
      </c>
      <c r="AJ69" s="134">
        <f>AI69</f>
        <v>12.5</v>
      </c>
      <c r="AK69" s="10" t="s">
        <v>607</v>
      </c>
      <c r="AL69" s="59"/>
      <c r="AM69" s="163">
        <f>AM$35/8</f>
        <v>12.5</v>
      </c>
      <c r="AN69" s="113" t="s">
        <v>38</v>
      </c>
      <c r="AO69" s="116">
        <f t="shared" si="25"/>
        <v>0</v>
      </c>
      <c r="AP69" s="134">
        <f>AO69</f>
        <v>0</v>
      </c>
      <c r="AQ69" s="10"/>
      <c r="AR69" s="59"/>
      <c r="AS69" s="163">
        <f>AS$35/8</f>
        <v>12.5</v>
      </c>
      <c r="AT69" s="113" t="s">
        <v>35</v>
      </c>
      <c r="AU69" s="116">
        <v>12.5</v>
      </c>
      <c r="AV69" s="134">
        <f>AU69</f>
        <v>12.5</v>
      </c>
      <c r="AW69" s="113" t="s">
        <v>723</v>
      </c>
      <c r="AX69" s="59"/>
      <c r="AY69" s="163">
        <f>AY$35/8</f>
        <v>12.5</v>
      </c>
      <c r="AZ69" s="113" t="s">
        <v>38</v>
      </c>
      <c r="BA69" s="116">
        <f t="shared" si="26"/>
        <v>0</v>
      </c>
      <c r="BB69" s="134">
        <f>BA69</f>
        <v>0</v>
      </c>
      <c r="BC69" s="9"/>
      <c r="BD69" s="59"/>
      <c r="BE69" s="163">
        <f>BE$35/8</f>
        <v>12.5</v>
      </c>
      <c r="BF69" s="166" t="s">
        <v>35</v>
      </c>
      <c r="BG69" s="116">
        <f t="shared" si="27"/>
        <v>12.5</v>
      </c>
      <c r="BH69" s="134">
        <f>BG69</f>
        <v>12.5</v>
      </c>
      <c r="BI69" s="113" t="s">
        <v>608</v>
      </c>
      <c r="BJ69" s="21"/>
      <c r="BK69" s="21"/>
      <c r="BL69" s="21"/>
      <c r="BM69" s="21"/>
      <c r="BN69" s="21"/>
      <c r="BO69" s="21"/>
      <c r="BP69" s="21"/>
      <c r="BQ69" s="21"/>
      <c r="BR69" s="21"/>
      <c r="BS69" s="21"/>
      <c r="BT69" s="21"/>
      <c r="BU69" s="21"/>
    </row>
    <row r="70" spans="1:140" s="21" customFormat="1" ht="12.75">
      <c r="A70" s="10"/>
      <c r="B70" s="70"/>
      <c r="C70" s="108"/>
      <c r="D70" s="113"/>
      <c r="E70" s="116"/>
      <c r="F70" s="66"/>
      <c r="G70" s="10"/>
      <c r="H70" s="59"/>
      <c r="I70" s="108"/>
      <c r="J70" s="113"/>
      <c r="K70" s="116"/>
      <c r="L70" s="66"/>
      <c r="M70" s="10"/>
      <c r="N70" s="59"/>
      <c r="O70" s="108"/>
      <c r="P70" s="113"/>
      <c r="Q70" s="116"/>
      <c r="R70" s="66"/>
      <c r="S70" s="10"/>
      <c r="T70" s="59"/>
      <c r="U70" s="108"/>
      <c r="V70" s="113"/>
      <c r="W70" s="116"/>
      <c r="X70" s="66"/>
      <c r="Y70" s="10"/>
      <c r="Z70" s="59"/>
      <c r="AA70" s="108"/>
      <c r="AB70" s="113"/>
      <c r="AC70" s="116"/>
      <c r="AD70" s="66"/>
      <c r="AE70" s="10"/>
      <c r="AF70" s="59"/>
      <c r="AG70" s="108"/>
      <c r="AH70" s="113"/>
      <c r="AI70" s="116"/>
      <c r="AJ70" s="66"/>
      <c r="AK70" s="10"/>
      <c r="AL70" s="59"/>
      <c r="AM70" s="108"/>
      <c r="AN70" s="113"/>
      <c r="AO70" s="116"/>
      <c r="AP70" s="66"/>
      <c r="AQ70" s="10"/>
      <c r="AR70" s="59"/>
      <c r="AS70" s="108"/>
      <c r="AT70" s="113"/>
      <c r="AU70" s="116"/>
      <c r="AV70" s="66"/>
      <c r="AW70" s="10"/>
      <c r="AX70" s="59"/>
      <c r="AY70" s="108"/>
      <c r="AZ70" s="113"/>
      <c r="BA70" s="116"/>
      <c r="BB70" s="66"/>
      <c r="BC70" s="10"/>
      <c r="BD70" s="59"/>
      <c r="BE70" s="108"/>
      <c r="BF70" s="113"/>
      <c r="BG70" s="116"/>
      <c r="BH70" s="66"/>
      <c r="BI70" s="10"/>
    </row>
    <row r="71" spans="1:140" s="21" customFormat="1" ht="12.75">
      <c r="A71" s="656" t="s">
        <v>609</v>
      </c>
      <c r="B71" s="650" t="s">
        <v>610</v>
      </c>
      <c r="C71" s="717">
        <v>100</v>
      </c>
      <c r="D71" s="656"/>
      <c r="E71" s="427"/>
      <c r="F71" s="427">
        <f>SUM(E72:E76)</f>
        <v>5</v>
      </c>
      <c r="G71" s="656"/>
      <c r="H71" s="59"/>
      <c r="I71" s="717">
        <v>100</v>
      </c>
      <c r="J71" s="656" t="s">
        <v>309</v>
      </c>
      <c r="K71" s="427"/>
      <c r="L71" s="427">
        <f>SUM(K72:K76)</f>
        <v>40</v>
      </c>
      <c r="M71" s="656"/>
      <c r="N71" s="59"/>
      <c r="O71" s="717">
        <v>100</v>
      </c>
      <c r="P71" s="656"/>
      <c r="Q71" s="427"/>
      <c r="R71" s="427">
        <f>SUM(Q72:Q76)</f>
        <v>20</v>
      </c>
      <c r="S71" s="656"/>
      <c r="T71" s="59"/>
      <c r="U71" s="717">
        <v>100</v>
      </c>
      <c r="V71" s="656"/>
      <c r="W71" s="427"/>
      <c r="X71" s="427">
        <f>SUM(W72:W76)</f>
        <v>60</v>
      </c>
      <c r="Y71" s="656"/>
      <c r="Z71" s="59"/>
      <c r="AA71" s="717">
        <v>100</v>
      </c>
      <c r="AB71" s="656"/>
      <c r="AC71" s="427"/>
      <c r="AD71" s="427">
        <f>SUM(AC72:AC76)</f>
        <v>40</v>
      </c>
      <c r="AE71" s="656"/>
      <c r="AF71" s="59"/>
      <c r="AG71" s="717">
        <v>100</v>
      </c>
      <c r="AH71" s="656"/>
      <c r="AI71" s="427"/>
      <c r="AJ71" s="427">
        <f>SUM(AI72:AI76)</f>
        <v>20</v>
      </c>
      <c r="AK71" s="656"/>
      <c r="AL71" s="59"/>
      <c r="AM71" s="717">
        <v>100</v>
      </c>
      <c r="AN71" s="656"/>
      <c r="AO71" s="427"/>
      <c r="AP71" s="427">
        <f>SUM(AO72:AO76)</f>
        <v>20</v>
      </c>
      <c r="AQ71" s="656"/>
      <c r="AR71" s="59"/>
      <c r="AS71" s="717">
        <v>100</v>
      </c>
      <c r="AT71" s="656"/>
      <c r="AU71" s="427"/>
      <c r="AV71" s="427">
        <f>SUM(AU72:AU76)</f>
        <v>40</v>
      </c>
      <c r="AW71" s="656"/>
      <c r="AX71" s="59"/>
      <c r="AY71" s="717">
        <v>100</v>
      </c>
      <c r="AZ71" s="656"/>
      <c r="BA71" s="427"/>
      <c r="BB71" s="427">
        <f>SUM(BA72:BA76)</f>
        <v>60</v>
      </c>
      <c r="BC71" s="656"/>
      <c r="BD71" s="59"/>
      <c r="BE71" s="717">
        <v>100</v>
      </c>
      <c r="BF71" s="656"/>
      <c r="BG71" s="427"/>
      <c r="BH71" s="427">
        <f>SUM(BG72:BG76)</f>
        <v>40</v>
      </c>
      <c r="BI71" s="656"/>
    </row>
    <row r="72" spans="1:140" s="21" customFormat="1" ht="38.25">
      <c r="A72" s="114" t="s">
        <v>582</v>
      </c>
      <c r="B72" s="161" t="s">
        <v>1000</v>
      </c>
      <c r="C72" s="434">
        <f>C$71/5</f>
        <v>20</v>
      </c>
      <c r="D72" s="10" t="s">
        <v>38</v>
      </c>
      <c r="E72" s="116">
        <f>IF(D72="Yes",C72,IF(D72="partial",C72*0.25,0))</f>
        <v>0</v>
      </c>
      <c r="F72" s="61"/>
      <c r="G72" s="10"/>
      <c r="H72" s="59"/>
      <c r="I72" s="434">
        <f>I$71/5</f>
        <v>20</v>
      </c>
      <c r="J72" s="10" t="s">
        <v>38</v>
      </c>
      <c r="K72" s="116">
        <f>IF(J72="Yes",I72,0)</f>
        <v>0</v>
      </c>
      <c r="L72" s="61"/>
      <c r="M72" s="10"/>
      <c r="N72" s="59"/>
      <c r="O72" s="434">
        <f>O$71/5</f>
        <v>20</v>
      </c>
      <c r="P72" s="10" t="s">
        <v>38</v>
      </c>
      <c r="Q72" s="116">
        <f>IF(P72="Yes",O72,0)</f>
        <v>0</v>
      </c>
      <c r="R72" s="61"/>
      <c r="S72" s="10"/>
      <c r="T72" s="59"/>
      <c r="U72" s="434">
        <f>U$71/5</f>
        <v>20</v>
      </c>
      <c r="V72" s="113" t="s">
        <v>35</v>
      </c>
      <c r="W72" s="116">
        <f>IF(V72="Yes",U72,0)</f>
        <v>20</v>
      </c>
      <c r="X72" s="61"/>
      <c r="Y72" s="114" t="s">
        <v>1199</v>
      </c>
      <c r="Z72" s="59"/>
      <c r="AA72" s="434">
        <f>AA$71/5</f>
        <v>20</v>
      </c>
      <c r="AB72" s="113" t="s">
        <v>35</v>
      </c>
      <c r="AC72" s="116">
        <f>IF(AB72="Yes",AA72,0)</f>
        <v>20</v>
      </c>
      <c r="AD72" s="61"/>
      <c r="AE72" s="113" t="s">
        <v>1445</v>
      </c>
      <c r="AF72" s="59"/>
      <c r="AG72" s="434">
        <f>AG$71/5</f>
        <v>20</v>
      </c>
      <c r="AH72" s="10" t="s">
        <v>38</v>
      </c>
      <c r="AI72" s="116">
        <f>IF(AH72="Yes",AG72,0)</f>
        <v>0</v>
      </c>
      <c r="AJ72" s="61"/>
      <c r="AK72" s="10"/>
      <c r="AL72" s="59"/>
      <c r="AM72" s="434">
        <f>AM$71/5</f>
        <v>20</v>
      </c>
      <c r="AN72" s="10" t="s">
        <v>38</v>
      </c>
      <c r="AO72" s="116">
        <f>IF(AN72="Yes",AM72,0)</f>
        <v>0</v>
      </c>
      <c r="AP72" s="61"/>
      <c r="AQ72" s="10"/>
      <c r="AR72" s="59"/>
      <c r="AS72" s="434">
        <f>AS$71/5</f>
        <v>20</v>
      </c>
      <c r="AT72" s="113" t="s">
        <v>35</v>
      </c>
      <c r="AU72" s="65">
        <v>20</v>
      </c>
      <c r="AV72" s="61"/>
      <c r="AW72" s="114" t="s">
        <v>1213</v>
      </c>
      <c r="AX72" s="59"/>
      <c r="AY72" s="434">
        <f>AY$71/5</f>
        <v>20</v>
      </c>
      <c r="AZ72" s="10" t="s">
        <v>35</v>
      </c>
      <c r="BA72" s="116">
        <f>IF(AZ72="Yes",AY72,0)</f>
        <v>20</v>
      </c>
      <c r="BB72" s="61"/>
      <c r="BC72" s="10" t="s">
        <v>583</v>
      </c>
      <c r="BD72" s="59"/>
      <c r="BE72" s="434">
        <f>BE$71/5</f>
        <v>20</v>
      </c>
      <c r="BF72" s="113" t="s">
        <v>35</v>
      </c>
      <c r="BG72" s="116">
        <f>IF(BF72="Yes",BE72,0)</f>
        <v>20</v>
      </c>
      <c r="BH72" s="61"/>
      <c r="BI72" s="114" t="s">
        <v>1812</v>
      </c>
    </row>
    <row r="73" spans="1:140" s="21" customFormat="1" ht="38.25">
      <c r="A73" s="114" t="s">
        <v>584</v>
      </c>
      <c r="B73" s="161" t="s">
        <v>881</v>
      </c>
      <c r="C73" s="434">
        <f t="shared" ref="C73:C76" si="38">C$71/5</f>
        <v>20</v>
      </c>
      <c r="D73" s="10" t="s">
        <v>38</v>
      </c>
      <c r="E73" s="116">
        <f>IF(D73="Yes",C73,IF(D73="partial",C73*0.25,0))</f>
        <v>0</v>
      </c>
      <c r="F73" s="20"/>
      <c r="G73" s="113"/>
      <c r="H73" s="59"/>
      <c r="I73" s="434">
        <f t="shared" ref="I73:I76" si="39">I$71/5</f>
        <v>20</v>
      </c>
      <c r="J73" s="10" t="s">
        <v>38</v>
      </c>
      <c r="K73" s="116">
        <f>IF(J73="Yes",I73,0)</f>
        <v>0</v>
      </c>
      <c r="L73" s="20"/>
      <c r="M73" s="10"/>
      <c r="N73" s="59"/>
      <c r="O73" s="434">
        <f t="shared" ref="O73:O76" si="40">O$71/5</f>
        <v>20</v>
      </c>
      <c r="P73" s="113" t="s">
        <v>38</v>
      </c>
      <c r="Q73" s="116">
        <f>IF(P73="Yes",O73,0)</f>
        <v>0</v>
      </c>
      <c r="R73" s="20"/>
      <c r="S73" s="113"/>
      <c r="T73" s="59"/>
      <c r="U73" s="434">
        <f t="shared" ref="U73:U76" si="41">U$71/5</f>
        <v>20</v>
      </c>
      <c r="V73" s="113" t="s">
        <v>38</v>
      </c>
      <c r="W73" s="116">
        <f>IF(V73="Yes",U73,0)</f>
        <v>0</v>
      </c>
      <c r="X73" s="20"/>
      <c r="Y73" s="113"/>
      <c r="Z73" s="59"/>
      <c r="AA73" s="434">
        <f t="shared" ref="AA73:AA76" si="42">AA$71/5</f>
        <v>20</v>
      </c>
      <c r="AB73" s="113" t="s">
        <v>38</v>
      </c>
      <c r="AC73" s="116">
        <f>IF(AB73="Yes",AA73,0)</f>
        <v>0</v>
      </c>
      <c r="AD73" s="20"/>
      <c r="AE73" s="113"/>
      <c r="AF73" s="59"/>
      <c r="AG73" s="434">
        <f t="shared" ref="AG73:AG76" si="43">AG$71/5</f>
        <v>20</v>
      </c>
      <c r="AH73" s="10" t="s">
        <v>38</v>
      </c>
      <c r="AI73" s="116">
        <f>IF(AH73="Yes",AG73,0)</f>
        <v>0</v>
      </c>
      <c r="AJ73" s="20"/>
      <c r="AK73" s="10"/>
      <c r="AL73" s="59"/>
      <c r="AM73" s="434">
        <f t="shared" ref="AM73:AM76" si="44">AM$71/5</f>
        <v>20</v>
      </c>
      <c r="AN73" s="113" t="s">
        <v>38</v>
      </c>
      <c r="AO73" s="116">
        <f>IF(AN73="Yes",AM73,0)</f>
        <v>0</v>
      </c>
      <c r="AP73" s="20"/>
      <c r="AQ73" s="113"/>
      <c r="AR73" s="59"/>
      <c r="AS73" s="434">
        <f t="shared" ref="AS73:AS76" si="45">AS$71/5</f>
        <v>20</v>
      </c>
      <c r="AT73" s="113" t="s">
        <v>38</v>
      </c>
      <c r="AU73" s="116">
        <v>0</v>
      </c>
      <c r="AV73" s="20"/>
      <c r="AW73" s="113"/>
      <c r="AX73" s="59"/>
      <c r="AY73" s="434">
        <f t="shared" ref="AY73:AY76" si="46">AY$71/5</f>
        <v>20</v>
      </c>
      <c r="AZ73" s="10" t="s">
        <v>38</v>
      </c>
      <c r="BA73" s="116">
        <f>IF(AZ73="Yes",AY73,0)</f>
        <v>0</v>
      </c>
      <c r="BB73" s="20"/>
      <c r="BC73" s="10"/>
      <c r="BD73" s="59"/>
      <c r="BE73" s="434">
        <f t="shared" ref="BE73:BE76" si="47">BE$71/5</f>
        <v>20</v>
      </c>
      <c r="BF73" s="10" t="s">
        <v>38</v>
      </c>
      <c r="BG73" s="116">
        <f>IF(BF73="Yes",BE73,0)</f>
        <v>0</v>
      </c>
      <c r="BH73" s="20"/>
      <c r="BI73" s="113"/>
    </row>
    <row r="74" spans="1:140" s="159" customFormat="1" ht="38.25">
      <c r="A74" s="114" t="s">
        <v>585</v>
      </c>
      <c r="B74" s="161" t="s">
        <v>586</v>
      </c>
      <c r="C74" s="434">
        <f t="shared" si="38"/>
        <v>20</v>
      </c>
      <c r="D74" s="114" t="s">
        <v>2158</v>
      </c>
      <c r="E74" s="116">
        <f>IF(D74="Yes",C74,IF(D74="partial",C74*0.25,0))</f>
        <v>5</v>
      </c>
      <c r="F74" s="117"/>
      <c r="G74" s="113" t="s">
        <v>1813</v>
      </c>
      <c r="H74" s="59"/>
      <c r="I74" s="434">
        <f t="shared" si="39"/>
        <v>20</v>
      </c>
      <c r="J74" s="114" t="s">
        <v>35</v>
      </c>
      <c r="K74" s="116">
        <f>IF(J74="Yes",I74,0)</f>
        <v>20</v>
      </c>
      <c r="L74" s="117"/>
      <c r="M74" s="114" t="s">
        <v>1814</v>
      </c>
      <c r="N74" s="59"/>
      <c r="O74" s="434">
        <f t="shared" si="40"/>
        <v>20</v>
      </c>
      <c r="P74" s="114" t="s">
        <v>35</v>
      </c>
      <c r="Q74" s="116">
        <f>IF(P74="Yes",O74,0)</f>
        <v>20</v>
      </c>
      <c r="R74" s="117"/>
      <c r="S74" s="114" t="s">
        <v>1815</v>
      </c>
      <c r="T74" s="59"/>
      <c r="U74" s="434">
        <f t="shared" si="41"/>
        <v>20</v>
      </c>
      <c r="V74" s="114" t="s">
        <v>35</v>
      </c>
      <c r="W74" s="116">
        <f>IF(V74="Yes",U74,0)</f>
        <v>20</v>
      </c>
      <c r="X74" s="117"/>
      <c r="Y74" s="114" t="s">
        <v>1816</v>
      </c>
      <c r="Z74" s="59"/>
      <c r="AA74" s="434">
        <f t="shared" si="42"/>
        <v>20</v>
      </c>
      <c r="AB74" s="114" t="s">
        <v>35</v>
      </c>
      <c r="AC74" s="116">
        <f>IF(AB74="Yes",AA74,0)</f>
        <v>20</v>
      </c>
      <c r="AD74" s="117"/>
      <c r="AE74" s="114" t="s">
        <v>1132</v>
      </c>
      <c r="AF74" s="59"/>
      <c r="AG74" s="434">
        <f t="shared" si="43"/>
        <v>20</v>
      </c>
      <c r="AH74" s="114" t="s">
        <v>35</v>
      </c>
      <c r="AI74" s="116">
        <f>IF(AH74="Yes",AG74,0)</f>
        <v>20</v>
      </c>
      <c r="AJ74" s="117"/>
      <c r="AK74" s="113" t="s">
        <v>1813</v>
      </c>
      <c r="AL74" s="59"/>
      <c r="AM74" s="434">
        <f t="shared" si="44"/>
        <v>20</v>
      </c>
      <c r="AN74" s="114" t="s">
        <v>35</v>
      </c>
      <c r="AO74" s="116">
        <f>IF(AN74="Yes",AM74,0)</f>
        <v>20</v>
      </c>
      <c r="AP74" s="117"/>
      <c r="AQ74" s="113" t="s">
        <v>1817</v>
      </c>
      <c r="AR74" s="59"/>
      <c r="AS74" s="434">
        <f t="shared" si="45"/>
        <v>20</v>
      </c>
      <c r="AT74" s="114" t="s">
        <v>35</v>
      </c>
      <c r="AU74" s="116">
        <v>20</v>
      </c>
      <c r="AV74" s="117"/>
      <c r="AW74" s="113" t="s">
        <v>1818</v>
      </c>
      <c r="AX74" s="59"/>
      <c r="AY74" s="434">
        <f t="shared" si="46"/>
        <v>20</v>
      </c>
      <c r="AZ74" s="114" t="s">
        <v>35</v>
      </c>
      <c r="BA74" s="116">
        <f>IF(AZ74="Yes",AY74,0)</f>
        <v>20</v>
      </c>
      <c r="BB74" s="117"/>
      <c r="BC74" s="114" t="s">
        <v>1819</v>
      </c>
      <c r="BD74" s="59"/>
      <c r="BE74" s="434">
        <f t="shared" si="47"/>
        <v>20</v>
      </c>
      <c r="BF74" s="114" t="s">
        <v>35</v>
      </c>
      <c r="BG74" s="116">
        <f>IF(BF74="Yes",BE74,0)</f>
        <v>20</v>
      </c>
      <c r="BH74" s="117"/>
      <c r="BI74" s="113" t="s">
        <v>1813</v>
      </c>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row>
    <row r="75" spans="1:140" s="21" customFormat="1" ht="25.5">
      <c r="A75" s="114" t="s">
        <v>626</v>
      </c>
      <c r="B75" s="161" t="s">
        <v>704</v>
      </c>
      <c r="C75" s="434">
        <f t="shared" si="38"/>
        <v>20</v>
      </c>
      <c r="D75" s="20" t="s">
        <v>38</v>
      </c>
      <c r="E75" s="116">
        <f>IF(D75="Yes",C75,IF(D75="partial",C75*0.25,0))</f>
        <v>0</v>
      </c>
      <c r="F75" s="117"/>
      <c r="G75" s="20"/>
      <c r="H75" s="59"/>
      <c r="I75" s="434">
        <f t="shared" si="39"/>
        <v>20</v>
      </c>
      <c r="J75" s="20" t="s">
        <v>38</v>
      </c>
      <c r="K75" s="116">
        <f>IF(J75="Yes",I75,0)</f>
        <v>0</v>
      </c>
      <c r="L75" s="117"/>
      <c r="M75" s="114"/>
      <c r="N75" s="59"/>
      <c r="O75" s="434">
        <f t="shared" si="40"/>
        <v>20</v>
      </c>
      <c r="P75" s="114" t="s">
        <v>38</v>
      </c>
      <c r="Q75" s="116">
        <f>IF(P75="Yes",O75,0)</f>
        <v>0</v>
      </c>
      <c r="R75" s="117"/>
      <c r="S75" s="114"/>
      <c r="T75" s="59"/>
      <c r="U75" s="434">
        <f t="shared" si="41"/>
        <v>20</v>
      </c>
      <c r="V75" s="114" t="s">
        <v>38</v>
      </c>
      <c r="W75" s="116">
        <f>IF(V75="Yes",U75,0)</f>
        <v>0</v>
      </c>
      <c r="X75" s="117"/>
      <c r="Y75" s="114"/>
      <c r="Z75" s="59"/>
      <c r="AA75" s="434">
        <f t="shared" si="42"/>
        <v>20</v>
      </c>
      <c r="AB75" s="20" t="s">
        <v>38</v>
      </c>
      <c r="AC75" s="116">
        <f>IF(AB75="Yes",AA75,0)</f>
        <v>0</v>
      </c>
      <c r="AD75" s="117"/>
      <c r="AE75" s="20"/>
      <c r="AF75" s="59"/>
      <c r="AG75" s="434">
        <f t="shared" si="43"/>
        <v>20</v>
      </c>
      <c r="AH75" s="114" t="s">
        <v>38</v>
      </c>
      <c r="AI75" s="116">
        <f>IF(AH75="Yes",AG75,0)</f>
        <v>0</v>
      </c>
      <c r="AJ75" s="117"/>
      <c r="AK75" s="114"/>
      <c r="AL75" s="59"/>
      <c r="AM75" s="434">
        <f t="shared" si="44"/>
        <v>20</v>
      </c>
      <c r="AN75" s="114" t="s">
        <v>38</v>
      </c>
      <c r="AO75" s="116">
        <f>IF(AN75="Yes",AM75,0)</f>
        <v>0</v>
      </c>
      <c r="AP75" s="117"/>
      <c r="AQ75" s="114"/>
      <c r="AR75" s="59"/>
      <c r="AS75" s="434">
        <f t="shared" si="45"/>
        <v>20</v>
      </c>
      <c r="AT75" s="114" t="s">
        <v>38</v>
      </c>
      <c r="AU75" s="116">
        <v>0</v>
      </c>
      <c r="AV75" s="117"/>
      <c r="AW75" s="114"/>
      <c r="AX75" s="59"/>
      <c r="AY75" s="434">
        <f t="shared" si="46"/>
        <v>20</v>
      </c>
      <c r="AZ75" s="20" t="s">
        <v>38</v>
      </c>
      <c r="BA75" s="116">
        <f>IF(AZ75="Yes",AY75,0)</f>
        <v>0</v>
      </c>
      <c r="BB75" s="117"/>
      <c r="BC75" s="114"/>
      <c r="BD75" s="59"/>
      <c r="BE75" s="434">
        <f t="shared" si="47"/>
        <v>20</v>
      </c>
      <c r="BF75" s="20" t="s">
        <v>38</v>
      </c>
      <c r="BG75" s="116">
        <f>IF(BF75="Yes",BE75,0)</f>
        <v>0</v>
      </c>
      <c r="BH75" s="117"/>
      <c r="BI75" s="114"/>
    </row>
    <row r="76" spans="1:140" s="21" customFormat="1" ht="25.5">
      <c r="A76" s="114" t="s">
        <v>705</v>
      </c>
      <c r="B76" s="182" t="s">
        <v>629</v>
      </c>
      <c r="C76" s="434">
        <f t="shared" si="38"/>
        <v>20</v>
      </c>
      <c r="D76" s="20" t="s">
        <v>38</v>
      </c>
      <c r="E76" s="116">
        <f>IF(D76="Yes",C76,IF(D76="partial",C76*0.25,0))</f>
        <v>0</v>
      </c>
      <c r="F76" s="66"/>
      <c r="G76" s="20"/>
      <c r="H76" s="59"/>
      <c r="I76" s="434">
        <f t="shared" si="39"/>
        <v>20</v>
      </c>
      <c r="J76" s="20" t="s">
        <v>35</v>
      </c>
      <c r="K76" s="116">
        <f>IF(J76="Yes",I76,0)</f>
        <v>20</v>
      </c>
      <c r="L76" s="66"/>
      <c r="M76" s="20" t="s">
        <v>630</v>
      </c>
      <c r="N76" s="59"/>
      <c r="O76" s="434">
        <f t="shared" si="40"/>
        <v>20</v>
      </c>
      <c r="P76" s="20" t="s">
        <v>38</v>
      </c>
      <c r="Q76" s="116">
        <f>IF(P76="Yes",O76,0)</f>
        <v>0</v>
      </c>
      <c r="R76" s="66"/>
      <c r="S76" s="20"/>
      <c r="T76" s="59"/>
      <c r="U76" s="434">
        <f t="shared" si="41"/>
        <v>20</v>
      </c>
      <c r="V76" s="114" t="s">
        <v>35</v>
      </c>
      <c r="W76" s="116">
        <f>IF(V76="Yes",U76,0)</f>
        <v>20</v>
      </c>
      <c r="X76" s="66"/>
      <c r="Y76" s="114" t="s">
        <v>1820</v>
      </c>
      <c r="Z76" s="59"/>
      <c r="AA76" s="434">
        <f t="shared" si="42"/>
        <v>20</v>
      </c>
      <c r="AB76" s="20" t="s">
        <v>38</v>
      </c>
      <c r="AC76" s="116">
        <f>IF(AB76="Yes",AA76,0)</f>
        <v>0</v>
      </c>
      <c r="AD76" s="66"/>
      <c r="AE76" s="20"/>
      <c r="AF76" s="59"/>
      <c r="AG76" s="434">
        <f t="shared" si="43"/>
        <v>20</v>
      </c>
      <c r="AH76" s="20" t="s">
        <v>38</v>
      </c>
      <c r="AI76" s="116">
        <f>IF(AH76="Yes",AG76,0)</f>
        <v>0</v>
      </c>
      <c r="AJ76" s="66"/>
      <c r="AK76" s="20"/>
      <c r="AL76" s="59"/>
      <c r="AM76" s="434">
        <f t="shared" si="44"/>
        <v>20</v>
      </c>
      <c r="AN76" s="20" t="s">
        <v>38</v>
      </c>
      <c r="AO76" s="116">
        <f>IF(AN76="Yes",AM76,0)</f>
        <v>0</v>
      </c>
      <c r="AP76" s="66"/>
      <c r="AQ76" s="20"/>
      <c r="AR76" s="59"/>
      <c r="AS76" s="434">
        <f t="shared" si="45"/>
        <v>20</v>
      </c>
      <c r="AT76" s="20" t="s">
        <v>38</v>
      </c>
      <c r="AU76" s="65">
        <v>0</v>
      </c>
      <c r="AV76" s="66"/>
      <c r="AW76" s="20"/>
      <c r="AX76" s="59"/>
      <c r="AY76" s="434">
        <f t="shared" si="46"/>
        <v>20</v>
      </c>
      <c r="AZ76" s="20" t="s">
        <v>35</v>
      </c>
      <c r="BA76" s="116">
        <f>IF(AZ76="Yes",AY76,0)</f>
        <v>20</v>
      </c>
      <c r="BB76" s="66"/>
      <c r="BC76" s="20" t="s">
        <v>631</v>
      </c>
      <c r="BD76" s="59"/>
      <c r="BE76" s="434">
        <f t="shared" si="47"/>
        <v>20</v>
      </c>
      <c r="BF76" s="20" t="s">
        <v>38</v>
      </c>
      <c r="BG76" s="116">
        <f>IF(BF76="Yes",BE76,0)</f>
        <v>0</v>
      </c>
      <c r="BH76" s="66"/>
      <c r="BI76" s="114"/>
    </row>
    <row r="77" spans="1:140" s="21" customFormat="1" ht="12.75">
      <c r="A77" s="72"/>
      <c r="B77" s="69"/>
      <c r="C77" s="63"/>
      <c r="D77" s="20"/>
      <c r="E77" s="73"/>
      <c r="F77" s="73"/>
      <c r="G77" s="20"/>
      <c r="H77" s="59"/>
      <c r="I77" s="63"/>
      <c r="J77" s="20" t="s">
        <v>309</v>
      </c>
      <c r="K77" s="73"/>
      <c r="L77" s="73"/>
      <c r="M77" s="20"/>
      <c r="N77" s="59"/>
      <c r="O77" s="63"/>
      <c r="P77" s="20"/>
      <c r="Q77" s="73"/>
      <c r="R77" s="73"/>
      <c r="S77" s="20"/>
      <c r="T77" s="59"/>
      <c r="U77" s="63"/>
      <c r="V77" s="20"/>
      <c r="W77" s="73"/>
      <c r="X77" s="73"/>
      <c r="Y77" s="20"/>
      <c r="Z77" s="59"/>
      <c r="AA77" s="63"/>
      <c r="AB77" s="20"/>
      <c r="AC77" s="73"/>
      <c r="AD77" s="73"/>
      <c r="AE77" s="20"/>
      <c r="AF77" s="59"/>
      <c r="AG77" s="63"/>
      <c r="AH77" s="20"/>
      <c r="AI77" s="73"/>
      <c r="AJ77" s="73"/>
      <c r="AK77" s="20"/>
      <c r="AL77" s="59"/>
      <c r="AM77" s="63"/>
      <c r="AN77" s="20"/>
      <c r="AO77" s="73"/>
      <c r="AP77" s="73"/>
      <c r="AQ77" s="20"/>
      <c r="AR77" s="59"/>
      <c r="AS77" s="718"/>
      <c r="AT77" s="20"/>
      <c r="AU77" s="73"/>
      <c r="AV77" s="73"/>
      <c r="AW77" s="20"/>
      <c r="AX77" s="59"/>
      <c r="AY77" s="63"/>
      <c r="AZ77" s="20"/>
      <c r="BA77" s="73"/>
      <c r="BB77" s="73"/>
      <c r="BC77" s="20"/>
      <c r="BD77" s="59"/>
      <c r="BE77" s="63"/>
      <c r="BF77" s="20"/>
      <c r="BG77" s="73"/>
      <c r="BH77" s="73"/>
      <c r="BI77" s="20"/>
    </row>
    <row r="78" spans="1:140" s="21" customFormat="1" ht="12.75">
      <c r="A78" s="655" t="s">
        <v>632</v>
      </c>
      <c r="B78" s="649" t="s">
        <v>303</v>
      </c>
      <c r="C78" s="716">
        <v>100</v>
      </c>
      <c r="D78" s="715"/>
      <c r="E78" s="426"/>
      <c r="F78" s="428">
        <f>SUM(F79:F85)</f>
        <v>0</v>
      </c>
      <c r="G78" s="715"/>
      <c r="H78" s="59"/>
      <c r="I78" s="716">
        <v>100</v>
      </c>
      <c r="J78" s="715" t="s">
        <v>309</v>
      </c>
      <c r="K78" s="426"/>
      <c r="L78" s="428">
        <f>SUM(L79:L85)</f>
        <v>50</v>
      </c>
      <c r="M78" s="715"/>
      <c r="N78" s="59"/>
      <c r="O78" s="716">
        <v>100</v>
      </c>
      <c r="P78" s="715"/>
      <c r="Q78" s="426"/>
      <c r="R78" s="428">
        <f>SUM(R79:R85)</f>
        <v>16.666666666666668</v>
      </c>
      <c r="S78" s="715"/>
      <c r="T78" s="59"/>
      <c r="U78" s="716">
        <v>100</v>
      </c>
      <c r="V78" s="715"/>
      <c r="W78" s="426"/>
      <c r="X78" s="428">
        <f>SUM(X79:X85)</f>
        <v>8.3333333333333339</v>
      </c>
      <c r="Y78" s="715"/>
      <c r="Z78" s="59"/>
      <c r="AA78" s="716">
        <v>100</v>
      </c>
      <c r="AB78" s="715"/>
      <c r="AC78" s="426"/>
      <c r="AD78" s="428">
        <f>SUM(AD79:AD85)</f>
        <v>16.666666666666668</v>
      </c>
      <c r="AE78" s="715"/>
      <c r="AF78" s="59"/>
      <c r="AG78" s="716">
        <v>100</v>
      </c>
      <c r="AH78" s="715"/>
      <c r="AI78" s="426"/>
      <c r="AJ78" s="428">
        <f>SUM(AJ79:AJ85)</f>
        <v>0</v>
      </c>
      <c r="AK78" s="715"/>
      <c r="AL78" s="59"/>
      <c r="AM78" s="716">
        <v>100</v>
      </c>
      <c r="AN78" s="715"/>
      <c r="AO78" s="426"/>
      <c r="AP78" s="428">
        <f>SUM(AP79:AP85)</f>
        <v>0</v>
      </c>
      <c r="AQ78" s="715"/>
      <c r="AR78" s="59"/>
      <c r="AS78" s="716">
        <v>100</v>
      </c>
      <c r="AT78" s="715"/>
      <c r="AU78" s="426"/>
      <c r="AV78" s="428">
        <f>SUM(AV79:AV85)</f>
        <v>66.666666666666671</v>
      </c>
      <c r="AW78" s="715"/>
      <c r="AX78" s="59"/>
      <c r="AY78" s="716">
        <v>100</v>
      </c>
      <c r="AZ78" s="715"/>
      <c r="BA78" s="426"/>
      <c r="BB78" s="428">
        <f>SUM(BB79:BB85)</f>
        <v>16.666666666666668</v>
      </c>
      <c r="BC78" s="715"/>
      <c r="BD78" s="59"/>
      <c r="BE78" s="716">
        <v>100</v>
      </c>
      <c r="BF78" s="715"/>
      <c r="BG78" s="426"/>
      <c r="BH78" s="428">
        <f>SUM(BH79:BH85)</f>
        <v>66.666666666666671</v>
      </c>
      <c r="BI78" s="715"/>
    </row>
    <row r="79" spans="1:140" s="21" customFormat="1" ht="89.25">
      <c r="A79" s="168" t="s">
        <v>633</v>
      </c>
      <c r="B79" s="183" t="s">
        <v>823</v>
      </c>
      <c r="C79" s="137"/>
      <c r="D79" s="20"/>
      <c r="E79" s="74"/>
      <c r="F79" s="135">
        <f>SUM(E80:E83)</f>
        <v>0</v>
      </c>
      <c r="G79" s="20"/>
      <c r="H79" s="59"/>
      <c r="I79" s="137"/>
      <c r="J79" s="60" t="s">
        <v>309</v>
      </c>
      <c r="K79" s="74"/>
      <c r="L79" s="135">
        <f>SUM(K80:K83)</f>
        <v>50</v>
      </c>
      <c r="M79" s="20"/>
      <c r="N79" s="59"/>
      <c r="O79" s="137"/>
      <c r="P79" s="168"/>
      <c r="Q79" s="74"/>
      <c r="R79" s="135">
        <f>SUM(Q80:Q83)</f>
        <v>0</v>
      </c>
      <c r="S79" s="114"/>
      <c r="T79" s="59"/>
      <c r="U79" s="137"/>
      <c r="V79" s="60"/>
      <c r="W79" s="74"/>
      <c r="X79" s="135">
        <f>SUM(W80:W83)</f>
        <v>0</v>
      </c>
      <c r="Y79" s="114"/>
      <c r="Z79" s="59"/>
      <c r="AA79" s="137"/>
      <c r="AB79" s="60"/>
      <c r="AC79" s="74"/>
      <c r="AD79" s="135">
        <f>SUM(AC80:AC83)</f>
        <v>16.666666666666668</v>
      </c>
      <c r="AE79" s="20" t="s">
        <v>634</v>
      </c>
      <c r="AF79" s="59"/>
      <c r="AG79" s="137"/>
      <c r="AH79" s="60"/>
      <c r="AI79" s="74"/>
      <c r="AJ79" s="135">
        <f>SUM(AI80:AI83)</f>
        <v>0</v>
      </c>
      <c r="AK79" s="20"/>
      <c r="AL79" s="59"/>
      <c r="AM79" s="137"/>
      <c r="AN79" s="168"/>
      <c r="AO79" s="74"/>
      <c r="AP79" s="135">
        <f>SUM(AO80:AO83)</f>
        <v>0</v>
      </c>
      <c r="AQ79" s="20"/>
      <c r="AR79" s="59"/>
      <c r="AS79" s="137"/>
      <c r="AT79" s="60"/>
      <c r="AU79" s="74"/>
      <c r="AV79" s="135">
        <f>SUM(AU80:AU83)</f>
        <v>50</v>
      </c>
      <c r="AW79" s="114" t="s">
        <v>1821</v>
      </c>
      <c r="AX79" s="59"/>
      <c r="AY79" s="137"/>
      <c r="AZ79" s="60"/>
      <c r="BA79" s="74"/>
      <c r="BB79" s="135">
        <f>SUM(BA80:BA83)</f>
        <v>16.666666666666668</v>
      </c>
      <c r="BC79" s="164"/>
      <c r="BD79" s="59"/>
      <c r="BE79" s="137"/>
      <c r="BF79" s="168"/>
      <c r="BG79" s="74"/>
      <c r="BH79" s="135">
        <f>SUM(BG80:BG83)</f>
        <v>33.333333333333336</v>
      </c>
      <c r="BI79" s="114"/>
    </row>
    <row r="80" spans="1:140" s="21" customFormat="1" ht="38.25">
      <c r="A80" s="114" t="s">
        <v>2384</v>
      </c>
      <c r="B80" s="182" t="s">
        <v>637</v>
      </c>
      <c r="C80" s="433">
        <f>C$78/6</f>
        <v>16.666666666666668</v>
      </c>
      <c r="D80" s="20" t="s">
        <v>38</v>
      </c>
      <c r="E80" s="116">
        <f>IF(D80="Yes",C80,IF(D80="partial",C80*0.25,0))</f>
        <v>0</v>
      </c>
      <c r="F80" s="66"/>
      <c r="G80" s="20"/>
      <c r="H80" s="59"/>
      <c r="I80" s="433">
        <f>I$78/6</f>
        <v>16.666666666666668</v>
      </c>
      <c r="J80" s="20" t="s">
        <v>35</v>
      </c>
      <c r="K80" s="116">
        <f>IF(J80="Yes",I80,0)</f>
        <v>16.666666666666668</v>
      </c>
      <c r="L80" s="66"/>
      <c r="M80" s="114" t="s">
        <v>639</v>
      </c>
      <c r="N80" s="59"/>
      <c r="O80" s="433">
        <f>O$78/6</f>
        <v>16.666666666666668</v>
      </c>
      <c r="P80" s="20" t="s">
        <v>38</v>
      </c>
      <c r="Q80" s="116">
        <f>IF(P80="Yes",O80,0)</f>
        <v>0</v>
      </c>
      <c r="R80" s="66"/>
      <c r="S80" s="20"/>
      <c r="T80" s="59"/>
      <c r="U80" s="433">
        <f>U$78/6</f>
        <v>16.666666666666668</v>
      </c>
      <c r="V80" s="20" t="s">
        <v>38</v>
      </c>
      <c r="W80" s="116">
        <f>IF(V80="Yes",U80,0)</f>
        <v>0</v>
      </c>
      <c r="X80" s="66"/>
      <c r="Y80" s="20"/>
      <c r="Z80" s="59"/>
      <c r="AA80" s="433">
        <f>AA$78/6</f>
        <v>16.666666666666668</v>
      </c>
      <c r="AB80" s="114" t="s">
        <v>38</v>
      </c>
      <c r="AC80" s="116">
        <f>IF(AB80="Yes",AA80,0)</f>
        <v>0</v>
      </c>
      <c r="AD80" s="66"/>
      <c r="AE80" s="20"/>
      <c r="AF80" s="59"/>
      <c r="AG80" s="433">
        <f>AG$78/6</f>
        <v>16.666666666666668</v>
      </c>
      <c r="AH80" s="20" t="s">
        <v>38</v>
      </c>
      <c r="AI80" s="116">
        <f>IF(AH80="Yes",AG80,0)</f>
        <v>0</v>
      </c>
      <c r="AJ80" s="66"/>
      <c r="AK80" s="20"/>
      <c r="AL80" s="59"/>
      <c r="AM80" s="433">
        <f>AM$78/6</f>
        <v>16.666666666666668</v>
      </c>
      <c r="AN80" s="20" t="s">
        <v>38</v>
      </c>
      <c r="AO80" s="116">
        <f>IF(AN80="Yes",AM80,0)</f>
        <v>0</v>
      </c>
      <c r="AP80" s="66"/>
      <c r="AQ80" s="114"/>
      <c r="AR80" s="59"/>
      <c r="AS80" s="433">
        <f>AS$78/6</f>
        <v>16.666666666666668</v>
      </c>
      <c r="AT80" s="20" t="s">
        <v>35</v>
      </c>
      <c r="AU80" s="116">
        <f>IF(AT80="Yes",AS80,0)</f>
        <v>16.666666666666668</v>
      </c>
      <c r="AV80" s="66"/>
      <c r="AW80" s="305"/>
      <c r="AX80" s="59"/>
      <c r="AY80" s="433">
        <f>AY$78/6</f>
        <v>16.666666666666668</v>
      </c>
      <c r="AZ80" s="114" t="s">
        <v>38</v>
      </c>
      <c r="BA80" s="116">
        <f>IF(AZ80="Yes",AY80,0)</f>
        <v>0</v>
      </c>
      <c r="BB80" s="66"/>
      <c r="BC80" s="114"/>
      <c r="BD80" s="59"/>
      <c r="BE80" s="433">
        <f>BE$78/6</f>
        <v>16.666666666666668</v>
      </c>
      <c r="BF80" s="114" t="s">
        <v>35</v>
      </c>
      <c r="BG80" s="116">
        <f>IF(BF80="Yes",BE80,0)</f>
        <v>16.666666666666668</v>
      </c>
      <c r="BH80" s="66"/>
      <c r="BI80" s="114" t="s">
        <v>1822</v>
      </c>
    </row>
    <row r="81" spans="1:140" s="21" customFormat="1" ht="51">
      <c r="A81" s="114" t="s">
        <v>2385</v>
      </c>
      <c r="B81" s="182" t="s">
        <v>635</v>
      </c>
      <c r="C81" s="433">
        <f t="shared" ref="C81:C83" si="48">C$78/6</f>
        <v>16.666666666666668</v>
      </c>
      <c r="D81" s="20" t="s">
        <v>38</v>
      </c>
      <c r="E81" s="116">
        <f>IF(D81="Yes",C81,IF(D81="partial",C81*0.25,0))</f>
        <v>0</v>
      </c>
      <c r="F81" s="66"/>
      <c r="G81" s="20"/>
      <c r="H81" s="59"/>
      <c r="I81" s="433">
        <f t="shared" ref="I81:I83" si="49">I$78/6</f>
        <v>16.666666666666668</v>
      </c>
      <c r="J81" s="20" t="s">
        <v>35</v>
      </c>
      <c r="K81" s="116">
        <f>IF(J81="Yes",I81,0)</f>
        <v>16.666666666666668</v>
      </c>
      <c r="L81" s="66"/>
      <c r="M81" s="114" t="s">
        <v>639</v>
      </c>
      <c r="N81" s="59"/>
      <c r="O81" s="433">
        <f t="shared" ref="O81:O83" si="50">O$78/6</f>
        <v>16.666666666666668</v>
      </c>
      <c r="P81" s="20" t="s">
        <v>38</v>
      </c>
      <c r="Q81" s="116">
        <f>IF(P81="Yes",O81,0)</f>
        <v>0</v>
      </c>
      <c r="R81" s="66"/>
      <c r="S81" s="20"/>
      <c r="T81" s="59"/>
      <c r="U81" s="433">
        <f t="shared" ref="U81:U83" si="51">U$78/6</f>
        <v>16.666666666666668</v>
      </c>
      <c r="V81" s="20" t="s">
        <v>38</v>
      </c>
      <c r="W81" s="116">
        <f>IF(V81="Yes",U81,0)</f>
        <v>0</v>
      </c>
      <c r="X81" s="66"/>
      <c r="Y81" s="20"/>
      <c r="Z81" s="59"/>
      <c r="AA81" s="433">
        <f t="shared" ref="AA81:AA83" si="52">AA$78/6</f>
        <v>16.666666666666668</v>
      </c>
      <c r="AB81" s="114" t="s">
        <v>35</v>
      </c>
      <c r="AC81" s="116">
        <f>IF(AB81="Yes",AA81,0)</f>
        <v>16.666666666666668</v>
      </c>
      <c r="AD81" s="66"/>
      <c r="AE81" s="114" t="s">
        <v>636</v>
      </c>
      <c r="AF81" s="59"/>
      <c r="AG81" s="433">
        <f t="shared" ref="AG81:AG83" si="53">AG$78/6</f>
        <v>16.666666666666668</v>
      </c>
      <c r="AH81" s="20" t="s">
        <v>38</v>
      </c>
      <c r="AI81" s="116">
        <f>IF(AH81="Yes",AG81,0)</f>
        <v>0</v>
      </c>
      <c r="AJ81" s="66"/>
      <c r="AK81" s="114"/>
      <c r="AL81" s="59"/>
      <c r="AM81" s="433">
        <f t="shared" ref="AM81:AM83" si="54">AM$78/6</f>
        <v>16.666666666666668</v>
      </c>
      <c r="AN81" s="20" t="s">
        <v>38</v>
      </c>
      <c r="AO81" s="116">
        <f>IF(AN81="Yes",AM81,0)</f>
        <v>0</v>
      </c>
      <c r="AP81" s="66"/>
      <c r="AQ81" s="114"/>
      <c r="AR81" s="59"/>
      <c r="AS81" s="433">
        <f t="shared" ref="AS81:AS83" si="55">AS$78/6</f>
        <v>16.666666666666668</v>
      </c>
      <c r="AT81" s="20" t="s">
        <v>35</v>
      </c>
      <c r="AU81" s="116">
        <f>IF(AT81="Yes",AS81,0)</f>
        <v>16.666666666666668</v>
      </c>
      <c r="AV81" s="66"/>
      <c r="AW81" s="305"/>
      <c r="AX81" s="59"/>
      <c r="AY81" s="433">
        <f t="shared" ref="AY81:AY83" si="56">AY$78/6</f>
        <v>16.666666666666668</v>
      </c>
      <c r="AZ81" s="114" t="s">
        <v>35</v>
      </c>
      <c r="BA81" s="116">
        <f>IF(AZ81="Yes",AY81,0)</f>
        <v>16.666666666666668</v>
      </c>
      <c r="BB81" s="66"/>
      <c r="BC81" s="114" t="s">
        <v>1133</v>
      </c>
      <c r="BD81" s="59"/>
      <c r="BE81" s="433">
        <f t="shared" ref="BE81:BE83" si="57">BE$78/6</f>
        <v>16.666666666666668</v>
      </c>
      <c r="BF81" s="114" t="s">
        <v>35</v>
      </c>
      <c r="BG81" s="116">
        <f>IF(BF81="Yes",BE81,0)</f>
        <v>16.666666666666668</v>
      </c>
      <c r="BH81" s="66"/>
      <c r="BI81" s="114" t="s">
        <v>596</v>
      </c>
    </row>
    <row r="82" spans="1:140" s="21" customFormat="1" ht="38.25">
      <c r="A82" s="114" t="s">
        <v>2386</v>
      </c>
      <c r="B82" s="182" t="s">
        <v>597</v>
      </c>
      <c r="C82" s="433">
        <f t="shared" si="48"/>
        <v>16.666666666666668</v>
      </c>
      <c r="D82" s="20" t="s">
        <v>38</v>
      </c>
      <c r="E82" s="116">
        <f>IF(D82="Yes",C82,IF(D82="partial",C82*0.25,0))</f>
        <v>0</v>
      </c>
      <c r="F82" s="66"/>
      <c r="G82" s="20"/>
      <c r="H82" s="59"/>
      <c r="I82" s="433">
        <f t="shared" si="49"/>
        <v>16.666666666666668</v>
      </c>
      <c r="J82" s="20" t="s">
        <v>35</v>
      </c>
      <c r="K82" s="116">
        <f>IF(J82="Yes",I82,0)</f>
        <v>16.666666666666668</v>
      </c>
      <c r="L82" s="66"/>
      <c r="M82" s="114" t="s">
        <v>638</v>
      </c>
      <c r="N82" s="59"/>
      <c r="O82" s="433">
        <f t="shared" si="50"/>
        <v>16.666666666666668</v>
      </c>
      <c r="P82" s="20" t="s">
        <v>38</v>
      </c>
      <c r="Q82" s="116">
        <f>IF(P82="Yes",O82,0)</f>
        <v>0</v>
      </c>
      <c r="R82" s="66"/>
      <c r="S82" s="20"/>
      <c r="T82" s="59"/>
      <c r="U82" s="433">
        <f t="shared" si="51"/>
        <v>16.666666666666668</v>
      </c>
      <c r="V82" s="20" t="s">
        <v>38</v>
      </c>
      <c r="W82" s="116">
        <f>IF(V82="Yes",U82,0)</f>
        <v>0</v>
      </c>
      <c r="X82" s="66"/>
      <c r="Y82" s="20"/>
      <c r="Z82" s="59"/>
      <c r="AA82" s="433">
        <f t="shared" si="52"/>
        <v>16.666666666666668</v>
      </c>
      <c r="AB82" s="20" t="s">
        <v>38</v>
      </c>
      <c r="AC82" s="116">
        <f>IF(AB82="Yes",AA82,0)</f>
        <v>0</v>
      </c>
      <c r="AD82" s="66"/>
      <c r="AE82" s="114"/>
      <c r="AF82" s="59"/>
      <c r="AG82" s="433">
        <f t="shared" si="53"/>
        <v>16.666666666666668</v>
      </c>
      <c r="AH82" s="20" t="s">
        <v>38</v>
      </c>
      <c r="AI82" s="116">
        <f>IF(AH82="Yes",AG82,0)</f>
        <v>0</v>
      </c>
      <c r="AJ82" s="66"/>
      <c r="AK82" s="114"/>
      <c r="AL82" s="59"/>
      <c r="AM82" s="433">
        <f t="shared" si="54"/>
        <v>16.666666666666668</v>
      </c>
      <c r="AN82" s="20" t="s">
        <v>38</v>
      </c>
      <c r="AO82" s="116">
        <f>IF(AN82="Yes",AM82,0)</f>
        <v>0</v>
      </c>
      <c r="AP82" s="66"/>
      <c r="AQ82" s="114"/>
      <c r="AR82" s="59"/>
      <c r="AS82" s="433">
        <f t="shared" si="55"/>
        <v>16.666666666666668</v>
      </c>
      <c r="AT82" s="20" t="s">
        <v>35</v>
      </c>
      <c r="AU82" s="116">
        <f>IF(AT82="Yes",AS82,0)</f>
        <v>16.666666666666668</v>
      </c>
      <c r="AV82" s="66"/>
      <c r="AW82" s="305"/>
      <c r="AX82" s="59"/>
      <c r="AY82" s="433">
        <f t="shared" si="56"/>
        <v>16.666666666666668</v>
      </c>
      <c r="AZ82" s="20" t="s">
        <v>38</v>
      </c>
      <c r="BA82" s="116">
        <f>IF(AZ82="Yes",AY82,0)</f>
        <v>0</v>
      </c>
      <c r="BB82" s="66"/>
      <c r="BC82" s="114"/>
      <c r="BD82" s="59"/>
      <c r="BE82" s="433">
        <f t="shared" si="57"/>
        <v>16.666666666666668</v>
      </c>
      <c r="BF82" s="114" t="s">
        <v>38</v>
      </c>
      <c r="BG82" s="116">
        <f>IF(BF82="Yes",BE82,0)</f>
        <v>0</v>
      </c>
      <c r="BH82" s="66"/>
      <c r="BI82" s="114"/>
    </row>
    <row r="83" spans="1:140" s="21" customFormat="1" ht="29.25" customHeight="1">
      <c r="A83" s="114" t="s">
        <v>2387</v>
      </c>
      <c r="B83" s="182" t="s">
        <v>598</v>
      </c>
      <c r="C83" s="433">
        <f t="shared" si="48"/>
        <v>16.666666666666668</v>
      </c>
      <c r="D83" s="20" t="s">
        <v>38</v>
      </c>
      <c r="E83" s="116">
        <f>IF(D83="Yes",C83,IF(D83="partial",C83*0.25,0))</f>
        <v>0</v>
      </c>
      <c r="F83" s="66"/>
      <c r="G83" s="20"/>
      <c r="H83" s="59"/>
      <c r="I83" s="433">
        <f t="shared" si="49"/>
        <v>16.666666666666668</v>
      </c>
      <c r="J83" s="20" t="s">
        <v>38</v>
      </c>
      <c r="K83" s="116">
        <f>IF(J83="Yes",I83,0)</f>
        <v>0</v>
      </c>
      <c r="L83" s="66"/>
      <c r="M83" s="114"/>
      <c r="N83" s="59"/>
      <c r="O83" s="433">
        <f t="shared" si="50"/>
        <v>16.666666666666668</v>
      </c>
      <c r="P83" s="20" t="s">
        <v>38</v>
      </c>
      <c r="Q83" s="116">
        <f>IF(P83="Yes",O83,0)</f>
        <v>0</v>
      </c>
      <c r="R83" s="66"/>
      <c r="S83" s="20"/>
      <c r="T83" s="59"/>
      <c r="U83" s="433">
        <f t="shared" si="51"/>
        <v>16.666666666666668</v>
      </c>
      <c r="V83" s="20" t="s">
        <v>38</v>
      </c>
      <c r="W83" s="116">
        <f>IF(V83="Yes",U83,0)</f>
        <v>0</v>
      </c>
      <c r="X83" s="66"/>
      <c r="Y83" s="20"/>
      <c r="Z83" s="59"/>
      <c r="AA83" s="433">
        <f t="shared" si="52"/>
        <v>16.666666666666668</v>
      </c>
      <c r="AB83" s="20" t="s">
        <v>38</v>
      </c>
      <c r="AC83" s="116">
        <f>IF(AB83="Yes",AA83,0)</f>
        <v>0</v>
      </c>
      <c r="AD83" s="66"/>
      <c r="AE83" s="114"/>
      <c r="AF83" s="59"/>
      <c r="AG83" s="433">
        <f t="shared" si="53"/>
        <v>16.666666666666668</v>
      </c>
      <c r="AH83" s="20" t="s">
        <v>38</v>
      </c>
      <c r="AI83" s="116">
        <f>IF(AH83="Yes",AG83,0)</f>
        <v>0</v>
      </c>
      <c r="AJ83" s="66"/>
      <c r="AK83" s="114"/>
      <c r="AL83" s="59"/>
      <c r="AM83" s="433">
        <f t="shared" si="54"/>
        <v>16.666666666666668</v>
      </c>
      <c r="AN83" s="20" t="s">
        <v>38</v>
      </c>
      <c r="AO83" s="116">
        <f>IF(AN83="Yes",AM83,0)</f>
        <v>0</v>
      </c>
      <c r="AP83" s="66"/>
      <c r="AQ83" s="114"/>
      <c r="AR83" s="59"/>
      <c r="AS83" s="433">
        <f t="shared" si="55"/>
        <v>16.666666666666668</v>
      </c>
      <c r="AT83" s="20" t="s">
        <v>38</v>
      </c>
      <c r="AU83" s="116">
        <f>IF(AT83="Yes",AS83,0)</f>
        <v>0</v>
      </c>
      <c r="AV83" s="66"/>
      <c r="AW83" s="114"/>
      <c r="AX83" s="59"/>
      <c r="AY83" s="433">
        <f t="shared" si="56"/>
        <v>16.666666666666668</v>
      </c>
      <c r="AZ83" s="20" t="s">
        <v>38</v>
      </c>
      <c r="BA83" s="116">
        <f>IF(AZ83="Yes",AY83,0)</f>
        <v>0</v>
      </c>
      <c r="BB83" s="66"/>
      <c r="BC83" s="114"/>
      <c r="BD83" s="59"/>
      <c r="BE83" s="433">
        <f t="shared" si="57"/>
        <v>16.666666666666668</v>
      </c>
      <c r="BF83" s="114" t="s">
        <v>38</v>
      </c>
      <c r="BG83" s="116">
        <f>IF(BF83="Yes",BE83,0)</f>
        <v>0</v>
      </c>
      <c r="BH83" s="66"/>
      <c r="BI83" s="114"/>
    </row>
    <row r="84" spans="1:140" s="21" customFormat="1" ht="12.75">
      <c r="A84" s="114"/>
      <c r="B84" s="182"/>
      <c r="C84" s="63"/>
      <c r="D84" s="20"/>
      <c r="E84" s="65"/>
      <c r="F84" s="66"/>
      <c r="G84" s="20"/>
      <c r="H84" s="59"/>
      <c r="I84" s="63"/>
      <c r="J84" s="20"/>
      <c r="K84" s="65"/>
      <c r="L84" s="66"/>
      <c r="M84" s="114"/>
      <c r="N84" s="59"/>
      <c r="O84" s="63"/>
      <c r="P84" s="20"/>
      <c r="Q84" s="65"/>
      <c r="R84" s="66"/>
      <c r="S84" s="114"/>
      <c r="T84" s="59"/>
      <c r="U84" s="63"/>
      <c r="V84" s="20"/>
      <c r="W84" s="65"/>
      <c r="X84" s="66"/>
      <c r="Y84" s="20"/>
      <c r="Z84" s="59"/>
      <c r="AA84" s="63"/>
      <c r="AB84" s="20"/>
      <c r="AC84" s="65"/>
      <c r="AD84" s="66"/>
      <c r="AE84" s="114"/>
      <c r="AF84" s="59"/>
      <c r="AG84" s="63"/>
      <c r="AH84" s="20"/>
      <c r="AI84" s="65"/>
      <c r="AJ84" s="66"/>
      <c r="AK84" s="114"/>
      <c r="AL84" s="59"/>
      <c r="AM84" s="63"/>
      <c r="AN84" s="20"/>
      <c r="AO84" s="65"/>
      <c r="AP84" s="66"/>
      <c r="AQ84" s="114"/>
      <c r="AR84" s="59"/>
      <c r="AS84" s="63"/>
      <c r="AT84" s="20"/>
      <c r="AU84" s="65"/>
      <c r="AV84" s="66"/>
      <c r="AW84" s="114"/>
      <c r="AX84" s="59"/>
      <c r="AY84" s="63"/>
      <c r="AZ84" s="20"/>
      <c r="BA84" s="65"/>
      <c r="BB84" s="66"/>
      <c r="BC84" s="114"/>
      <c r="BD84" s="59"/>
      <c r="BE84" s="63"/>
      <c r="BF84" s="114"/>
      <c r="BG84" s="65"/>
      <c r="BH84" s="66"/>
      <c r="BI84" s="114"/>
    </row>
    <row r="85" spans="1:140" s="21" customFormat="1" ht="12.75">
      <c r="A85" s="168" t="s">
        <v>599</v>
      </c>
      <c r="B85" s="183" t="s">
        <v>1071</v>
      </c>
      <c r="C85" s="137"/>
      <c r="D85" s="20"/>
      <c r="E85" s="65"/>
      <c r="F85" s="134">
        <f>SUM(E86+E88)</f>
        <v>0</v>
      </c>
      <c r="G85" s="20"/>
      <c r="H85" s="59"/>
      <c r="I85" s="137"/>
      <c r="J85" s="20" t="s">
        <v>309</v>
      </c>
      <c r="K85" s="65"/>
      <c r="L85" s="134">
        <f>SUM(K86+K88)</f>
        <v>0</v>
      </c>
      <c r="M85" s="114"/>
      <c r="N85" s="59"/>
      <c r="O85" s="137"/>
      <c r="P85" s="20"/>
      <c r="Q85" s="65"/>
      <c r="R85" s="134">
        <f>SUM(Q86+Q88)</f>
        <v>16.666666666666668</v>
      </c>
      <c r="S85" s="114"/>
      <c r="T85" s="59"/>
      <c r="U85" s="137"/>
      <c r="V85" s="114"/>
      <c r="W85" s="65"/>
      <c r="X85" s="134">
        <f>SUM(W86+W88)</f>
        <v>8.3333333333333339</v>
      </c>
      <c r="Y85" s="114"/>
      <c r="Z85" s="59"/>
      <c r="AA85" s="137"/>
      <c r="AB85" s="20"/>
      <c r="AC85" s="65"/>
      <c r="AD85" s="134">
        <f>SUM(AC86+AC88)</f>
        <v>0</v>
      </c>
      <c r="AE85" s="114"/>
      <c r="AF85" s="59"/>
      <c r="AG85" s="137"/>
      <c r="AH85" s="20"/>
      <c r="AI85" s="65"/>
      <c r="AJ85" s="134">
        <f>SUM(AI86+AI88)</f>
        <v>0</v>
      </c>
      <c r="AK85" s="114"/>
      <c r="AL85" s="59"/>
      <c r="AM85" s="137"/>
      <c r="AN85" s="20"/>
      <c r="AO85" s="65"/>
      <c r="AP85" s="134">
        <f>SUM(AO86+AO88)</f>
        <v>0</v>
      </c>
      <c r="AQ85" s="114"/>
      <c r="AR85" s="59"/>
      <c r="AS85" s="137"/>
      <c r="AT85" s="20"/>
      <c r="AU85" s="65"/>
      <c r="AV85" s="134">
        <f>SUM(AU86+AU88)</f>
        <v>16.666666666666668</v>
      </c>
      <c r="AW85" s="114"/>
      <c r="AX85" s="59"/>
      <c r="AY85" s="137"/>
      <c r="AZ85" s="20"/>
      <c r="BA85" s="65"/>
      <c r="BB85" s="134">
        <f>SUM(BA86+BA88)</f>
        <v>0</v>
      </c>
      <c r="BC85" s="114"/>
      <c r="BD85" s="59"/>
      <c r="BE85" s="137"/>
      <c r="BF85" s="114"/>
      <c r="BG85" s="65"/>
      <c r="BH85" s="134">
        <f>SUM(BG86+BG88)</f>
        <v>33.333333333333336</v>
      </c>
      <c r="BI85" s="114"/>
    </row>
    <row r="86" spans="1:140" s="159" customFormat="1" ht="38.25">
      <c r="A86" s="114" t="s">
        <v>2382</v>
      </c>
      <c r="B86" s="182" t="s">
        <v>2213</v>
      </c>
      <c r="C86" s="433">
        <f>C$78/6</f>
        <v>16.666666666666668</v>
      </c>
      <c r="D86" s="114" t="s">
        <v>38</v>
      </c>
      <c r="E86" s="116">
        <f>IF(D86="Yes",C86*D87,0)</f>
        <v>0</v>
      </c>
      <c r="F86" s="134"/>
      <c r="G86" s="114" t="s">
        <v>1823</v>
      </c>
      <c r="H86" s="59"/>
      <c r="I86" s="433">
        <f>I$78/6</f>
        <v>16.666666666666668</v>
      </c>
      <c r="J86" s="114" t="s">
        <v>38</v>
      </c>
      <c r="K86" s="116">
        <f>IF(J86="Yes",I86*J87,0)</f>
        <v>0</v>
      </c>
      <c r="L86" s="134"/>
      <c r="M86" s="114" t="s">
        <v>1823</v>
      </c>
      <c r="N86" s="59"/>
      <c r="O86" s="433">
        <f>O$78/6</f>
        <v>16.666666666666668</v>
      </c>
      <c r="P86" s="114" t="s">
        <v>35</v>
      </c>
      <c r="Q86" s="116">
        <f>IF(P86="Yes",O86*P87,0)</f>
        <v>16.666666666666668</v>
      </c>
      <c r="R86" s="134"/>
      <c r="S86" s="114" t="s">
        <v>1823</v>
      </c>
      <c r="T86" s="59"/>
      <c r="U86" s="433">
        <f>U$78/6</f>
        <v>16.666666666666668</v>
      </c>
      <c r="V86" s="114" t="s">
        <v>35</v>
      </c>
      <c r="W86" s="116">
        <f>IF(V86="Yes",U86*V87,0)</f>
        <v>8.3333333333333339</v>
      </c>
      <c r="X86" s="134"/>
      <c r="Y86" s="114" t="s">
        <v>1824</v>
      </c>
      <c r="Z86" s="59"/>
      <c r="AA86" s="433">
        <f>AA$78/6</f>
        <v>16.666666666666668</v>
      </c>
      <c r="AB86" s="114" t="s">
        <v>38</v>
      </c>
      <c r="AC86" s="116">
        <f>IF(AB86="Yes",AA86*AB87,0)</f>
        <v>0</v>
      </c>
      <c r="AD86" s="134"/>
      <c r="AE86" s="114" t="s">
        <v>1824</v>
      </c>
      <c r="AF86" s="59"/>
      <c r="AG86" s="433">
        <f>AG$78/6</f>
        <v>16.666666666666668</v>
      </c>
      <c r="AH86" s="20" t="s">
        <v>38</v>
      </c>
      <c r="AI86" s="116">
        <f>IF(AH86="Yes",AG86*AH87,0)</f>
        <v>0</v>
      </c>
      <c r="AJ86" s="134"/>
      <c r="AK86" s="114" t="s">
        <v>1823</v>
      </c>
      <c r="AL86" s="59"/>
      <c r="AM86" s="433">
        <f>AM$78/6</f>
        <v>16.666666666666668</v>
      </c>
      <c r="AN86" s="20" t="s">
        <v>38</v>
      </c>
      <c r="AO86" s="116">
        <f>IF(AN86="Yes",AM86*AN87,0)</f>
        <v>0</v>
      </c>
      <c r="AP86" s="134"/>
      <c r="AQ86" s="114" t="s">
        <v>1823</v>
      </c>
      <c r="AR86" s="59"/>
      <c r="AS86" s="433">
        <f>AS$78/6</f>
        <v>16.666666666666668</v>
      </c>
      <c r="AT86" s="114" t="s">
        <v>35</v>
      </c>
      <c r="AU86" s="116">
        <f>IF(AT86="Yes",AS86*AT87,0)</f>
        <v>16.666666666666668</v>
      </c>
      <c r="AV86" s="134"/>
      <c r="AW86" s="114" t="s">
        <v>1823</v>
      </c>
      <c r="AX86" s="59"/>
      <c r="AY86" s="433">
        <f>AY$78/6</f>
        <v>16.666666666666668</v>
      </c>
      <c r="AZ86" s="20" t="s">
        <v>38</v>
      </c>
      <c r="BA86" s="116">
        <f>IF(AZ86="Yes",AY86*AZ87,0)</f>
        <v>0</v>
      </c>
      <c r="BB86" s="134"/>
      <c r="BC86" s="114" t="s">
        <v>1823</v>
      </c>
      <c r="BD86" s="59"/>
      <c r="BE86" s="433">
        <f>BE$78/6</f>
        <v>16.666666666666668</v>
      </c>
      <c r="BF86" s="114" t="s">
        <v>35</v>
      </c>
      <c r="BG86" s="116">
        <f>IF(BF86="Yes",BE86*BF87,0)</f>
        <v>16.666666666666668</v>
      </c>
      <c r="BH86" s="134"/>
      <c r="BI86" s="114" t="s">
        <v>1823</v>
      </c>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row>
    <row r="87" spans="1:140" s="159" customFormat="1" ht="63.75">
      <c r="A87" s="114"/>
      <c r="B87" s="161" t="s">
        <v>1134</v>
      </c>
      <c r="C87" s="162"/>
      <c r="D87" s="114"/>
      <c r="E87" s="117"/>
      <c r="F87" s="134"/>
      <c r="G87" s="114"/>
      <c r="H87" s="59"/>
      <c r="I87" s="162"/>
      <c r="J87" s="114">
        <v>0</v>
      </c>
      <c r="K87" s="117"/>
      <c r="L87" s="134"/>
      <c r="M87" s="114"/>
      <c r="N87" s="59"/>
      <c r="O87" s="162"/>
      <c r="P87" s="306">
        <v>1</v>
      </c>
      <c r="Q87" s="117"/>
      <c r="R87" s="134"/>
      <c r="S87" s="114"/>
      <c r="T87" s="59"/>
      <c r="U87" s="162"/>
      <c r="V87" s="306">
        <v>0.5</v>
      </c>
      <c r="W87" s="117"/>
      <c r="X87" s="134"/>
      <c r="Y87" s="114"/>
      <c r="Z87" s="59"/>
      <c r="AA87" s="162"/>
      <c r="AB87" s="114"/>
      <c r="AC87" s="117"/>
      <c r="AD87" s="134"/>
      <c r="AE87" s="114"/>
      <c r="AF87" s="59"/>
      <c r="AG87" s="162"/>
      <c r="AH87" s="114">
        <v>0</v>
      </c>
      <c r="AI87" s="117"/>
      <c r="AJ87" s="134"/>
      <c r="AK87" s="113"/>
      <c r="AL87" s="59"/>
      <c r="AM87" s="162"/>
      <c r="AN87" s="114">
        <v>0</v>
      </c>
      <c r="AO87" s="117"/>
      <c r="AP87" s="134"/>
      <c r="AQ87" s="114"/>
      <c r="AR87" s="59"/>
      <c r="AS87" s="162"/>
      <c r="AT87" s="175">
        <v>1</v>
      </c>
      <c r="AU87" s="117"/>
      <c r="AV87" s="134"/>
      <c r="AW87" s="114"/>
      <c r="AX87" s="59"/>
      <c r="AY87" s="162"/>
      <c r="AZ87" s="114">
        <v>0</v>
      </c>
      <c r="BA87" s="117"/>
      <c r="BB87" s="134"/>
      <c r="BC87" s="114"/>
      <c r="BD87" s="59"/>
      <c r="BE87" s="162"/>
      <c r="BF87" s="306">
        <v>1</v>
      </c>
      <c r="BG87" s="117"/>
      <c r="BH87" s="134"/>
      <c r="BI87" s="114"/>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row>
    <row r="88" spans="1:140" s="159" customFormat="1" ht="25.5">
      <c r="A88" s="114" t="s">
        <v>2383</v>
      </c>
      <c r="B88" s="161" t="s">
        <v>1001</v>
      </c>
      <c r="C88" s="433">
        <f>C$78/6</f>
        <v>16.666666666666668</v>
      </c>
      <c r="D88" s="114" t="s">
        <v>38</v>
      </c>
      <c r="E88" s="117">
        <f>IF(D88="Yes",C88,IF(D88="partial",C88*0.25,0))</f>
        <v>0</v>
      </c>
      <c r="F88" s="134"/>
      <c r="G88" s="114"/>
      <c r="H88" s="59"/>
      <c r="I88" s="433">
        <f>I$78/6</f>
        <v>16.666666666666668</v>
      </c>
      <c r="J88" s="114" t="s">
        <v>38</v>
      </c>
      <c r="K88" s="116">
        <f>IF(J88="Yes",I88,0)</f>
        <v>0</v>
      </c>
      <c r="L88" s="134"/>
      <c r="M88" s="114"/>
      <c r="N88" s="59"/>
      <c r="O88" s="433">
        <f>O$78/6</f>
        <v>16.666666666666668</v>
      </c>
      <c r="P88" s="114" t="s">
        <v>38</v>
      </c>
      <c r="Q88" s="116">
        <f>IF(P88="Yes",O88,0)</f>
        <v>0</v>
      </c>
      <c r="R88" s="134"/>
      <c r="S88" s="116"/>
      <c r="T88" s="59"/>
      <c r="U88" s="433">
        <f>U$78/6</f>
        <v>16.666666666666668</v>
      </c>
      <c r="V88" s="114" t="s">
        <v>38</v>
      </c>
      <c r="W88" s="116">
        <f>IF(V88="Yes",U88,0)</f>
        <v>0</v>
      </c>
      <c r="X88" s="134"/>
      <c r="Y88" s="114"/>
      <c r="Z88" s="59"/>
      <c r="AA88" s="433">
        <f>AA$78/6</f>
        <v>16.666666666666668</v>
      </c>
      <c r="AB88" s="114" t="s">
        <v>38</v>
      </c>
      <c r="AC88" s="116">
        <f>IF(AB88="Yes",AA88,0)</f>
        <v>0</v>
      </c>
      <c r="AD88" s="134"/>
      <c r="AE88" s="113"/>
      <c r="AF88" s="59"/>
      <c r="AG88" s="433">
        <f>AG$78/6</f>
        <v>16.666666666666668</v>
      </c>
      <c r="AH88" s="114" t="s">
        <v>38</v>
      </c>
      <c r="AI88" s="116">
        <f>IF(AH88="Yes",AG88,0)</f>
        <v>0</v>
      </c>
      <c r="AJ88" s="134"/>
      <c r="AK88" s="113"/>
      <c r="AL88" s="59"/>
      <c r="AM88" s="433">
        <f>AM$78/6</f>
        <v>16.666666666666668</v>
      </c>
      <c r="AN88" s="20" t="s">
        <v>38</v>
      </c>
      <c r="AO88" s="116">
        <f>IF(AN88="Yes",AM88,0)</f>
        <v>0</v>
      </c>
      <c r="AP88" s="134"/>
      <c r="AQ88" s="113"/>
      <c r="AR88" s="59"/>
      <c r="AS88" s="433">
        <f>AS$78/6</f>
        <v>16.666666666666668</v>
      </c>
      <c r="AT88" s="114" t="s">
        <v>38</v>
      </c>
      <c r="AU88" s="117">
        <f>AS88*AT89</f>
        <v>0</v>
      </c>
      <c r="AV88" s="134"/>
      <c r="AW88" s="113"/>
      <c r="AX88" s="59"/>
      <c r="AY88" s="433">
        <f>AY$78/6</f>
        <v>16.666666666666668</v>
      </c>
      <c r="AZ88" s="20" t="s">
        <v>38</v>
      </c>
      <c r="BA88" s="116">
        <f>IF(AZ88="Yes",AY88,0)</f>
        <v>0</v>
      </c>
      <c r="BB88" s="134"/>
      <c r="BC88" s="114"/>
      <c r="BD88" s="59"/>
      <c r="BE88" s="433">
        <f>BE$78/6</f>
        <v>16.666666666666668</v>
      </c>
      <c r="BF88" s="114" t="s">
        <v>35</v>
      </c>
      <c r="BG88" s="116">
        <f>IF(BF88="Yes",BE88,0)</f>
        <v>16.666666666666668</v>
      </c>
      <c r="BH88" s="134"/>
      <c r="BI88" s="114" t="s">
        <v>1825</v>
      </c>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row>
    <row r="89" spans="1:140" s="21" customFormat="1" ht="12.75">
      <c r="A89" s="10"/>
      <c r="B89" s="77"/>
      <c r="C89" s="78"/>
      <c r="D89" s="20"/>
      <c r="E89" s="20"/>
      <c r="F89" s="20"/>
      <c r="G89" s="20"/>
      <c r="H89" s="59"/>
      <c r="I89" s="78"/>
      <c r="J89" s="20" t="s">
        <v>309</v>
      </c>
      <c r="K89" s="20"/>
      <c r="L89" s="20"/>
      <c r="M89" s="20"/>
      <c r="N89" s="59"/>
      <c r="O89" s="78"/>
      <c r="P89" s="20"/>
      <c r="Q89" s="20"/>
      <c r="R89" s="20"/>
      <c r="S89" s="20"/>
      <c r="T89" s="59"/>
      <c r="U89" s="78"/>
      <c r="V89" s="20"/>
      <c r="W89" s="20"/>
      <c r="X89" s="20"/>
      <c r="Y89" s="20"/>
      <c r="Z89" s="59"/>
      <c r="AA89" s="78"/>
      <c r="AB89" s="114"/>
      <c r="AC89" s="20"/>
      <c r="AD89" s="20"/>
      <c r="AE89" s="114"/>
      <c r="AF89" s="59"/>
      <c r="AG89" s="78"/>
      <c r="AH89" s="20"/>
      <c r="AI89" s="20"/>
      <c r="AJ89" s="20"/>
      <c r="AK89" s="114"/>
      <c r="AL89" s="59"/>
      <c r="AM89" s="78"/>
      <c r="AN89" s="20"/>
      <c r="AO89" s="20"/>
      <c r="AP89" s="20"/>
      <c r="AQ89" s="114"/>
      <c r="AR89" s="59"/>
      <c r="AS89" s="78"/>
      <c r="AT89" s="20"/>
      <c r="AU89" s="20"/>
      <c r="AV89" s="20"/>
      <c r="AW89" s="20"/>
      <c r="AX89" s="59"/>
      <c r="AY89" s="78"/>
      <c r="AZ89" s="20"/>
      <c r="BA89" s="20"/>
      <c r="BB89" s="20"/>
      <c r="BC89" s="20"/>
      <c r="BD89" s="59"/>
      <c r="BE89" s="78"/>
      <c r="BF89" s="114"/>
      <c r="BG89" s="20"/>
      <c r="BH89" s="20"/>
      <c r="BI89" s="114"/>
    </row>
    <row r="90" spans="1:140" s="721" customFormat="1" ht="18.75">
      <c r="A90" s="720"/>
      <c r="B90" s="79" t="s">
        <v>175</v>
      </c>
      <c r="C90" s="13"/>
      <c r="D90" s="80"/>
      <c r="E90" s="80"/>
      <c r="F90" s="80">
        <f>(F8+F35+F71+F78)</f>
        <v>117.5</v>
      </c>
      <c r="G90" s="80"/>
      <c r="H90" s="81"/>
      <c r="I90" s="13"/>
      <c r="J90" s="80" t="s">
        <v>309</v>
      </c>
      <c r="K90" s="80"/>
      <c r="L90" s="80">
        <f>(L8+L35+L71+L78)</f>
        <v>229.58333333333334</v>
      </c>
      <c r="M90" s="80"/>
      <c r="N90" s="81"/>
      <c r="O90" s="13"/>
      <c r="P90" s="80"/>
      <c r="Q90" s="80"/>
      <c r="R90" s="80">
        <f>(R8+R35+R71+R78)</f>
        <v>155.41666666666666</v>
      </c>
      <c r="S90" s="80"/>
      <c r="T90" s="81"/>
      <c r="U90" s="13"/>
      <c r="V90" s="80"/>
      <c r="W90" s="80"/>
      <c r="X90" s="80">
        <f>(X8+X35+X71+X78)</f>
        <v>223.54166666666669</v>
      </c>
      <c r="Y90" s="80"/>
      <c r="Z90" s="81"/>
      <c r="AA90" s="13"/>
      <c r="AB90" s="80"/>
      <c r="AC90" s="80"/>
      <c r="AD90" s="80">
        <f>(AD8+AD35+AD71+AD78)</f>
        <v>181.66666666666666</v>
      </c>
      <c r="AE90" s="80"/>
      <c r="AF90" s="81"/>
      <c r="AG90" s="13"/>
      <c r="AH90" s="80"/>
      <c r="AI90" s="80"/>
      <c r="AJ90" s="80">
        <f>(AJ8+AJ35+AJ71+AJ78)</f>
        <v>163.75</v>
      </c>
      <c r="AK90" s="80"/>
      <c r="AL90" s="81"/>
      <c r="AM90" s="13"/>
      <c r="AN90" s="80"/>
      <c r="AO90" s="80"/>
      <c r="AP90" s="80">
        <f>(AP8+AP35+AP71+AP78)</f>
        <v>88.75</v>
      </c>
      <c r="AQ90" s="80"/>
      <c r="AR90" s="81"/>
      <c r="AS90" s="13"/>
      <c r="AT90" s="80"/>
      <c r="AU90" s="80"/>
      <c r="AV90" s="80">
        <f>(AV8+AV35+AV71+AV78)</f>
        <v>284.79166666666669</v>
      </c>
      <c r="AW90" s="80"/>
      <c r="AX90" s="81"/>
      <c r="AY90" s="13"/>
      <c r="AZ90" s="80"/>
      <c r="BA90" s="80"/>
      <c r="BB90" s="80">
        <f>(BB8+BB35+BB71+BB78)</f>
        <v>191.25</v>
      </c>
      <c r="BC90" s="80"/>
      <c r="BD90" s="81"/>
      <c r="BE90" s="13"/>
      <c r="BF90" s="80"/>
      <c r="BG90" s="80"/>
      <c r="BH90" s="80">
        <f>(BH8+BH35+BH71+BH78)</f>
        <v>262.91666666666669</v>
      </c>
      <c r="BI90" s="80"/>
      <c r="BJ90" s="297"/>
      <c r="BK90" s="297"/>
      <c r="BL90" s="297"/>
      <c r="BM90" s="297"/>
      <c r="BN90" s="297"/>
      <c r="BO90" s="297"/>
      <c r="BP90" s="297"/>
      <c r="BQ90" s="297"/>
      <c r="BR90" s="297"/>
      <c r="BS90" s="297"/>
      <c r="BT90" s="297"/>
      <c r="BU90" s="297"/>
    </row>
    <row r="91" spans="1:140" s="721" customFormat="1" ht="18.75">
      <c r="A91" s="720"/>
      <c r="B91" s="79" t="s">
        <v>176</v>
      </c>
      <c r="C91" s="13"/>
      <c r="D91" s="80"/>
      <c r="E91" s="80"/>
      <c r="F91" s="80">
        <f>(F90/4)</f>
        <v>29.375</v>
      </c>
      <c r="G91" s="80"/>
      <c r="H91" s="81"/>
      <c r="I91" s="13"/>
      <c r="J91" s="80" t="s">
        <v>309</v>
      </c>
      <c r="K91" s="80"/>
      <c r="L91" s="80">
        <f>(L90/4)</f>
        <v>57.395833333333336</v>
      </c>
      <c r="M91" s="80"/>
      <c r="N91" s="81"/>
      <c r="O91" s="13"/>
      <c r="P91" s="80"/>
      <c r="Q91" s="80"/>
      <c r="R91" s="80">
        <f>(R90/4)</f>
        <v>38.854166666666664</v>
      </c>
      <c r="S91" s="80"/>
      <c r="T91" s="81"/>
      <c r="U91" s="13"/>
      <c r="V91" s="80"/>
      <c r="W91" s="80"/>
      <c r="X91" s="80">
        <f>(X90/4)</f>
        <v>55.885416666666671</v>
      </c>
      <c r="Y91" s="80"/>
      <c r="Z91" s="81"/>
      <c r="AA91" s="13"/>
      <c r="AB91" s="80"/>
      <c r="AC91" s="80"/>
      <c r="AD91" s="80">
        <f>(AD90/4)</f>
        <v>45.416666666666664</v>
      </c>
      <c r="AE91" s="80"/>
      <c r="AF91" s="81"/>
      <c r="AG91" s="13"/>
      <c r="AH91" s="80"/>
      <c r="AI91" s="80"/>
      <c r="AJ91" s="80">
        <f>(AJ90/4)</f>
        <v>40.9375</v>
      </c>
      <c r="AK91" s="80"/>
      <c r="AL91" s="81"/>
      <c r="AM91" s="13"/>
      <c r="AN91" s="80"/>
      <c r="AO91" s="80"/>
      <c r="AP91" s="80">
        <f>(AP90/4)</f>
        <v>22.1875</v>
      </c>
      <c r="AQ91" s="80"/>
      <c r="AR91" s="81"/>
      <c r="AS91" s="13"/>
      <c r="AT91" s="80"/>
      <c r="AU91" s="80"/>
      <c r="AV91" s="80">
        <f>(AV90/4)</f>
        <v>71.197916666666671</v>
      </c>
      <c r="AW91" s="80"/>
      <c r="AX91" s="81"/>
      <c r="AY91" s="13"/>
      <c r="AZ91" s="80"/>
      <c r="BA91" s="80"/>
      <c r="BB91" s="80">
        <f>(BB90/4)</f>
        <v>47.8125</v>
      </c>
      <c r="BC91" s="80"/>
      <c r="BD91" s="81"/>
      <c r="BE91" s="13"/>
      <c r="BF91" s="80"/>
      <c r="BG91" s="80"/>
      <c r="BH91" s="80">
        <f>(BH90/4)</f>
        <v>65.729166666666671</v>
      </c>
      <c r="BI91" s="80"/>
      <c r="BJ91" s="297"/>
      <c r="BK91" s="297"/>
      <c r="BL91" s="297"/>
      <c r="BM91" s="297"/>
      <c r="BN91" s="297"/>
      <c r="BO91" s="297"/>
      <c r="BP91" s="297"/>
      <c r="BQ91" s="297"/>
      <c r="BR91" s="297"/>
      <c r="BS91" s="297"/>
      <c r="BT91" s="297"/>
      <c r="BU91" s="297"/>
    </row>
    <row r="92" spans="1:140">
      <c r="B92" s="83"/>
      <c r="D92" s="84"/>
      <c r="G92" s="84"/>
      <c r="J92" s="84"/>
      <c r="M92" s="84"/>
      <c r="P92" s="84"/>
      <c r="S92" s="84"/>
      <c r="V92" s="84"/>
      <c r="Y92" s="84"/>
      <c r="AB92" s="84"/>
      <c r="AE92" s="84"/>
      <c r="AH92" s="84"/>
      <c r="AK92" s="84"/>
      <c r="AN92" s="84"/>
      <c r="AQ92" s="84"/>
      <c r="AT92" s="84"/>
      <c r="AW92" s="84"/>
      <c r="AZ92" s="84"/>
      <c r="BC92" s="84"/>
      <c r="BF92" s="84"/>
      <c r="BI92" s="84"/>
      <c r="BJ92" s="21"/>
      <c r="BK92" s="21"/>
      <c r="BL92" s="21"/>
      <c r="BM92" s="21"/>
      <c r="BN92" s="21"/>
      <c r="BO92" s="21"/>
      <c r="BP92" s="21"/>
      <c r="BQ92" s="21"/>
      <c r="BR92" s="21"/>
      <c r="BS92" s="21"/>
      <c r="BT92" s="21"/>
      <c r="BU92" s="21"/>
    </row>
    <row r="93" spans="1:140">
      <c r="C93" s="140"/>
      <c r="D93" s="84"/>
      <c r="G93" s="84"/>
      <c r="J93" s="84"/>
      <c r="M93" s="85"/>
      <c r="P93" s="84"/>
      <c r="S93" s="84"/>
      <c r="V93" s="84"/>
      <c r="Y93" s="84"/>
      <c r="AB93" s="84"/>
      <c r="AE93" s="84"/>
      <c r="AH93" s="84"/>
      <c r="AK93" s="84"/>
      <c r="AN93" s="84"/>
      <c r="AQ93" s="84"/>
      <c r="AT93" s="84"/>
      <c r="AW93" s="84"/>
      <c r="AZ93" s="84"/>
      <c r="BC93" s="84"/>
      <c r="BF93" s="84"/>
      <c r="BI93" s="84"/>
      <c r="BJ93" s="21"/>
      <c r="BK93" s="21"/>
      <c r="BL93" s="21"/>
      <c r="BM93" s="21"/>
      <c r="BN93" s="21"/>
      <c r="BO93" s="21"/>
      <c r="BP93" s="21"/>
      <c r="BQ93" s="21"/>
      <c r="BR93" s="21"/>
      <c r="BS93" s="21"/>
      <c r="BT93" s="21"/>
      <c r="BU93" s="21"/>
    </row>
    <row r="94" spans="1:140">
      <c r="C94" s="16" t="s">
        <v>90</v>
      </c>
      <c r="D94" s="84"/>
      <c r="G94" s="84"/>
      <c r="J94" s="84"/>
      <c r="M94" s="84"/>
      <c r="P94" s="84"/>
      <c r="S94" s="84"/>
      <c r="V94" s="84"/>
      <c r="Y94" s="84"/>
      <c r="AB94" s="84"/>
      <c r="AE94" s="84"/>
      <c r="AH94" s="84"/>
      <c r="AK94" s="84"/>
      <c r="AN94" s="84"/>
      <c r="AQ94" s="84"/>
      <c r="AT94" s="84"/>
      <c r="AW94" s="84"/>
      <c r="AZ94" s="84"/>
      <c r="BC94" s="84"/>
      <c r="BF94" s="84"/>
      <c r="BI94" s="84"/>
      <c r="BJ94" s="21"/>
      <c r="BK94" s="21"/>
      <c r="BL94" s="21"/>
      <c r="BM94" s="21"/>
      <c r="BN94" s="21"/>
      <c r="BO94" s="21"/>
      <c r="BP94" s="21"/>
      <c r="BQ94" s="21"/>
      <c r="BR94" s="21"/>
      <c r="BS94" s="21"/>
      <c r="BT94" s="21"/>
      <c r="BU94" s="21"/>
    </row>
    <row r="95" spans="1:140">
      <c r="C95" s="16"/>
      <c r="D95" s="84"/>
      <c r="G95" s="84"/>
      <c r="J95" s="84"/>
      <c r="M95" s="84"/>
      <c r="P95" s="84"/>
      <c r="S95" s="84"/>
      <c r="V95" s="84"/>
      <c r="Y95" s="84"/>
      <c r="AB95" s="84"/>
      <c r="AE95" s="84"/>
      <c r="AH95" s="84"/>
      <c r="AK95" s="84"/>
      <c r="AN95" s="84"/>
      <c r="AQ95" s="84"/>
      <c r="AT95" s="84"/>
      <c r="AW95" s="84"/>
      <c r="AZ95" s="84"/>
      <c r="BC95" s="84"/>
      <c r="BF95" s="84"/>
      <c r="BI95" s="84"/>
      <c r="BJ95" s="21"/>
      <c r="BK95" s="21"/>
      <c r="BL95" s="21"/>
      <c r="BM95" s="21"/>
      <c r="BN95" s="21"/>
      <c r="BO95" s="21"/>
      <c r="BP95" s="21"/>
      <c r="BQ95" s="21"/>
      <c r="BR95" s="21"/>
      <c r="BS95" s="21"/>
      <c r="BT95" s="21"/>
      <c r="BU95" s="21"/>
    </row>
    <row r="96" spans="1:140">
      <c r="A96" s="658"/>
      <c r="B96" s="139"/>
      <c r="D96" s="84"/>
      <c r="G96" s="84"/>
      <c r="J96" s="84"/>
      <c r="M96" s="84"/>
      <c r="P96" s="84"/>
      <c r="S96" s="84"/>
      <c r="V96" s="84"/>
      <c r="Y96" s="84"/>
      <c r="AB96" s="84"/>
      <c r="AE96" s="84"/>
      <c r="AH96" s="84"/>
      <c r="AK96" s="84"/>
      <c r="AN96" s="84"/>
      <c r="AQ96" s="84"/>
      <c r="AT96" s="84"/>
      <c r="AW96" s="84"/>
      <c r="AZ96" s="84"/>
      <c r="BC96" s="84"/>
      <c r="BF96" s="84"/>
      <c r="BI96" s="84"/>
      <c r="BJ96" s="21"/>
      <c r="BK96" s="21"/>
      <c r="BL96" s="21"/>
      <c r="BM96" s="21"/>
      <c r="BN96" s="21"/>
      <c r="BO96" s="21"/>
      <c r="BP96" s="21"/>
      <c r="BQ96" s="21"/>
      <c r="BR96" s="21"/>
      <c r="BS96" s="21"/>
      <c r="BT96" s="21"/>
      <c r="BU96" s="21"/>
    </row>
    <row r="97" spans="4:73">
      <c r="D97" s="84"/>
      <c r="G97" s="84"/>
      <c r="J97" s="84"/>
      <c r="M97" s="84"/>
      <c r="P97" s="84"/>
      <c r="S97" s="84"/>
      <c r="V97" s="84"/>
      <c r="Y97" s="84"/>
      <c r="AB97" s="84"/>
      <c r="AE97" s="84"/>
      <c r="AH97" s="84"/>
      <c r="AK97" s="84"/>
      <c r="AN97" s="84"/>
      <c r="AQ97" s="84"/>
      <c r="AT97" s="84"/>
      <c r="AW97" s="84"/>
      <c r="AZ97" s="84"/>
      <c r="BC97" s="84"/>
      <c r="BF97" s="84"/>
      <c r="BI97" s="84"/>
      <c r="BJ97" s="21"/>
      <c r="BK97" s="21"/>
      <c r="BL97" s="21"/>
      <c r="BM97" s="21"/>
      <c r="BN97" s="21"/>
      <c r="BO97" s="21"/>
      <c r="BP97" s="21"/>
      <c r="BQ97" s="21"/>
      <c r="BR97" s="21"/>
      <c r="BS97" s="21"/>
      <c r="BT97" s="21"/>
      <c r="BU97" s="21"/>
    </row>
    <row r="98" spans="4:73">
      <c r="D98" s="84"/>
      <c r="G98" s="84"/>
      <c r="J98" s="84"/>
      <c r="M98" s="84"/>
      <c r="P98" s="84"/>
      <c r="S98" s="84"/>
      <c r="V98" s="84"/>
      <c r="Y98" s="84"/>
      <c r="AB98" s="84"/>
      <c r="AE98" s="84"/>
      <c r="AH98" s="84"/>
      <c r="AK98" s="84"/>
      <c r="AN98" s="84"/>
      <c r="AQ98" s="84"/>
      <c r="AT98" s="84"/>
      <c r="AW98" s="84"/>
      <c r="AZ98" s="84"/>
      <c r="BC98" s="84"/>
      <c r="BF98" s="84"/>
      <c r="BI98" s="84"/>
      <c r="BJ98" s="21"/>
      <c r="BK98" s="21"/>
      <c r="BL98" s="21"/>
      <c r="BM98" s="21"/>
      <c r="BN98" s="21"/>
      <c r="BO98" s="21"/>
      <c r="BP98" s="21"/>
      <c r="BQ98" s="21"/>
      <c r="BR98" s="21"/>
      <c r="BS98" s="21"/>
      <c r="BT98" s="21"/>
      <c r="BU98" s="21"/>
    </row>
    <row r="99" spans="4:73">
      <c r="D99" s="84"/>
      <c r="G99" s="84"/>
      <c r="J99" s="84"/>
      <c r="M99" s="84"/>
      <c r="P99" s="84"/>
      <c r="S99" s="84"/>
      <c r="V99" s="84"/>
      <c r="Y99" s="84"/>
      <c r="AB99" s="84"/>
      <c r="AE99" s="84"/>
      <c r="AH99" s="84"/>
      <c r="AK99" s="84"/>
      <c r="AN99" s="84"/>
      <c r="AQ99" s="84"/>
      <c r="AT99" s="84"/>
      <c r="AW99" s="84"/>
      <c r="AZ99" s="84"/>
      <c r="BC99" s="84"/>
      <c r="BF99" s="84"/>
      <c r="BI99" s="84"/>
      <c r="BJ99" s="21"/>
      <c r="BK99" s="21"/>
      <c r="BL99" s="21"/>
      <c r="BM99" s="21"/>
      <c r="BN99" s="21"/>
      <c r="BO99" s="21"/>
      <c r="BP99" s="21"/>
      <c r="BQ99" s="21"/>
      <c r="BR99" s="21"/>
      <c r="BS99" s="21"/>
      <c r="BT99" s="21"/>
      <c r="BU99" s="21"/>
    </row>
    <row r="100" spans="4:73">
      <c r="D100" s="84"/>
      <c r="G100" s="84"/>
      <c r="J100" s="84"/>
      <c r="M100" s="84"/>
      <c r="P100" s="84"/>
      <c r="S100" s="84"/>
      <c r="V100" s="84"/>
      <c r="Y100" s="84"/>
      <c r="AB100" s="84"/>
      <c r="AE100" s="84"/>
      <c r="AH100" s="84"/>
      <c r="AK100" s="84"/>
      <c r="AN100" s="84"/>
      <c r="AQ100" s="84"/>
      <c r="AT100" s="84"/>
      <c r="AW100" s="84"/>
      <c r="AZ100" s="84"/>
      <c r="BC100" s="84"/>
      <c r="BF100" s="84"/>
      <c r="BI100" s="84"/>
    </row>
    <row r="101" spans="4:73">
      <c r="D101" s="84"/>
      <c r="G101" s="84"/>
      <c r="J101" s="84"/>
      <c r="M101" s="84"/>
      <c r="P101" s="84"/>
      <c r="S101" s="84"/>
      <c r="V101" s="84"/>
      <c r="Y101" s="84"/>
      <c r="AB101" s="84"/>
      <c r="AE101" s="84"/>
      <c r="AH101" s="84"/>
      <c r="AK101" s="84"/>
      <c r="AN101" s="84"/>
      <c r="AQ101" s="84"/>
      <c r="AT101" s="84"/>
      <c r="AW101" s="84"/>
      <c r="AZ101" s="84"/>
      <c r="BC101" s="84"/>
      <c r="BF101" s="84"/>
      <c r="BI101" s="84"/>
    </row>
    <row r="102" spans="4:73">
      <c r="D102" s="84"/>
      <c r="G102" s="84"/>
      <c r="J102" s="84"/>
      <c r="M102" s="84"/>
      <c r="P102" s="84"/>
      <c r="S102" s="84"/>
      <c r="V102" s="84"/>
      <c r="Y102" s="84"/>
      <c r="AB102" s="84"/>
      <c r="AE102" s="84"/>
      <c r="AH102" s="84"/>
      <c r="AK102" s="84"/>
      <c r="AN102" s="84"/>
      <c r="AQ102" s="84"/>
      <c r="AT102" s="84"/>
      <c r="AW102" s="84"/>
      <c r="AZ102" s="84"/>
      <c r="BC102" s="84"/>
      <c r="BF102" s="84"/>
      <c r="BI102" s="84"/>
    </row>
    <row r="103" spans="4:73">
      <c r="D103" s="84"/>
      <c r="G103" s="84"/>
      <c r="J103" s="84"/>
      <c r="M103" s="84"/>
      <c r="P103" s="84"/>
      <c r="S103" s="84"/>
      <c r="V103" s="84"/>
      <c r="Y103" s="84"/>
      <c r="AB103" s="84"/>
      <c r="AE103" s="84"/>
      <c r="AH103" s="84"/>
      <c r="AK103" s="84"/>
      <c r="AN103" s="84"/>
      <c r="AQ103" s="84"/>
      <c r="AT103" s="84"/>
      <c r="AW103" s="84"/>
      <c r="AZ103" s="84"/>
      <c r="BC103" s="84"/>
      <c r="BF103" s="84"/>
      <c r="BI103" s="84"/>
    </row>
    <row r="104" spans="4:73">
      <c r="D104" s="84"/>
      <c r="G104" s="84"/>
      <c r="J104" s="84"/>
      <c r="M104" s="84"/>
      <c r="P104" s="84"/>
      <c r="S104" s="84"/>
      <c r="V104" s="84"/>
      <c r="Y104" s="84"/>
      <c r="AB104" s="84"/>
      <c r="AE104" s="84"/>
      <c r="AH104" s="84"/>
      <c r="AK104" s="84"/>
      <c r="AN104" s="84"/>
      <c r="AQ104" s="84"/>
      <c r="AT104" s="84"/>
      <c r="AW104" s="84"/>
      <c r="AZ104" s="84"/>
      <c r="BC104" s="84"/>
      <c r="BF104" s="84"/>
      <c r="BI104" s="84"/>
    </row>
    <row r="105" spans="4:73">
      <c r="D105" s="84"/>
      <c r="G105" s="84"/>
      <c r="J105" s="84"/>
      <c r="M105" s="84"/>
      <c r="P105" s="84"/>
      <c r="S105" s="84"/>
      <c r="V105" s="84"/>
      <c r="Y105" s="84"/>
      <c r="AB105" s="84"/>
      <c r="AE105" s="84"/>
      <c r="AH105" s="84"/>
      <c r="AK105" s="84"/>
      <c r="AN105" s="84"/>
      <c r="AQ105" s="84"/>
      <c r="AT105" s="84"/>
      <c r="AW105" s="84"/>
      <c r="AZ105" s="84"/>
      <c r="BC105" s="84"/>
      <c r="BF105" s="84"/>
      <c r="BI105" s="84"/>
    </row>
    <row r="106" spans="4:73">
      <c r="D106" s="84"/>
      <c r="G106" s="84"/>
      <c r="J106" s="84"/>
      <c r="M106" s="84"/>
      <c r="P106" s="84"/>
      <c r="S106" s="84"/>
      <c r="V106" s="84"/>
      <c r="Y106" s="84"/>
      <c r="AB106" s="84"/>
      <c r="AE106" s="84"/>
      <c r="AH106" s="84"/>
      <c r="AK106" s="84"/>
      <c r="AN106" s="84"/>
      <c r="AQ106" s="84"/>
      <c r="AT106" s="84"/>
      <c r="AW106" s="84"/>
      <c r="AZ106" s="84"/>
      <c r="BC106" s="84"/>
      <c r="BF106" s="84"/>
      <c r="BI106" s="84"/>
    </row>
    <row r="107" spans="4:73">
      <c r="D107" s="84"/>
      <c r="G107" s="84"/>
      <c r="J107" s="84"/>
      <c r="M107" s="84"/>
      <c r="P107" s="84"/>
      <c r="S107" s="84"/>
      <c r="V107" s="84"/>
      <c r="Y107" s="84"/>
      <c r="AB107" s="84"/>
      <c r="AE107" s="84"/>
      <c r="AH107" s="84"/>
      <c r="AK107" s="84"/>
      <c r="AN107" s="84"/>
      <c r="AQ107" s="84"/>
      <c r="AT107" s="84"/>
      <c r="AW107" s="84"/>
      <c r="AZ107" s="84"/>
      <c r="BC107" s="84"/>
      <c r="BF107" s="84"/>
      <c r="BI107" s="84"/>
    </row>
  </sheetData>
  <customSheetViews>
    <customSheetView guid="{FED14FF2-CBAF-4B29-94DC-47DAE2EED47A}" scale="75">
      <pane xSplit="2" ySplit="6" topLeftCell="BV55" activePane="bottomRight" state="frozenSplit"/>
      <selection pane="bottomRight" activeCell="CB58" sqref="CB58"/>
      <pageMargins left="0.7" right="0.7" top="0.75" bottom="0.75" header="0.3" footer="0.3"/>
    </customSheetView>
    <customSheetView guid="{068A9C4B-C065-024A-BE76-8527014D5B54}" scale="75">
      <pane xSplit="2" ySplit="6.0714285714285712" topLeftCell="AA58" activePane="bottomRight" state="frozenSplit"/>
      <selection pane="bottomRight" activeCell="BZ70" sqref="BZ70"/>
      <pageMargins left="0.7" right="0.7" top="0.75" bottom="0.75" header="0.3" footer="0.3"/>
    </customSheetView>
    <customSheetView guid="{956B348E-9ADF-42F8-BE70-7DA67EB885BA}" scale="85" hiddenColumns="1">
      <pane xSplit="2" ySplit="6" topLeftCell="C21" activePane="bottomRight" state="frozenSplit"/>
      <selection pane="bottomRight" activeCell="G28" sqref="G28"/>
      <pageMargins left="0.7" right="0.7" top="0.75" bottom="0.75" header="0.3" footer="0.3"/>
    </customSheetView>
    <customSheetView guid="{733417AD-A81C-41E8-924D-FD406F37F1DB}" scale="70">
      <pane xSplit="2" ySplit="6" topLeftCell="AK46" activePane="bottomRight" state="frozenSplit"/>
      <selection pane="bottomRight" activeCell="AK52" sqref="AK52"/>
      <pageMargins left="0.7" right="0.7" top="0.75" bottom="0.75" header="0.3" footer="0.3"/>
    </customSheetView>
    <customSheetView guid="{1ACE4EF3-4217-4C29-A5F1-1A754D8682CB}" scale="85">
      <pane xSplit="2" ySplit="6" topLeftCell="BR17" activePane="bottomRight" state="frozenSplit"/>
      <selection pane="bottomRight" activeCell="BX24" sqref="BX24"/>
      <pageMargins left="0.7" right="0.7" top="0.75" bottom="0.75" header="0.3" footer="0.3"/>
    </customSheetView>
    <customSheetView guid="{AC8114FE-0E11-4AA8-B6CA-5B2F81AEBCDF}">
      <pane xSplit="2" ySplit="6" topLeftCell="C7" activePane="bottomRight" state="frozenSplit"/>
      <selection pane="bottomRight"/>
      <pageMargins left="0.7" right="0.7" top="0.75" bottom="0.75" header="0.3" footer="0.3"/>
    </customSheetView>
  </customSheetViews>
  <mergeCells count="10">
    <mergeCell ref="BE4:BI4"/>
    <mergeCell ref="C4:G4"/>
    <mergeCell ref="I4:M4"/>
    <mergeCell ref="O4:S4"/>
    <mergeCell ref="U4:Y4"/>
    <mergeCell ref="AA4:AE4"/>
    <mergeCell ref="AG4:AK4"/>
    <mergeCell ref="AM4:AQ4"/>
    <mergeCell ref="AS4:AW4"/>
    <mergeCell ref="AY4:BC4"/>
  </mergeCells>
  <phoneticPr fontId="49" type="noConversion"/>
  <hyperlinks>
    <hyperlink ref="S31" r:id="rId1" display="http://www.waterfootprint.org/?page=files/OverviewPartners"/>
    <hyperlink ref="Y76" r:id="rId2" display="http://www.generalmills.com/en/News/Issues/water-policy"/>
    <hyperlink ref="BI88" r:id="rId3" location="members"/>
    <hyperlink ref="AE12" r:id="rId4"/>
    <hyperlink ref="AQ74" r:id="rId5"/>
    <hyperlink ref="BI31" r:id="rId6"/>
    <hyperlink ref="AW74" r:id="rId7"/>
    <hyperlink ref="BI83" r:id="rId8" display="https://www.unilever.com/Images/uslp-unilever-sustainable-living-plan-scaling-for-impact-summary-of-progress-2014_tcm244-424809_en.pdf"/>
  </hyperlinks>
  <pageMargins left="0.7" right="0.7" top="0.75" bottom="0.75" header="0.3" footer="0.3"/>
  <pageSetup paperSize="9" orientation="portrait" horizontalDpi="4294967294" verticalDpi="4294967294" r:id="rId9"/>
</worksheet>
</file>

<file path=xl/worksheets/sheet6.xml><?xml version="1.0" encoding="utf-8"?>
<worksheet xmlns="http://schemas.openxmlformats.org/spreadsheetml/2006/main" xmlns:r="http://schemas.openxmlformats.org/officeDocument/2006/relationships">
  <dimension ref="A1:DC178"/>
  <sheetViews>
    <sheetView zoomScale="70" zoomScaleNormal="70" zoomScalePageLayoutView="75" workbookViewId="0">
      <pane xSplit="2" ySplit="6" topLeftCell="C7" activePane="bottomRight" state="frozenSplit"/>
      <selection pane="topRight" activeCell="C1" sqref="C1"/>
      <selection pane="bottomLeft" activeCell="A7" sqref="A7"/>
      <selection pane="bottomRight" activeCell="C17" sqref="C17"/>
    </sheetView>
  </sheetViews>
  <sheetFormatPr defaultColWidth="8.85546875" defaultRowHeight="15"/>
  <cols>
    <col min="1" max="1" width="11.28515625" style="663" customWidth="1"/>
    <col min="2" max="2" width="58.42578125" style="212" customWidth="1"/>
    <col min="3" max="3" width="18.42578125" style="212" customWidth="1"/>
    <col min="4" max="4" width="13.85546875" style="212" customWidth="1"/>
    <col min="5" max="5" width="16.42578125" style="212" bestFit="1" customWidth="1"/>
    <col min="6" max="6" width="13.85546875" style="212" customWidth="1"/>
    <col min="7" max="8" width="68" style="212" customWidth="1"/>
    <col min="9" max="9" width="8.85546875" style="25"/>
    <col min="10" max="10" width="17.7109375" style="212" customWidth="1"/>
    <col min="11" max="11" width="13.7109375" style="212" customWidth="1"/>
    <col min="12" max="12" width="16.42578125" style="212" bestFit="1" customWidth="1"/>
    <col min="13" max="13" width="13.85546875" style="212" customWidth="1"/>
    <col min="14" max="15" width="68" style="212" customWidth="1"/>
    <col min="16" max="16" width="8.85546875" style="25"/>
    <col min="17" max="17" width="17.7109375" style="212" customWidth="1"/>
    <col min="18" max="18" width="13.7109375" style="212" customWidth="1"/>
    <col min="19" max="19" width="16.42578125" style="212" bestFit="1" customWidth="1"/>
    <col min="20" max="20" width="13.85546875" style="212" customWidth="1"/>
    <col min="21" max="22" width="68" style="212" customWidth="1"/>
    <col min="23" max="23" width="8.85546875" style="25"/>
    <col min="24" max="24" width="17.7109375" style="212" customWidth="1"/>
    <col min="25" max="25" width="13.7109375" style="212" customWidth="1"/>
    <col min="26" max="26" width="16.42578125" style="212" bestFit="1" customWidth="1"/>
    <col min="27" max="27" width="16" style="212" customWidth="1"/>
    <col min="28" max="29" width="68" style="212" customWidth="1"/>
    <col min="30" max="30" width="8.85546875" style="25"/>
    <col min="31" max="31" width="17.7109375" style="212" customWidth="1"/>
    <col min="32" max="32" width="13.7109375" style="212" customWidth="1"/>
    <col min="33" max="33" width="16.42578125" style="212" bestFit="1" customWidth="1"/>
    <col min="34" max="34" width="13.85546875" style="212" customWidth="1"/>
    <col min="35" max="36" width="68" style="212" customWidth="1"/>
    <col min="37" max="37" width="8.85546875" style="25"/>
    <col min="38" max="38" width="17.7109375" style="212" customWidth="1"/>
    <col min="39" max="39" width="15" style="212" customWidth="1"/>
    <col min="40" max="40" width="16.42578125" style="212" bestFit="1" customWidth="1"/>
    <col min="41" max="41" width="13.85546875" style="212" customWidth="1"/>
    <col min="42" max="43" width="68" style="212" customWidth="1"/>
    <col min="44" max="44" width="8.85546875" style="25"/>
    <col min="45" max="45" width="17.7109375" style="212" customWidth="1"/>
    <col min="46" max="46" width="13.7109375" style="212" customWidth="1"/>
    <col min="47" max="47" width="16.42578125" style="212" bestFit="1" customWidth="1"/>
    <col min="48" max="48" width="13.85546875" style="212" customWidth="1"/>
    <col min="49" max="50" width="68" style="212" customWidth="1"/>
    <col min="51" max="51" width="8.85546875" style="25"/>
    <col min="52" max="52" width="17.7109375" style="212" customWidth="1"/>
    <col min="53" max="53" width="16.7109375" style="212" customWidth="1"/>
    <col min="54" max="54" width="16.42578125" style="212" bestFit="1" customWidth="1"/>
    <col min="55" max="55" width="13.85546875" style="212" customWidth="1"/>
    <col min="56" max="57" width="68" style="212" customWidth="1"/>
    <col min="58" max="58" width="8.85546875" style="25"/>
    <col min="59" max="59" width="17.7109375" style="212" customWidth="1"/>
    <col min="60" max="60" width="17.28515625" style="212" customWidth="1"/>
    <col min="61" max="61" width="16.42578125" style="212" bestFit="1" customWidth="1"/>
    <col min="62" max="62" width="13.85546875" style="212" customWidth="1"/>
    <col min="63" max="64" width="68" style="212" customWidth="1"/>
    <col min="65" max="65" width="8.85546875" style="25"/>
    <col min="66" max="66" width="17.7109375" style="212" customWidth="1"/>
    <col min="67" max="67" width="16.28515625" style="212" customWidth="1"/>
    <col min="68" max="68" width="16.42578125" style="212" bestFit="1" customWidth="1"/>
    <col min="69" max="70" width="15.85546875" style="212" customWidth="1"/>
    <col min="71" max="72" width="68" style="212" customWidth="1"/>
    <col min="73" max="73" width="15" style="352" customWidth="1"/>
    <col min="74" max="74" width="8.85546875" style="25" customWidth="1"/>
    <col min="75" max="16384" width="8.85546875" style="25"/>
  </cols>
  <sheetData>
    <row r="1" spans="1:107" s="3" customFormat="1" ht="21">
      <c r="A1" s="659"/>
      <c r="B1" s="211"/>
      <c r="C1" s="207"/>
      <c r="D1" s="207"/>
      <c r="E1" s="207"/>
      <c r="F1" s="207"/>
      <c r="G1" s="207"/>
      <c r="H1" s="207"/>
      <c r="I1" s="2"/>
      <c r="J1" s="207"/>
      <c r="K1" s="207"/>
      <c r="L1" s="207"/>
      <c r="M1" s="207"/>
      <c r="N1" s="207"/>
      <c r="O1" s="207"/>
      <c r="P1" s="2"/>
      <c r="Q1" s="207"/>
      <c r="R1" s="207"/>
      <c r="S1" s="207"/>
      <c r="T1" s="207"/>
      <c r="U1" s="207"/>
      <c r="V1" s="207"/>
      <c r="W1" s="2"/>
      <c r="X1" s="207"/>
      <c r="Y1" s="207"/>
      <c r="Z1" s="207"/>
      <c r="AA1" s="207"/>
      <c r="AB1" s="207"/>
      <c r="AC1" s="207"/>
      <c r="AD1" s="2"/>
      <c r="AE1" s="207"/>
      <c r="AF1" s="207"/>
      <c r="AG1" s="207"/>
      <c r="AH1" s="207"/>
      <c r="AI1" s="207"/>
      <c r="AJ1" s="207"/>
      <c r="AK1" s="2"/>
      <c r="AL1" s="207"/>
      <c r="AM1" s="207"/>
      <c r="AN1" s="207"/>
      <c r="AO1" s="207"/>
      <c r="AP1" s="207"/>
      <c r="AQ1" s="207"/>
      <c r="AR1" s="2"/>
      <c r="AS1" s="207"/>
      <c r="AT1" s="207"/>
      <c r="AU1" s="207"/>
      <c r="AV1" s="207"/>
      <c r="AW1" s="207"/>
      <c r="AX1" s="207"/>
      <c r="AY1" s="2"/>
      <c r="AZ1" s="207"/>
      <c r="BA1" s="207"/>
      <c r="BB1" s="207"/>
      <c r="BC1" s="207"/>
      <c r="BD1" s="207"/>
      <c r="BE1" s="207"/>
      <c r="BF1" s="2"/>
      <c r="BG1" s="207"/>
      <c r="BH1" s="207"/>
      <c r="BI1" s="207"/>
      <c r="BJ1" s="207"/>
      <c r="BK1" s="207"/>
      <c r="BL1" s="207"/>
      <c r="BM1" s="2"/>
      <c r="BN1" s="207"/>
      <c r="BO1" s="207"/>
      <c r="BP1" s="207"/>
      <c r="BQ1" s="207"/>
      <c r="BR1" s="207"/>
      <c r="BS1" s="207"/>
      <c r="BT1" s="207"/>
      <c r="BU1" s="343"/>
    </row>
    <row r="2" spans="1:107" s="188" customFormat="1" ht="46.5" customHeight="1">
      <c r="A2" s="683" t="s">
        <v>2408</v>
      </c>
      <c r="B2" s="684" t="s">
        <v>8</v>
      </c>
      <c r="C2" s="685"/>
      <c r="D2" s="685"/>
      <c r="E2" s="685"/>
      <c r="F2" s="685"/>
      <c r="G2" s="685"/>
      <c r="H2" s="685"/>
      <c r="I2" s="689"/>
      <c r="J2" s="685"/>
      <c r="K2" s="685"/>
      <c r="L2" s="685"/>
      <c r="M2" s="685"/>
      <c r="N2" s="685"/>
      <c r="O2" s="685"/>
      <c r="P2" s="689"/>
      <c r="Q2" s="685"/>
      <c r="R2" s="685"/>
      <c r="S2" s="685"/>
      <c r="T2" s="685"/>
      <c r="U2" s="685"/>
      <c r="V2" s="685"/>
      <c r="W2" s="689"/>
      <c r="X2" s="685"/>
      <c r="Y2" s="685"/>
      <c r="Z2" s="685"/>
      <c r="AA2" s="685"/>
      <c r="AB2" s="685"/>
      <c r="AC2" s="685"/>
      <c r="AD2" s="689"/>
      <c r="AE2" s="685"/>
      <c r="AF2" s="685"/>
      <c r="AG2" s="685"/>
      <c r="AH2" s="685"/>
      <c r="AI2" s="685"/>
      <c r="AJ2" s="685"/>
      <c r="AK2" s="689"/>
      <c r="AL2" s="685"/>
      <c r="AM2" s="685"/>
      <c r="AN2" s="685"/>
      <c r="AO2" s="685"/>
      <c r="AP2" s="685"/>
      <c r="AQ2" s="685"/>
      <c r="AR2" s="689"/>
      <c r="AS2" s="685"/>
      <c r="AT2" s="685"/>
      <c r="AU2" s="685"/>
      <c r="AV2" s="685"/>
      <c r="AW2" s="685"/>
      <c r="AX2" s="685"/>
      <c r="AY2" s="689"/>
      <c r="AZ2" s="685"/>
      <c r="BA2" s="685"/>
      <c r="BB2" s="685"/>
      <c r="BC2" s="685"/>
      <c r="BD2" s="685"/>
      <c r="BE2" s="685"/>
      <c r="BF2" s="689"/>
      <c r="BG2" s="685"/>
      <c r="BH2" s="685"/>
      <c r="BI2" s="685"/>
      <c r="BJ2" s="685"/>
      <c r="BK2" s="685"/>
      <c r="BL2" s="685"/>
      <c r="BM2" s="689"/>
      <c r="BN2" s="685"/>
      <c r="BO2" s="685"/>
      <c r="BP2" s="685"/>
      <c r="BQ2" s="685"/>
      <c r="BR2" s="685"/>
      <c r="BS2" s="685"/>
      <c r="BT2" s="685"/>
      <c r="BU2" s="344"/>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row>
    <row r="3" spans="1:107" s="17" customFormat="1" ht="15" customHeight="1">
      <c r="A3" s="660"/>
      <c r="B3" s="213"/>
      <c r="C3" s="191"/>
      <c r="D3" s="191"/>
      <c r="E3" s="191"/>
      <c r="F3" s="191"/>
      <c r="G3" s="191"/>
      <c r="H3" s="191"/>
      <c r="I3" s="689"/>
      <c r="J3" s="191"/>
      <c r="K3" s="191"/>
      <c r="L3" s="191"/>
      <c r="M3" s="191"/>
      <c r="N3" s="191"/>
      <c r="O3" s="191"/>
      <c r="P3" s="689"/>
      <c r="Q3" s="191"/>
      <c r="R3" s="191"/>
      <c r="S3" s="191"/>
      <c r="T3" s="191"/>
      <c r="U3" s="191"/>
      <c r="V3" s="191"/>
      <c r="W3" s="689"/>
      <c r="X3" s="191"/>
      <c r="Y3" s="191"/>
      <c r="Z3" s="191"/>
      <c r="AA3" s="191"/>
      <c r="AB3" s="191"/>
      <c r="AC3" s="191"/>
      <c r="AD3" s="689"/>
      <c r="AE3" s="191"/>
      <c r="AF3" s="191"/>
      <c r="AG3" s="191"/>
      <c r="AH3" s="191"/>
      <c r="AI3" s="191"/>
      <c r="AJ3" s="191"/>
      <c r="AK3" s="689"/>
      <c r="AL3" s="191"/>
      <c r="AM3" s="191"/>
      <c r="AN3" s="191"/>
      <c r="AO3" s="191"/>
      <c r="AP3" s="191"/>
      <c r="AQ3" s="191"/>
      <c r="AR3" s="689"/>
      <c r="AS3" s="191"/>
      <c r="AT3" s="191"/>
      <c r="AU3" s="191"/>
      <c r="AV3" s="191"/>
      <c r="AW3" s="191"/>
      <c r="AX3" s="191"/>
      <c r="AY3" s="689"/>
      <c r="AZ3" s="191"/>
      <c r="BA3" s="191"/>
      <c r="BB3" s="191"/>
      <c r="BC3" s="191"/>
      <c r="BD3" s="191"/>
      <c r="BE3" s="191"/>
      <c r="BF3" s="689"/>
      <c r="BG3" s="191"/>
      <c r="BH3" s="191"/>
      <c r="BI3" s="191"/>
      <c r="BJ3" s="191"/>
      <c r="BK3" s="191"/>
      <c r="BL3" s="191"/>
      <c r="BM3" s="689"/>
      <c r="BN3" s="191"/>
      <c r="BO3" s="191"/>
      <c r="BP3" s="191"/>
      <c r="BQ3" s="191"/>
      <c r="BR3" s="191"/>
      <c r="BS3" s="191"/>
      <c r="BT3" s="191"/>
      <c r="BU3" s="344"/>
    </row>
    <row r="4" spans="1:107" s="109" customFormat="1" ht="66" customHeight="1">
      <c r="A4" s="660"/>
      <c r="B4" s="191"/>
      <c r="C4" s="945" t="s">
        <v>16</v>
      </c>
      <c r="D4" s="946"/>
      <c r="E4" s="946"/>
      <c r="F4" s="946"/>
      <c r="G4" s="946"/>
      <c r="H4" s="186"/>
      <c r="I4" s="689"/>
      <c r="J4" s="945" t="s">
        <v>17</v>
      </c>
      <c r="K4" s="946"/>
      <c r="L4" s="946"/>
      <c r="M4" s="946"/>
      <c r="N4" s="946"/>
      <c r="O4" s="186"/>
      <c r="P4" s="689"/>
      <c r="Q4" s="945" t="s">
        <v>18</v>
      </c>
      <c r="R4" s="946"/>
      <c r="S4" s="946"/>
      <c r="T4" s="946"/>
      <c r="U4" s="946"/>
      <c r="V4" s="186"/>
      <c r="W4" s="689"/>
      <c r="X4" s="945" t="s">
        <v>19</v>
      </c>
      <c r="Y4" s="946"/>
      <c r="Z4" s="946"/>
      <c r="AA4" s="946"/>
      <c r="AB4" s="946"/>
      <c r="AC4" s="186"/>
      <c r="AD4" s="689"/>
      <c r="AE4" s="945" t="s">
        <v>848</v>
      </c>
      <c r="AF4" s="946"/>
      <c r="AG4" s="946"/>
      <c r="AH4" s="946"/>
      <c r="AI4" s="946"/>
      <c r="AJ4" s="186"/>
      <c r="AK4" s="689"/>
      <c r="AL4" s="945" t="s">
        <v>20</v>
      </c>
      <c r="AM4" s="946"/>
      <c r="AN4" s="946"/>
      <c r="AO4" s="946"/>
      <c r="AP4" s="946"/>
      <c r="AQ4" s="186"/>
      <c r="AR4" s="689"/>
      <c r="AS4" s="945" t="s">
        <v>21</v>
      </c>
      <c r="AT4" s="946"/>
      <c r="AU4" s="946"/>
      <c r="AV4" s="946"/>
      <c r="AW4" s="946"/>
      <c r="AX4" s="186"/>
      <c r="AY4" s="689"/>
      <c r="AZ4" s="945" t="s">
        <v>22</v>
      </c>
      <c r="BA4" s="946"/>
      <c r="BB4" s="946"/>
      <c r="BC4" s="946"/>
      <c r="BD4" s="946"/>
      <c r="BE4" s="186"/>
      <c r="BF4" s="689"/>
      <c r="BG4" s="945" t="s">
        <v>23</v>
      </c>
      <c r="BH4" s="946"/>
      <c r="BI4" s="946"/>
      <c r="BJ4" s="946"/>
      <c r="BK4" s="946"/>
      <c r="BL4" s="186"/>
      <c r="BM4" s="689"/>
      <c r="BN4" s="945" t="s">
        <v>24</v>
      </c>
      <c r="BO4" s="946"/>
      <c r="BP4" s="946"/>
      <c r="BQ4" s="946"/>
      <c r="BR4" s="946"/>
      <c r="BS4" s="946"/>
      <c r="BT4" s="186"/>
      <c r="BU4" s="345"/>
    </row>
    <row r="5" spans="1:107" s="17" customFormat="1" ht="18.75" customHeight="1">
      <c r="A5" s="660"/>
      <c r="B5" s="191"/>
      <c r="C5" s="191"/>
      <c r="D5" s="191"/>
      <c r="E5" s="191"/>
      <c r="F5" s="191"/>
      <c r="G5" s="191"/>
      <c r="H5" s="191"/>
      <c r="I5" s="689"/>
      <c r="J5" s="191"/>
      <c r="K5" s="191"/>
      <c r="L5" s="191"/>
      <c r="M5" s="191"/>
      <c r="N5" s="191"/>
      <c r="O5" s="191"/>
      <c r="P5" s="689"/>
      <c r="Q5" s="191"/>
      <c r="R5" s="191"/>
      <c r="S5" s="191"/>
      <c r="T5" s="191"/>
      <c r="U5" s="191"/>
      <c r="V5" s="191"/>
      <c r="W5" s="689"/>
      <c r="X5" s="191"/>
      <c r="Y5" s="191"/>
      <c r="Z5" s="191"/>
      <c r="AA5" s="191"/>
      <c r="AB5" s="191"/>
      <c r="AC5" s="191"/>
      <c r="AD5" s="689"/>
      <c r="AE5" s="191"/>
      <c r="AF5" s="191"/>
      <c r="AG5" s="191"/>
      <c r="AH5" s="191"/>
      <c r="AI5" s="191"/>
      <c r="AJ5" s="191"/>
      <c r="AK5" s="689"/>
      <c r="AL5" s="191"/>
      <c r="AM5" s="191"/>
      <c r="AN5" s="191"/>
      <c r="AO5" s="191"/>
      <c r="AP5" s="191"/>
      <c r="AQ5" s="191"/>
      <c r="AR5" s="689"/>
      <c r="AS5" s="191"/>
      <c r="AT5" s="191"/>
      <c r="AU5" s="191"/>
      <c r="AV5" s="191"/>
      <c r="AW5" s="191"/>
      <c r="AX5" s="191"/>
      <c r="AY5" s="689"/>
      <c r="AZ5" s="191"/>
      <c r="BA5" s="191"/>
      <c r="BB5" s="191"/>
      <c r="BC5" s="191"/>
      <c r="BD5" s="191"/>
      <c r="BE5" s="191"/>
      <c r="BF5" s="689"/>
      <c r="BG5" s="191"/>
      <c r="BH5" s="191"/>
      <c r="BI5" s="191"/>
      <c r="BJ5" s="191"/>
      <c r="BK5" s="191"/>
      <c r="BL5" s="191"/>
      <c r="BM5" s="689"/>
      <c r="BN5" s="191"/>
      <c r="BO5" s="191"/>
      <c r="BP5" s="191"/>
      <c r="BQ5" s="191"/>
      <c r="BR5" s="191"/>
      <c r="BS5" s="191"/>
      <c r="BT5" s="191"/>
      <c r="BU5" s="344"/>
    </row>
    <row r="6" spans="1:107" s="189" customFormat="1" ht="18.75">
      <c r="A6" s="686" t="s">
        <v>25</v>
      </c>
      <c r="B6" s="687"/>
      <c r="C6" s="688" t="s">
        <v>27</v>
      </c>
      <c r="D6" s="688" t="s">
        <v>28</v>
      </c>
      <c r="E6" s="688" t="s">
        <v>29</v>
      </c>
      <c r="F6" s="688" t="s">
        <v>30</v>
      </c>
      <c r="G6" s="688" t="s">
        <v>9</v>
      </c>
      <c r="H6" s="688" t="s">
        <v>10</v>
      </c>
      <c r="I6" s="690"/>
      <c r="J6" s="688" t="s">
        <v>27</v>
      </c>
      <c r="K6" s="688" t="s">
        <v>28</v>
      </c>
      <c r="L6" s="688" t="s">
        <v>29</v>
      </c>
      <c r="M6" s="688" t="s">
        <v>30</v>
      </c>
      <c r="N6" s="688" t="s">
        <v>9</v>
      </c>
      <c r="O6" s="688" t="s">
        <v>10</v>
      </c>
      <c r="P6" s="690"/>
      <c r="Q6" s="688" t="s">
        <v>27</v>
      </c>
      <c r="R6" s="688" t="s">
        <v>28</v>
      </c>
      <c r="S6" s="688" t="s">
        <v>29</v>
      </c>
      <c r="T6" s="688" t="s">
        <v>30</v>
      </c>
      <c r="U6" s="688" t="s">
        <v>9</v>
      </c>
      <c r="V6" s="688" t="s">
        <v>10</v>
      </c>
      <c r="W6" s="690"/>
      <c r="X6" s="688" t="s">
        <v>27</v>
      </c>
      <c r="Y6" s="688" t="s">
        <v>28</v>
      </c>
      <c r="Z6" s="688" t="s">
        <v>29</v>
      </c>
      <c r="AA6" s="688" t="s">
        <v>30</v>
      </c>
      <c r="AB6" s="688" t="s">
        <v>9</v>
      </c>
      <c r="AC6" s="688" t="s">
        <v>10</v>
      </c>
      <c r="AD6" s="690"/>
      <c r="AE6" s="688" t="s">
        <v>27</v>
      </c>
      <c r="AF6" s="688" t="s">
        <v>28</v>
      </c>
      <c r="AG6" s="688" t="s">
        <v>29</v>
      </c>
      <c r="AH6" s="688" t="s">
        <v>30</v>
      </c>
      <c r="AI6" s="688" t="s">
        <v>9</v>
      </c>
      <c r="AJ6" s="688" t="s">
        <v>10</v>
      </c>
      <c r="AK6" s="690"/>
      <c r="AL6" s="688" t="s">
        <v>27</v>
      </c>
      <c r="AM6" s="688" t="s">
        <v>28</v>
      </c>
      <c r="AN6" s="688" t="s">
        <v>29</v>
      </c>
      <c r="AO6" s="688" t="s">
        <v>30</v>
      </c>
      <c r="AP6" s="688" t="s">
        <v>9</v>
      </c>
      <c r="AQ6" s="688" t="s">
        <v>10</v>
      </c>
      <c r="AR6" s="690"/>
      <c r="AS6" s="688" t="s">
        <v>27</v>
      </c>
      <c r="AT6" s="688" t="s">
        <v>28</v>
      </c>
      <c r="AU6" s="688" t="s">
        <v>29</v>
      </c>
      <c r="AV6" s="688" t="s">
        <v>30</v>
      </c>
      <c r="AW6" s="688" t="s">
        <v>9</v>
      </c>
      <c r="AX6" s="688" t="s">
        <v>10</v>
      </c>
      <c r="AY6" s="690"/>
      <c r="AZ6" s="688" t="s">
        <v>27</v>
      </c>
      <c r="BA6" s="688" t="s">
        <v>28</v>
      </c>
      <c r="BB6" s="688" t="s">
        <v>29</v>
      </c>
      <c r="BC6" s="688" t="s">
        <v>30</v>
      </c>
      <c r="BD6" s="688" t="s">
        <v>9</v>
      </c>
      <c r="BE6" s="688" t="s">
        <v>10</v>
      </c>
      <c r="BF6" s="690"/>
      <c r="BG6" s="688" t="s">
        <v>27</v>
      </c>
      <c r="BH6" s="688" t="s">
        <v>28</v>
      </c>
      <c r="BI6" s="688" t="s">
        <v>29</v>
      </c>
      <c r="BJ6" s="688" t="s">
        <v>30</v>
      </c>
      <c r="BK6" s="688" t="s">
        <v>9</v>
      </c>
      <c r="BL6" s="688" t="s">
        <v>10</v>
      </c>
      <c r="BM6" s="690"/>
      <c r="BN6" s="688" t="s">
        <v>27</v>
      </c>
      <c r="BO6" s="688" t="s">
        <v>28</v>
      </c>
      <c r="BP6" s="688" t="s">
        <v>29</v>
      </c>
      <c r="BQ6" s="688" t="s">
        <v>30</v>
      </c>
      <c r="BR6" s="688"/>
      <c r="BS6" s="688" t="s">
        <v>9</v>
      </c>
      <c r="BT6" s="688" t="s">
        <v>10</v>
      </c>
      <c r="BU6" s="346"/>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row>
    <row r="7" spans="1:107" s="21" customFormat="1" ht="12" customHeight="1">
      <c r="A7" s="261"/>
      <c r="B7" s="262"/>
      <c r="C7" s="263"/>
      <c r="D7" s="263"/>
      <c r="E7" s="263"/>
      <c r="F7" s="263"/>
      <c r="G7" s="263"/>
      <c r="H7" s="320"/>
      <c r="I7" s="691"/>
      <c r="J7" s="329"/>
      <c r="K7" s="263"/>
      <c r="L7" s="263"/>
      <c r="M7" s="263"/>
      <c r="N7" s="263"/>
      <c r="O7" s="320"/>
      <c r="P7" s="691"/>
      <c r="Q7" s="329"/>
      <c r="R7" s="263"/>
      <c r="S7" s="263"/>
      <c r="T7" s="263"/>
      <c r="U7" s="263"/>
      <c r="V7" s="320"/>
      <c r="W7" s="691"/>
      <c r="X7" s="329"/>
      <c r="Y7" s="263"/>
      <c r="Z7" s="263"/>
      <c r="AA7" s="263"/>
      <c r="AB7" s="263"/>
      <c r="AC7" s="320"/>
      <c r="AD7" s="691"/>
      <c r="AE7" s="329"/>
      <c r="AF7" s="263"/>
      <c r="AG7" s="263"/>
      <c r="AH7" s="263"/>
      <c r="AI7" s="263"/>
      <c r="AJ7" s="320"/>
      <c r="AK7" s="691"/>
      <c r="AL7" s="329"/>
      <c r="AM7" s="263"/>
      <c r="AN7" s="263"/>
      <c r="AO7" s="263"/>
      <c r="AP7" s="263"/>
      <c r="AQ7" s="320"/>
      <c r="AR7" s="691"/>
      <c r="AS7" s="329"/>
      <c r="AT7" s="263"/>
      <c r="AU7" s="263"/>
      <c r="AV7" s="263"/>
      <c r="AW7" s="263"/>
      <c r="AX7" s="320"/>
      <c r="AY7" s="691"/>
      <c r="AZ7" s="329"/>
      <c r="BA7" s="263"/>
      <c r="BB7" s="263"/>
      <c r="BC7" s="263"/>
      <c r="BD7" s="263"/>
      <c r="BE7" s="320"/>
      <c r="BF7" s="691"/>
      <c r="BG7" s="329"/>
      <c r="BH7" s="263"/>
      <c r="BI7" s="263"/>
      <c r="BJ7" s="263"/>
      <c r="BK7" s="263"/>
      <c r="BL7" s="320"/>
      <c r="BM7" s="691"/>
      <c r="BN7" s="329"/>
      <c r="BO7" s="263"/>
      <c r="BP7" s="263"/>
      <c r="BQ7" s="263"/>
      <c r="BR7" s="263"/>
      <c r="BS7" s="263"/>
      <c r="BT7" s="320"/>
      <c r="BU7" s="347"/>
    </row>
    <row r="8" spans="1:107" s="190" customFormat="1" ht="12.75">
      <c r="A8" s="264" t="s">
        <v>11</v>
      </c>
      <c r="B8" s="645" t="s">
        <v>2466</v>
      </c>
      <c r="C8" s="286">
        <v>100</v>
      </c>
      <c r="D8" s="266"/>
      <c r="E8" s="265"/>
      <c r="F8" s="265">
        <f>SUM(F9:F32)</f>
        <v>80</v>
      </c>
      <c r="G8" s="266"/>
      <c r="H8" s="321"/>
      <c r="I8" s="691"/>
      <c r="J8" s="697">
        <v>100</v>
      </c>
      <c r="K8" s="266"/>
      <c r="L8" s="265"/>
      <c r="M8" s="265">
        <f>SUM(M9:M32)</f>
        <v>80</v>
      </c>
      <c r="N8" s="266"/>
      <c r="O8" s="321"/>
      <c r="P8" s="691"/>
      <c r="Q8" s="697">
        <v>100</v>
      </c>
      <c r="R8" s="266"/>
      <c r="S8" s="265"/>
      <c r="T8" s="265">
        <f>SUM(T9:T32)</f>
        <v>50</v>
      </c>
      <c r="U8" s="266"/>
      <c r="V8" s="321"/>
      <c r="W8" s="691"/>
      <c r="X8" s="697">
        <v>100</v>
      </c>
      <c r="Y8" s="266"/>
      <c r="Z8" s="265"/>
      <c r="AA8" s="265">
        <f>SUM(AA9:AA32)</f>
        <v>50</v>
      </c>
      <c r="AB8" s="266"/>
      <c r="AC8" s="321"/>
      <c r="AD8" s="691"/>
      <c r="AE8" s="697">
        <v>100</v>
      </c>
      <c r="AF8" s="266"/>
      <c r="AG8" s="265"/>
      <c r="AH8" s="265">
        <f>SUM(AH9:AH32)</f>
        <v>65</v>
      </c>
      <c r="AI8" s="266"/>
      <c r="AJ8" s="321"/>
      <c r="AK8" s="691"/>
      <c r="AL8" s="697">
        <v>100</v>
      </c>
      <c r="AM8" s="266"/>
      <c r="AN8" s="265"/>
      <c r="AO8" s="265">
        <f>SUM(AO9:AO32)</f>
        <v>70</v>
      </c>
      <c r="AP8" s="266"/>
      <c r="AQ8" s="321"/>
      <c r="AR8" s="691"/>
      <c r="AS8" s="697">
        <v>100</v>
      </c>
      <c r="AT8" s="266"/>
      <c r="AU8" s="265"/>
      <c r="AV8" s="265">
        <f>SUM(AV9:AV32)</f>
        <v>85</v>
      </c>
      <c r="AW8" s="266"/>
      <c r="AX8" s="321"/>
      <c r="AY8" s="691"/>
      <c r="AZ8" s="697">
        <v>100</v>
      </c>
      <c r="BA8" s="266"/>
      <c r="BB8" s="265"/>
      <c r="BC8" s="265">
        <f>SUM(BC9:BC32)</f>
        <v>100</v>
      </c>
      <c r="BD8" s="266"/>
      <c r="BE8" s="321"/>
      <c r="BF8" s="691"/>
      <c r="BG8" s="697">
        <v>100</v>
      </c>
      <c r="BH8" s="266"/>
      <c r="BI8" s="265"/>
      <c r="BJ8" s="265">
        <f>SUM(BJ9:BJ32)</f>
        <v>95</v>
      </c>
      <c r="BK8" s="266"/>
      <c r="BL8" s="321"/>
      <c r="BM8" s="691"/>
      <c r="BN8" s="697">
        <v>100</v>
      </c>
      <c r="BO8" s="266"/>
      <c r="BP8" s="265"/>
      <c r="BQ8" s="265">
        <f>SUM(BQ9:BQ32)</f>
        <v>95</v>
      </c>
      <c r="BR8" s="265"/>
      <c r="BS8" s="266"/>
      <c r="BT8" s="321"/>
      <c r="BU8" s="347"/>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row>
    <row r="9" spans="1:107" s="22" customFormat="1" ht="38.25" customHeight="1">
      <c r="A9" s="240" t="s">
        <v>12</v>
      </c>
      <c r="B9" s="241" t="s">
        <v>764</v>
      </c>
      <c r="C9" s="244">
        <f t="shared" ref="C9:BN9" si="0">$C$8/5</f>
        <v>20</v>
      </c>
      <c r="D9" s="250" t="s">
        <v>13</v>
      </c>
      <c r="E9" s="242"/>
      <c r="F9" s="245">
        <f>SUM(E10:E15)</f>
        <v>20</v>
      </c>
      <c r="G9" s="253"/>
      <c r="H9" s="253"/>
      <c r="I9" s="692"/>
      <c r="J9" s="330">
        <f t="shared" si="0"/>
        <v>20</v>
      </c>
      <c r="K9" s="250" t="s">
        <v>13</v>
      </c>
      <c r="L9" s="242"/>
      <c r="M9" s="245">
        <f>SUM(L10:L15)</f>
        <v>20</v>
      </c>
      <c r="N9" s="253"/>
      <c r="O9" s="245"/>
      <c r="P9" s="692"/>
      <c r="Q9" s="330">
        <f t="shared" si="0"/>
        <v>20</v>
      </c>
      <c r="R9" s="250" t="s">
        <v>13</v>
      </c>
      <c r="S9" s="242"/>
      <c r="T9" s="245">
        <f>SUM(S10:S15)</f>
        <v>10</v>
      </c>
      <c r="U9" s="253"/>
      <c r="V9" s="245"/>
      <c r="W9" s="692"/>
      <c r="X9" s="330">
        <f t="shared" si="0"/>
        <v>20</v>
      </c>
      <c r="Y9" s="250" t="s">
        <v>13</v>
      </c>
      <c r="Z9" s="242"/>
      <c r="AA9" s="245">
        <f>SUM(Z10:Z15)</f>
        <v>0</v>
      </c>
      <c r="AB9" s="253"/>
      <c r="AC9" s="245"/>
      <c r="AD9" s="692"/>
      <c r="AE9" s="330">
        <f t="shared" si="0"/>
        <v>20</v>
      </c>
      <c r="AF9" s="250" t="s">
        <v>13</v>
      </c>
      <c r="AG9" s="242"/>
      <c r="AH9" s="245">
        <f>SUM(AG10:AG15)</f>
        <v>15</v>
      </c>
      <c r="AI9" s="253"/>
      <c r="AJ9" s="245"/>
      <c r="AK9" s="692"/>
      <c r="AL9" s="330">
        <f t="shared" si="0"/>
        <v>20</v>
      </c>
      <c r="AM9" s="250" t="s">
        <v>13</v>
      </c>
      <c r="AN9" s="242"/>
      <c r="AO9" s="245">
        <f>SUM(AN10:AN15)</f>
        <v>10</v>
      </c>
      <c r="AP9" s="253"/>
      <c r="AQ9" s="245"/>
      <c r="AR9" s="692"/>
      <c r="AS9" s="330">
        <f t="shared" si="0"/>
        <v>20</v>
      </c>
      <c r="AT9" s="250" t="s">
        <v>13</v>
      </c>
      <c r="AU9" s="242"/>
      <c r="AV9" s="245">
        <f>SUM(AU10:AU15)</f>
        <v>5</v>
      </c>
      <c r="AW9" s="253"/>
      <c r="AX9" s="245"/>
      <c r="AY9" s="692"/>
      <c r="AZ9" s="330">
        <f t="shared" si="0"/>
        <v>20</v>
      </c>
      <c r="BA9" s="250" t="s">
        <v>13</v>
      </c>
      <c r="BB9" s="242"/>
      <c r="BC9" s="245">
        <f>SUM(BB10:BB15)</f>
        <v>20</v>
      </c>
      <c r="BD9" s="253"/>
      <c r="BE9" s="245"/>
      <c r="BF9" s="692"/>
      <c r="BG9" s="330">
        <f t="shared" si="0"/>
        <v>20</v>
      </c>
      <c r="BH9" s="250" t="s">
        <v>13</v>
      </c>
      <c r="BI9" s="242"/>
      <c r="BJ9" s="245">
        <f>SUM(BI10:BI15)</f>
        <v>15</v>
      </c>
      <c r="BK9" s="253"/>
      <c r="BL9" s="245"/>
      <c r="BM9" s="692"/>
      <c r="BN9" s="330">
        <f t="shared" si="0"/>
        <v>20</v>
      </c>
      <c r="BO9" s="250" t="s">
        <v>13</v>
      </c>
      <c r="BP9" s="242"/>
      <c r="BQ9" s="245">
        <f>SUM(BP10:BP15)</f>
        <v>15</v>
      </c>
      <c r="BR9" s="245"/>
      <c r="BS9" s="253"/>
      <c r="BT9" s="322"/>
      <c r="BU9" s="348"/>
    </row>
    <row r="10" spans="1:107" s="23" customFormat="1" ht="89.25">
      <c r="A10" s="247" t="s">
        <v>14</v>
      </c>
      <c r="B10" s="248" t="s">
        <v>97</v>
      </c>
      <c r="C10" s="249">
        <f t="shared" ref="C10:C13" si="1">C$9/4</f>
        <v>5</v>
      </c>
      <c r="D10" s="248" t="s">
        <v>35</v>
      </c>
      <c r="E10" s="246">
        <f>IF(D10="Yes",C10,0)</f>
        <v>5</v>
      </c>
      <c r="F10" s="253"/>
      <c r="G10" s="258" t="s">
        <v>1243</v>
      </c>
      <c r="H10" s="253"/>
      <c r="I10" s="693"/>
      <c r="J10" s="331">
        <f>J$9/4</f>
        <v>5</v>
      </c>
      <c r="K10" s="251" t="s">
        <v>35</v>
      </c>
      <c r="L10" s="246">
        <f>IF(K10="Yes",J10,0)</f>
        <v>5</v>
      </c>
      <c r="M10" s="253"/>
      <c r="N10" s="251" t="s">
        <v>2162</v>
      </c>
      <c r="O10" s="253"/>
      <c r="P10" s="693"/>
      <c r="Q10" s="331">
        <f>Q$9/4</f>
        <v>5</v>
      </c>
      <c r="R10" s="251" t="s">
        <v>38</v>
      </c>
      <c r="S10" s="246">
        <f>IF(R10="Yes",Q10,0)</f>
        <v>0</v>
      </c>
      <c r="T10" s="253"/>
      <c r="U10" s="253"/>
      <c r="V10" s="253"/>
      <c r="W10" s="693"/>
      <c r="X10" s="331">
        <f>X$9/4</f>
        <v>5</v>
      </c>
      <c r="Y10" s="251" t="s">
        <v>38</v>
      </c>
      <c r="Z10" s="246">
        <f>IF(Y10="Yes",X10,0)</f>
        <v>0</v>
      </c>
      <c r="AA10" s="253"/>
      <c r="AB10" s="253"/>
      <c r="AC10" s="253"/>
      <c r="AD10" s="693"/>
      <c r="AE10" s="331">
        <f>AE$9/4</f>
        <v>5</v>
      </c>
      <c r="AF10" s="267" t="s">
        <v>35</v>
      </c>
      <c r="AG10" s="276">
        <f>IF(AF10="Yes",AE10,0)</f>
        <v>5</v>
      </c>
      <c r="AH10" s="253"/>
      <c r="AI10" s="253" t="s">
        <v>1244</v>
      </c>
      <c r="AJ10" s="269"/>
      <c r="AK10" s="693"/>
      <c r="AL10" s="331">
        <f>AL$9/4</f>
        <v>5</v>
      </c>
      <c r="AM10" s="267" t="s">
        <v>38</v>
      </c>
      <c r="AN10" s="246">
        <f>IF(AM10="Yes",AL10,0)</f>
        <v>0</v>
      </c>
      <c r="AO10" s="253"/>
      <c r="AP10" s="253"/>
      <c r="AQ10" s="253"/>
      <c r="AR10" s="693"/>
      <c r="AS10" s="331">
        <f>AS$9/4</f>
        <v>5</v>
      </c>
      <c r="AT10" s="251" t="s">
        <v>38</v>
      </c>
      <c r="AU10" s="246">
        <f>IF(AT10="Yes",AS10,0)</f>
        <v>0</v>
      </c>
      <c r="AV10" s="253"/>
      <c r="AW10" s="253"/>
      <c r="AX10" s="253"/>
      <c r="AY10" s="693"/>
      <c r="AZ10" s="331">
        <f>AZ$9/4</f>
        <v>5</v>
      </c>
      <c r="BA10" s="251" t="s">
        <v>35</v>
      </c>
      <c r="BB10" s="246">
        <f>IF(BA10="Yes",AZ10,0)</f>
        <v>5</v>
      </c>
      <c r="BC10" s="253"/>
      <c r="BD10" s="251" t="s">
        <v>1245</v>
      </c>
      <c r="BE10" s="253"/>
      <c r="BF10" s="693"/>
      <c r="BG10" s="331">
        <f>BG$9/4</f>
        <v>5</v>
      </c>
      <c r="BH10" s="248" t="s">
        <v>38</v>
      </c>
      <c r="BI10" s="246">
        <f>IF(BH10="Yes",BG10,0)</f>
        <v>0</v>
      </c>
      <c r="BJ10" s="253"/>
      <c r="BK10" s="253"/>
      <c r="BL10" s="253"/>
      <c r="BM10" s="693"/>
      <c r="BN10" s="332">
        <f>BN$9/4</f>
        <v>5</v>
      </c>
      <c r="BO10" s="248" t="s">
        <v>35</v>
      </c>
      <c r="BP10" s="249">
        <f>IF(BO10="Yes",BN10,0)</f>
        <v>5</v>
      </c>
      <c r="BQ10" s="252"/>
      <c r="BR10" s="252"/>
      <c r="BS10" s="251" t="s">
        <v>2185</v>
      </c>
      <c r="BT10" s="323"/>
      <c r="BU10" s="347"/>
    </row>
    <row r="11" spans="1:107" s="23" customFormat="1" ht="69.75" customHeight="1">
      <c r="A11" s="247" t="s">
        <v>98</v>
      </c>
      <c r="B11" s="248" t="s">
        <v>731</v>
      </c>
      <c r="C11" s="249">
        <f t="shared" si="1"/>
        <v>5</v>
      </c>
      <c r="D11" s="248" t="s">
        <v>35</v>
      </c>
      <c r="E11" s="246">
        <f>IF(D11="Yes",C11,0)</f>
        <v>5</v>
      </c>
      <c r="F11" s="253"/>
      <c r="G11" s="251" t="s">
        <v>1246</v>
      </c>
      <c r="H11" s="253"/>
      <c r="I11" s="693"/>
      <c r="J11" s="332">
        <f>J$9/4</f>
        <v>5</v>
      </c>
      <c r="K11" s="248" t="s">
        <v>35</v>
      </c>
      <c r="L11" s="249">
        <f>IF(K11="Yes",J11,0)</f>
        <v>5</v>
      </c>
      <c r="M11" s="252"/>
      <c r="N11" s="251" t="s">
        <v>1247</v>
      </c>
      <c r="O11" s="253"/>
      <c r="P11" s="693"/>
      <c r="Q11" s="331">
        <f>Q$9/4</f>
        <v>5</v>
      </c>
      <c r="R11" s="248" t="s">
        <v>35</v>
      </c>
      <c r="S11" s="246">
        <f>IF(R11="Yes",Q11,0)</f>
        <v>5</v>
      </c>
      <c r="T11" s="253"/>
      <c r="U11" s="251" t="s">
        <v>1248</v>
      </c>
      <c r="V11" s="253"/>
      <c r="W11" s="693"/>
      <c r="X11" s="331">
        <f>X$9/4</f>
        <v>5</v>
      </c>
      <c r="Y11" s="251" t="s">
        <v>38</v>
      </c>
      <c r="Z11" s="246">
        <f>IF(Y11="Yes",X11,0)</f>
        <v>0</v>
      </c>
      <c r="AA11" s="253"/>
      <c r="AB11" s="253"/>
      <c r="AC11" s="253"/>
      <c r="AD11" s="693"/>
      <c r="AE11" s="331">
        <f>AE$9/4</f>
        <v>5</v>
      </c>
      <c r="AF11" s="267" t="s">
        <v>38</v>
      </c>
      <c r="AG11" s="276">
        <f>IF(AF11="Yes",AE11,0)</f>
        <v>0</v>
      </c>
      <c r="AH11" s="253"/>
      <c r="AI11" s="253"/>
      <c r="AJ11" s="253"/>
      <c r="AK11" s="693"/>
      <c r="AL11" s="331">
        <f>AL$9/4</f>
        <v>5</v>
      </c>
      <c r="AM11" s="248" t="s">
        <v>35</v>
      </c>
      <c r="AN11" s="246">
        <f>IF(AM11="Yes",AL11,0)</f>
        <v>5</v>
      </c>
      <c r="AO11" s="253"/>
      <c r="AP11" s="251" t="s">
        <v>1249</v>
      </c>
      <c r="AQ11" s="253"/>
      <c r="AR11" s="693"/>
      <c r="AS11" s="331">
        <f>AS$9/4</f>
        <v>5</v>
      </c>
      <c r="AT11" s="248" t="s">
        <v>35</v>
      </c>
      <c r="AU11" s="246">
        <f>IF(AT11="Yes",AS11,0)</f>
        <v>5</v>
      </c>
      <c r="AV11" s="253"/>
      <c r="AW11" s="251" t="s">
        <v>1250</v>
      </c>
      <c r="AX11" s="253"/>
      <c r="AY11" s="693"/>
      <c r="AZ11" s="331">
        <f>AZ$9/4</f>
        <v>5</v>
      </c>
      <c r="BA11" s="248" t="s">
        <v>35</v>
      </c>
      <c r="BB11" s="246">
        <f>IF(BA11="Yes",AZ11,0)</f>
        <v>5</v>
      </c>
      <c r="BC11" s="253"/>
      <c r="BD11" s="251" t="s">
        <v>1251</v>
      </c>
      <c r="BE11" s="253"/>
      <c r="BF11" s="693"/>
      <c r="BG11" s="331">
        <f>BG$9/4</f>
        <v>5</v>
      </c>
      <c r="BH11" s="248" t="s">
        <v>35</v>
      </c>
      <c r="BI11" s="246">
        <f>IF(BH11="Yes",BG11,0)</f>
        <v>5</v>
      </c>
      <c r="BJ11" s="253"/>
      <c r="BK11" s="251" t="s">
        <v>1252</v>
      </c>
      <c r="BL11" s="253"/>
      <c r="BM11" s="693"/>
      <c r="BN11" s="332">
        <f>BN$9/4</f>
        <v>5</v>
      </c>
      <c r="BO11" s="248" t="s">
        <v>35</v>
      </c>
      <c r="BP11" s="249">
        <f>IF(BO11="Yes",BN11,0)</f>
        <v>5</v>
      </c>
      <c r="BQ11" s="252"/>
      <c r="BR11" s="252"/>
      <c r="BS11" s="258" t="s">
        <v>1253</v>
      </c>
      <c r="BT11" s="323"/>
      <c r="BU11" s="347"/>
    </row>
    <row r="12" spans="1:107" s="23" customFormat="1" ht="71.25" customHeight="1">
      <c r="A12" s="247" t="s">
        <v>99</v>
      </c>
      <c r="B12" s="248" t="s">
        <v>100</v>
      </c>
      <c r="C12" s="249">
        <f t="shared" si="1"/>
        <v>5</v>
      </c>
      <c r="D12" s="248" t="s">
        <v>35</v>
      </c>
      <c r="E12" s="246">
        <f>IF(D12="Yes",C12,0)</f>
        <v>5</v>
      </c>
      <c r="F12" s="253"/>
      <c r="G12" s="251" t="s">
        <v>1254</v>
      </c>
      <c r="H12" s="253"/>
      <c r="I12" s="693"/>
      <c r="J12" s="332">
        <f>J$9/4</f>
        <v>5</v>
      </c>
      <c r="K12" s="248" t="s">
        <v>35</v>
      </c>
      <c r="L12" s="249">
        <f>IF(K12="Yes",J12,0)</f>
        <v>5</v>
      </c>
      <c r="M12" s="252"/>
      <c r="N12" s="258" t="s">
        <v>1255</v>
      </c>
      <c r="O12" s="253"/>
      <c r="P12" s="693"/>
      <c r="Q12" s="331">
        <f>Q$9/4</f>
        <v>5</v>
      </c>
      <c r="R12" s="267" t="s">
        <v>35</v>
      </c>
      <c r="S12" s="246">
        <f>IF(R12="Yes",Q12,0)</f>
        <v>5</v>
      </c>
      <c r="T12" s="253"/>
      <c r="U12" s="253" t="s">
        <v>1256</v>
      </c>
      <c r="V12" s="253"/>
      <c r="W12" s="693"/>
      <c r="X12" s="332">
        <f>X$9/4</f>
        <v>5</v>
      </c>
      <c r="Y12" s="251" t="s">
        <v>38</v>
      </c>
      <c r="Z12" s="246">
        <f>IF(Y12="Yes",X12,0)</f>
        <v>0</v>
      </c>
      <c r="AA12" s="253"/>
      <c r="AB12" s="253"/>
      <c r="AC12" s="253"/>
      <c r="AD12" s="693"/>
      <c r="AE12" s="331">
        <f>AE$9/4</f>
        <v>5</v>
      </c>
      <c r="AF12" s="267" t="s">
        <v>35</v>
      </c>
      <c r="AG12" s="276">
        <f>IF(AF12="Yes",AE12,0)</f>
        <v>5</v>
      </c>
      <c r="AH12" s="253"/>
      <c r="AI12" s="253" t="s">
        <v>1257</v>
      </c>
      <c r="AJ12" s="269"/>
      <c r="AK12" s="693"/>
      <c r="AL12" s="331">
        <f>AL$9/4</f>
        <v>5</v>
      </c>
      <c r="AM12" s="267" t="s">
        <v>38</v>
      </c>
      <c r="AN12" s="246">
        <f>IF(AM12="Yes",AL12,0)</f>
        <v>0</v>
      </c>
      <c r="AO12" s="245"/>
      <c r="AP12" s="253"/>
      <c r="AQ12" s="253"/>
      <c r="AR12" s="693"/>
      <c r="AS12" s="331">
        <f>AS$9/4</f>
        <v>5</v>
      </c>
      <c r="AT12" s="248" t="s">
        <v>38</v>
      </c>
      <c r="AU12" s="246">
        <f>IF(AT12="Yes",AS12,0)</f>
        <v>0</v>
      </c>
      <c r="AV12" s="253"/>
      <c r="AW12" s="253"/>
      <c r="AX12" s="253"/>
      <c r="AY12" s="693"/>
      <c r="AZ12" s="331">
        <f>AZ$9/4</f>
        <v>5</v>
      </c>
      <c r="BA12" s="251" t="s">
        <v>35</v>
      </c>
      <c r="BB12" s="246">
        <f>IF(BA12="Yes",AZ12,0)</f>
        <v>5</v>
      </c>
      <c r="BC12" s="253"/>
      <c r="BD12" s="251" t="s">
        <v>1258</v>
      </c>
      <c r="BE12" s="253"/>
      <c r="BF12" s="693"/>
      <c r="BG12" s="331">
        <f>BG$9/4</f>
        <v>5</v>
      </c>
      <c r="BH12" s="248" t="s">
        <v>35</v>
      </c>
      <c r="BI12" s="246">
        <f>IF(BH12="Yes",BG12,0)</f>
        <v>5</v>
      </c>
      <c r="BJ12" s="253"/>
      <c r="BK12" s="251" t="s">
        <v>1259</v>
      </c>
      <c r="BL12" s="253"/>
      <c r="BM12" s="693"/>
      <c r="BN12" s="332">
        <f>BN$9/4</f>
        <v>5</v>
      </c>
      <c r="BO12" s="248" t="s">
        <v>35</v>
      </c>
      <c r="BP12" s="249">
        <f>IF(BO12="Yes",BN12,0)</f>
        <v>5</v>
      </c>
      <c r="BQ12" s="252"/>
      <c r="BR12" s="252"/>
      <c r="BS12" s="258" t="s">
        <v>1260</v>
      </c>
      <c r="BT12" s="323"/>
      <c r="BU12" s="347"/>
    </row>
    <row r="13" spans="1:107" s="22" customFormat="1" ht="12.75">
      <c r="A13" s="240" t="s">
        <v>700</v>
      </c>
      <c r="B13" s="241" t="s">
        <v>985</v>
      </c>
      <c r="C13" s="244">
        <f t="shared" si="1"/>
        <v>5</v>
      </c>
      <c r="D13" s="243"/>
      <c r="E13" s="242"/>
      <c r="F13" s="245"/>
      <c r="G13" s="245"/>
      <c r="H13" s="253"/>
      <c r="I13" s="692"/>
      <c r="J13" s="333">
        <f>J$9/4</f>
        <v>5</v>
      </c>
      <c r="K13" s="243"/>
      <c r="L13" s="244"/>
      <c r="M13" s="243"/>
      <c r="N13" s="245"/>
      <c r="O13" s="245"/>
      <c r="P13" s="692"/>
      <c r="Q13" s="333">
        <f>Q$9/4</f>
        <v>5</v>
      </c>
      <c r="R13" s="243"/>
      <c r="S13" s="242"/>
      <c r="T13" s="245"/>
      <c r="U13" s="245"/>
      <c r="V13" s="245"/>
      <c r="W13" s="692"/>
      <c r="X13" s="333">
        <f>X$9/4</f>
        <v>5</v>
      </c>
      <c r="Y13" s="245"/>
      <c r="Z13" s="242"/>
      <c r="AA13" s="245"/>
      <c r="AB13" s="245"/>
      <c r="AC13" s="245"/>
      <c r="AD13" s="692"/>
      <c r="AE13" s="333">
        <f>AE$9/4</f>
        <v>5</v>
      </c>
      <c r="AF13" s="277"/>
      <c r="AG13" s="279"/>
      <c r="AH13" s="245"/>
      <c r="AI13" s="245"/>
      <c r="AJ13" s="245"/>
      <c r="AK13" s="692"/>
      <c r="AL13" s="333">
        <f>AL$9/4</f>
        <v>5</v>
      </c>
      <c r="AM13" s="243"/>
      <c r="AN13" s="242"/>
      <c r="AO13" s="245"/>
      <c r="AP13" s="245"/>
      <c r="AQ13" s="245"/>
      <c r="AR13" s="692"/>
      <c r="AS13" s="333">
        <f>AS$9/4</f>
        <v>5</v>
      </c>
      <c r="AT13" s="243"/>
      <c r="AU13" s="242"/>
      <c r="AV13" s="245"/>
      <c r="AW13" s="245"/>
      <c r="AX13" s="245"/>
      <c r="AY13" s="692"/>
      <c r="AZ13" s="333">
        <f>AZ$9/4</f>
        <v>5</v>
      </c>
      <c r="BA13" s="245"/>
      <c r="BB13" s="242"/>
      <c r="BC13" s="245"/>
      <c r="BD13" s="245"/>
      <c r="BE13" s="245"/>
      <c r="BF13" s="692"/>
      <c r="BG13" s="333">
        <f>BG$9/4</f>
        <v>5</v>
      </c>
      <c r="BH13" s="243"/>
      <c r="BI13" s="242"/>
      <c r="BJ13" s="245"/>
      <c r="BK13" s="245"/>
      <c r="BL13" s="245"/>
      <c r="BM13" s="692"/>
      <c r="BN13" s="333">
        <f>BN$9/4</f>
        <v>5</v>
      </c>
      <c r="BO13" s="277"/>
      <c r="BP13" s="242"/>
      <c r="BQ13" s="243"/>
      <c r="BR13" s="243"/>
      <c r="BS13" s="245"/>
      <c r="BT13" s="322"/>
      <c r="BU13" s="348"/>
    </row>
    <row r="14" spans="1:107" s="23" customFormat="1" ht="51">
      <c r="A14" s="247" t="s">
        <v>986</v>
      </c>
      <c r="B14" s="248" t="s">
        <v>989</v>
      </c>
      <c r="C14" s="246">
        <f t="shared" ref="C14:BN15" si="2">$C$13/2</f>
        <v>2.5</v>
      </c>
      <c r="D14" s="248" t="s">
        <v>35</v>
      </c>
      <c r="E14" s="246">
        <f>IF(D14="Yes",C14,0)</f>
        <v>2.5</v>
      </c>
      <c r="F14" s="253"/>
      <c r="G14" s="258" t="s">
        <v>1203</v>
      </c>
      <c r="H14" s="253"/>
      <c r="I14" s="693"/>
      <c r="J14" s="331">
        <f t="shared" si="2"/>
        <v>2.5</v>
      </c>
      <c r="K14" s="248" t="s">
        <v>35</v>
      </c>
      <c r="L14" s="246">
        <f>IF(K14="Yes",J14,0)</f>
        <v>2.5</v>
      </c>
      <c r="M14" s="268"/>
      <c r="N14" s="251" t="s">
        <v>2163</v>
      </c>
      <c r="O14" s="253"/>
      <c r="P14" s="693"/>
      <c r="Q14" s="331">
        <f t="shared" si="2"/>
        <v>2.5</v>
      </c>
      <c r="R14" s="248" t="s">
        <v>38</v>
      </c>
      <c r="S14" s="246">
        <f>IF(R14="Yes",Q14,0)</f>
        <v>0</v>
      </c>
      <c r="T14" s="253"/>
      <c r="U14" s="253"/>
      <c r="V14" s="253"/>
      <c r="W14" s="693"/>
      <c r="X14" s="331">
        <f t="shared" si="2"/>
        <v>2.5</v>
      </c>
      <c r="Y14" s="248" t="s">
        <v>38</v>
      </c>
      <c r="Z14" s="246">
        <f>IF(Y14="Yes",X14,0)</f>
        <v>0</v>
      </c>
      <c r="AA14" s="253"/>
      <c r="AB14" s="253"/>
      <c r="AC14" s="253"/>
      <c r="AD14" s="693"/>
      <c r="AE14" s="331">
        <f t="shared" si="2"/>
        <v>2.5</v>
      </c>
      <c r="AF14" s="267" t="s">
        <v>35</v>
      </c>
      <c r="AG14" s="276">
        <f>IF(AF14="Yes",AE14,0)</f>
        <v>2.5</v>
      </c>
      <c r="AH14" s="253"/>
      <c r="AI14" s="251" t="s">
        <v>1261</v>
      </c>
      <c r="AJ14" s="254"/>
      <c r="AK14" s="693"/>
      <c r="AL14" s="331">
        <f t="shared" si="2"/>
        <v>2.5</v>
      </c>
      <c r="AM14" s="248" t="s">
        <v>35</v>
      </c>
      <c r="AN14" s="246">
        <f>IF(AM14="Yes",AL14,0)</f>
        <v>2.5</v>
      </c>
      <c r="AO14" s="245"/>
      <c r="AP14" s="251" t="s">
        <v>1262</v>
      </c>
      <c r="AQ14" s="269"/>
      <c r="AR14" s="693"/>
      <c r="AS14" s="331">
        <f t="shared" si="2"/>
        <v>2.5</v>
      </c>
      <c r="AT14" s="248" t="s">
        <v>38</v>
      </c>
      <c r="AU14" s="246">
        <f>IF(AT14="Yes",AS14,0)</f>
        <v>0</v>
      </c>
      <c r="AV14" s="253"/>
      <c r="AW14" s="253"/>
      <c r="AX14" s="253"/>
      <c r="AY14" s="693"/>
      <c r="AZ14" s="331">
        <f t="shared" si="2"/>
        <v>2.5</v>
      </c>
      <c r="BA14" s="248" t="s">
        <v>35</v>
      </c>
      <c r="BB14" s="246">
        <f>IF(BA14="Yes",AZ14,0)</f>
        <v>2.5</v>
      </c>
      <c r="BC14" s="253"/>
      <c r="BD14" s="251" t="s">
        <v>1263</v>
      </c>
      <c r="BE14" s="253"/>
      <c r="BF14" s="693"/>
      <c r="BG14" s="331">
        <f t="shared" si="2"/>
        <v>2.5</v>
      </c>
      <c r="BH14" s="248" t="s">
        <v>35</v>
      </c>
      <c r="BI14" s="246">
        <f>IF(BH14="Yes",BG14,0)</f>
        <v>2.5</v>
      </c>
      <c r="BJ14" s="253"/>
      <c r="BK14" s="251" t="s">
        <v>2173</v>
      </c>
      <c r="BL14" s="253"/>
      <c r="BM14" s="693"/>
      <c r="BN14" s="331">
        <f t="shared" si="2"/>
        <v>2.5</v>
      </c>
      <c r="BO14" s="267" t="s">
        <v>38</v>
      </c>
      <c r="BP14" s="246">
        <f>IF(BO14="Yes",BN14,0)</f>
        <v>0</v>
      </c>
      <c r="BQ14" s="268"/>
      <c r="BR14" s="268"/>
      <c r="BS14" s="253"/>
      <c r="BT14" s="324"/>
      <c r="BU14" s="348"/>
    </row>
    <row r="15" spans="1:107" s="23" customFormat="1" ht="51">
      <c r="A15" s="247" t="s">
        <v>987</v>
      </c>
      <c r="B15" s="248" t="s">
        <v>988</v>
      </c>
      <c r="C15" s="246">
        <f t="shared" si="2"/>
        <v>2.5</v>
      </c>
      <c r="D15" s="267" t="s">
        <v>35</v>
      </c>
      <c r="E15" s="246">
        <f>IF(D15="Yes",C15,0)</f>
        <v>2.5</v>
      </c>
      <c r="F15" s="253"/>
      <c r="G15" s="258" t="s">
        <v>1264</v>
      </c>
      <c r="H15" s="253"/>
      <c r="I15" s="693"/>
      <c r="J15" s="331">
        <f t="shared" si="2"/>
        <v>2.5</v>
      </c>
      <c r="K15" s="248" t="s">
        <v>35</v>
      </c>
      <c r="L15" s="246">
        <f>IF(K15="Yes",J15,0)</f>
        <v>2.5</v>
      </c>
      <c r="M15" s="253"/>
      <c r="N15" s="251" t="s">
        <v>2164</v>
      </c>
      <c r="O15" s="253"/>
      <c r="P15" s="693"/>
      <c r="Q15" s="331">
        <f t="shared" si="2"/>
        <v>2.5</v>
      </c>
      <c r="R15" s="248" t="s">
        <v>38</v>
      </c>
      <c r="S15" s="246">
        <f>IF(R15="Yes",Q15,0)</f>
        <v>0</v>
      </c>
      <c r="T15" s="253"/>
      <c r="U15" s="253"/>
      <c r="V15" s="253"/>
      <c r="W15" s="693"/>
      <c r="X15" s="331">
        <f t="shared" si="2"/>
        <v>2.5</v>
      </c>
      <c r="Y15" s="248" t="s">
        <v>38</v>
      </c>
      <c r="Z15" s="246">
        <f>IF(Y15="Yes",X15,0)</f>
        <v>0</v>
      </c>
      <c r="AA15" s="253"/>
      <c r="AB15" s="253"/>
      <c r="AC15" s="253"/>
      <c r="AD15" s="693"/>
      <c r="AE15" s="331">
        <f t="shared" si="2"/>
        <v>2.5</v>
      </c>
      <c r="AF15" s="267" t="s">
        <v>35</v>
      </c>
      <c r="AG15" s="276">
        <f>IF(AF15="Yes",AE15,0)</f>
        <v>2.5</v>
      </c>
      <c r="AH15" s="253"/>
      <c r="AI15" s="251" t="s">
        <v>1265</v>
      </c>
      <c r="AJ15" s="253"/>
      <c r="AK15" s="693"/>
      <c r="AL15" s="331">
        <f t="shared" si="2"/>
        <v>2.5</v>
      </c>
      <c r="AM15" s="248" t="s">
        <v>35</v>
      </c>
      <c r="AN15" s="246">
        <f>IF(AM15="Yes",AL15,0)</f>
        <v>2.5</v>
      </c>
      <c r="AO15" s="253"/>
      <c r="AP15" s="251" t="s">
        <v>1262</v>
      </c>
      <c r="AQ15" s="269"/>
      <c r="AR15" s="693"/>
      <c r="AS15" s="331">
        <f t="shared" si="2"/>
        <v>2.5</v>
      </c>
      <c r="AT15" s="248" t="s">
        <v>38</v>
      </c>
      <c r="AU15" s="246">
        <f>IF(AT15="Yes",AS15,0)</f>
        <v>0</v>
      </c>
      <c r="AV15" s="253"/>
      <c r="AW15" s="253"/>
      <c r="AX15" s="253"/>
      <c r="AY15" s="693"/>
      <c r="AZ15" s="331">
        <f t="shared" si="2"/>
        <v>2.5</v>
      </c>
      <c r="BA15" s="248" t="s">
        <v>35</v>
      </c>
      <c r="BB15" s="246">
        <f>IF(BA15="Yes",AZ15,0)</f>
        <v>2.5</v>
      </c>
      <c r="BC15" s="253"/>
      <c r="BD15" s="251" t="s">
        <v>1266</v>
      </c>
      <c r="BE15" s="253"/>
      <c r="BF15" s="693"/>
      <c r="BG15" s="331">
        <f t="shared" si="2"/>
        <v>2.5</v>
      </c>
      <c r="BH15" s="248" t="s">
        <v>35</v>
      </c>
      <c r="BI15" s="246">
        <f>IF(BH15="Yes",BG15,0)</f>
        <v>2.5</v>
      </c>
      <c r="BJ15" s="253"/>
      <c r="BK15" s="251" t="s">
        <v>2174</v>
      </c>
      <c r="BL15" s="253"/>
      <c r="BM15" s="693"/>
      <c r="BN15" s="331">
        <f t="shared" si="2"/>
        <v>2.5</v>
      </c>
      <c r="BO15" s="267" t="s">
        <v>38</v>
      </c>
      <c r="BP15" s="246">
        <f>IF(BO15="Yes",BN15,0)</f>
        <v>0</v>
      </c>
      <c r="BQ15" s="252"/>
      <c r="BR15" s="252"/>
      <c r="BS15" s="253"/>
      <c r="BT15" s="324"/>
      <c r="BU15" s="348"/>
    </row>
    <row r="16" spans="1:107" s="22" customFormat="1" ht="32.25" customHeight="1">
      <c r="A16" s="240" t="s">
        <v>101</v>
      </c>
      <c r="B16" s="241" t="s">
        <v>765</v>
      </c>
      <c r="C16" s="244">
        <f t="shared" ref="C16:BN16" si="3">$C$8/5</f>
        <v>20</v>
      </c>
      <c r="D16" s="241" t="s">
        <v>13</v>
      </c>
      <c r="E16" s="242"/>
      <c r="F16" s="245">
        <f>E17+E18</f>
        <v>20</v>
      </c>
      <c r="G16" s="253"/>
      <c r="H16" s="253"/>
      <c r="I16" s="692"/>
      <c r="J16" s="330">
        <f t="shared" si="3"/>
        <v>20</v>
      </c>
      <c r="K16" s="250" t="s">
        <v>13</v>
      </c>
      <c r="L16" s="242"/>
      <c r="M16" s="245">
        <f>L17+L18</f>
        <v>20</v>
      </c>
      <c r="N16" s="253"/>
      <c r="O16" s="245"/>
      <c r="P16" s="692"/>
      <c r="Q16" s="330">
        <f t="shared" si="3"/>
        <v>20</v>
      </c>
      <c r="R16" s="241" t="s">
        <v>13</v>
      </c>
      <c r="S16" s="242"/>
      <c r="T16" s="245">
        <f>S17+S18</f>
        <v>20</v>
      </c>
      <c r="U16" s="253"/>
      <c r="V16" s="245"/>
      <c r="W16" s="692"/>
      <c r="X16" s="330">
        <f t="shared" si="3"/>
        <v>20</v>
      </c>
      <c r="Y16" s="250" t="s">
        <v>13</v>
      </c>
      <c r="Z16" s="242"/>
      <c r="AA16" s="245">
        <f>Z17+Z18</f>
        <v>20</v>
      </c>
      <c r="AB16" s="253"/>
      <c r="AC16" s="245"/>
      <c r="AD16" s="692"/>
      <c r="AE16" s="333">
        <f t="shared" si="3"/>
        <v>20</v>
      </c>
      <c r="AF16" s="277"/>
      <c r="AG16" s="279"/>
      <c r="AH16" s="245">
        <f>AG17+AG18</f>
        <v>20</v>
      </c>
      <c r="AI16" s="253"/>
      <c r="AJ16" s="245"/>
      <c r="AK16" s="692"/>
      <c r="AL16" s="330">
        <f t="shared" si="3"/>
        <v>20</v>
      </c>
      <c r="AM16" s="250" t="s">
        <v>13</v>
      </c>
      <c r="AN16" s="242"/>
      <c r="AO16" s="245">
        <f>AN17+AN18</f>
        <v>20</v>
      </c>
      <c r="AP16" s="253"/>
      <c r="AQ16" s="245"/>
      <c r="AR16" s="692"/>
      <c r="AS16" s="330">
        <f t="shared" si="3"/>
        <v>20</v>
      </c>
      <c r="AT16" s="241" t="s">
        <v>13</v>
      </c>
      <c r="AU16" s="242"/>
      <c r="AV16" s="245">
        <f>AU17+AU18</f>
        <v>20</v>
      </c>
      <c r="AW16" s="253"/>
      <c r="AX16" s="245"/>
      <c r="AY16" s="692"/>
      <c r="AZ16" s="330">
        <f t="shared" si="3"/>
        <v>20</v>
      </c>
      <c r="BA16" s="250" t="s">
        <v>13</v>
      </c>
      <c r="BB16" s="242"/>
      <c r="BC16" s="245">
        <f>BB17+BB18</f>
        <v>20</v>
      </c>
      <c r="BD16" s="253"/>
      <c r="BE16" s="245"/>
      <c r="BF16" s="692"/>
      <c r="BG16" s="330">
        <f t="shared" si="3"/>
        <v>20</v>
      </c>
      <c r="BH16" s="241" t="s">
        <v>13</v>
      </c>
      <c r="BI16" s="242"/>
      <c r="BJ16" s="245">
        <f>BI17+BI18</f>
        <v>20</v>
      </c>
      <c r="BK16" s="253"/>
      <c r="BL16" s="245"/>
      <c r="BM16" s="692"/>
      <c r="BN16" s="333">
        <f t="shared" si="3"/>
        <v>20</v>
      </c>
      <c r="BO16" s="307" t="s">
        <v>13</v>
      </c>
      <c r="BP16" s="244"/>
      <c r="BQ16" s="243">
        <f>BP17+BP18</f>
        <v>20</v>
      </c>
      <c r="BR16" s="243"/>
      <c r="BS16" s="253"/>
      <c r="BT16" s="322"/>
      <c r="BU16" s="348"/>
    </row>
    <row r="17" spans="1:73" s="23" customFormat="1" ht="81.75" customHeight="1">
      <c r="A17" s="247" t="s">
        <v>102</v>
      </c>
      <c r="B17" s="248" t="s">
        <v>103</v>
      </c>
      <c r="C17" s="249">
        <f>C16/2</f>
        <v>10</v>
      </c>
      <c r="D17" s="248" t="s">
        <v>35</v>
      </c>
      <c r="E17" s="246">
        <f>IF(D17="Yes",C17,0)</f>
        <v>10</v>
      </c>
      <c r="F17" s="253"/>
      <c r="G17" s="258" t="s">
        <v>1267</v>
      </c>
      <c r="H17" s="253"/>
      <c r="I17" s="693"/>
      <c r="J17" s="331">
        <f>J16/2</f>
        <v>10</v>
      </c>
      <c r="K17" s="251" t="s">
        <v>35</v>
      </c>
      <c r="L17" s="246">
        <f>IF(K17="Yes",J17,0)</f>
        <v>10</v>
      </c>
      <c r="M17" s="253"/>
      <c r="N17" s="251" t="s">
        <v>2165</v>
      </c>
      <c r="O17" s="253"/>
      <c r="P17" s="693"/>
      <c r="Q17" s="331">
        <f>Q16/2</f>
        <v>10</v>
      </c>
      <c r="R17" s="248" t="s">
        <v>35</v>
      </c>
      <c r="S17" s="246">
        <f>IF(R17="Yes",Q17,0)</f>
        <v>10</v>
      </c>
      <c r="T17" s="253"/>
      <c r="U17" s="251" t="s">
        <v>1268</v>
      </c>
      <c r="V17" s="253"/>
      <c r="W17" s="693"/>
      <c r="X17" s="331">
        <f>X16/2</f>
        <v>10</v>
      </c>
      <c r="Y17" s="251" t="s">
        <v>35</v>
      </c>
      <c r="Z17" s="246">
        <f>IF(Y17="Yes",X17,0)</f>
        <v>10</v>
      </c>
      <c r="AA17" s="253"/>
      <c r="AB17" s="251" t="s">
        <v>1269</v>
      </c>
      <c r="AC17" s="253"/>
      <c r="AD17" s="693"/>
      <c r="AE17" s="332">
        <f>AE16/2</f>
        <v>10</v>
      </c>
      <c r="AF17" s="267" t="s">
        <v>35</v>
      </c>
      <c r="AG17" s="276">
        <f>IF(AF17="Yes",AE17,0)</f>
        <v>10</v>
      </c>
      <c r="AH17" s="253"/>
      <c r="AI17" s="251" t="s">
        <v>1270</v>
      </c>
      <c r="AJ17" s="253"/>
      <c r="AK17" s="693"/>
      <c r="AL17" s="331">
        <f>AL16/2</f>
        <v>10</v>
      </c>
      <c r="AM17" s="248" t="s">
        <v>35</v>
      </c>
      <c r="AN17" s="246">
        <f>IF(AM17="Yes",AL17,0)</f>
        <v>10</v>
      </c>
      <c r="AO17" s="253"/>
      <c r="AP17" s="251" t="s">
        <v>1271</v>
      </c>
      <c r="AQ17" s="253"/>
      <c r="AR17" s="693"/>
      <c r="AS17" s="331">
        <f>AS16/2</f>
        <v>10</v>
      </c>
      <c r="AT17" s="248" t="s">
        <v>35</v>
      </c>
      <c r="AU17" s="246">
        <f>IF(AT17="Yes",AS17,0)</f>
        <v>10</v>
      </c>
      <c r="AV17" s="253"/>
      <c r="AW17" s="251" t="s">
        <v>1272</v>
      </c>
      <c r="AX17" s="253"/>
      <c r="AY17" s="693"/>
      <c r="AZ17" s="331">
        <f>AZ16/2</f>
        <v>10</v>
      </c>
      <c r="BA17" s="251" t="s">
        <v>35</v>
      </c>
      <c r="BB17" s="246">
        <f>IF(BA17="Yes",AZ17,0)</f>
        <v>10</v>
      </c>
      <c r="BC17" s="253"/>
      <c r="BD17" s="251" t="s">
        <v>1273</v>
      </c>
      <c r="BE17" s="253"/>
      <c r="BF17" s="693"/>
      <c r="BG17" s="331">
        <f>BG16/2</f>
        <v>10</v>
      </c>
      <c r="BH17" s="248" t="s">
        <v>35</v>
      </c>
      <c r="BI17" s="246">
        <f>IF(BH17="Yes",BG17,0)</f>
        <v>10</v>
      </c>
      <c r="BJ17" s="253"/>
      <c r="BK17" s="251" t="s">
        <v>2175</v>
      </c>
      <c r="BL17" s="253"/>
      <c r="BM17" s="693"/>
      <c r="BN17" s="332">
        <f>BN16/2</f>
        <v>10</v>
      </c>
      <c r="BO17" s="267" t="s">
        <v>35</v>
      </c>
      <c r="BP17" s="249">
        <f>IF(BO17="Yes",BN17,0)</f>
        <v>10</v>
      </c>
      <c r="BQ17" s="252"/>
      <c r="BR17" s="252"/>
      <c r="BS17" s="258" t="s">
        <v>1274</v>
      </c>
      <c r="BT17" s="323"/>
      <c r="BU17" s="347"/>
    </row>
    <row r="18" spans="1:73" s="23" customFormat="1" ht="81.75" customHeight="1">
      <c r="A18" s="247" t="s">
        <v>104</v>
      </c>
      <c r="B18" s="248" t="s">
        <v>772</v>
      </c>
      <c r="C18" s="249">
        <f>C16/2</f>
        <v>10</v>
      </c>
      <c r="D18" s="248" t="s">
        <v>35</v>
      </c>
      <c r="E18" s="246">
        <f>IF(D18="Yes",C18,0)</f>
        <v>10</v>
      </c>
      <c r="F18" s="253"/>
      <c r="G18" s="258" t="s">
        <v>1204</v>
      </c>
      <c r="H18" s="253"/>
      <c r="I18" s="693"/>
      <c r="J18" s="331">
        <f>J16/2</f>
        <v>10</v>
      </c>
      <c r="K18" s="251" t="s">
        <v>35</v>
      </c>
      <c r="L18" s="246">
        <f>IF(K18="Yes",J18,0)</f>
        <v>10</v>
      </c>
      <c r="M18" s="253"/>
      <c r="N18" s="251" t="s">
        <v>1275</v>
      </c>
      <c r="O18" s="253"/>
      <c r="P18" s="693"/>
      <c r="Q18" s="331">
        <f>Q16/2</f>
        <v>10</v>
      </c>
      <c r="R18" s="248" t="s">
        <v>35</v>
      </c>
      <c r="S18" s="246">
        <f>IF(R18="Yes",Q18,0)</f>
        <v>10</v>
      </c>
      <c r="T18" s="253"/>
      <c r="U18" s="251" t="s">
        <v>1276</v>
      </c>
      <c r="V18" s="253"/>
      <c r="W18" s="693"/>
      <c r="X18" s="331">
        <f>X16/2</f>
        <v>10</v>
      </c>
      <c r="Y18" s="251" t="s">
        <v>35</v>
      </c>
      <c r="Z18" s="246">
        <f>IF(Y18="Yes",X18,0)</f>
        <v>10</v>
      </c>
      <c r="AA18" s="253"/>
      <c r="AB18" s="251" t="s">
        <v>1269</v>
      </c>
      <c r="AC18" s="253"/>
      <c r="AD18" s="693"/>
      <c r="AE18" s="332">
        <f>AE16/2</f>
        <v>10</v>
      </c>
      <c r="AF18" s="267" t="s">
        <v>35</v>
      </c>
      <c r="AG18" s="276">
        <f>IF(AF18="Yes",AE18,0)</f>
        <v>10</v>
      </c>
      <c r="AH18" s="253"/>
      <c r="AI18" s="251" t="s">
        <v>1277</v>
      </c>
      <c r="AJ18" s="253"/>
      <c r="AK18" s="693"/>
      <c r="AL18" s="331">
        <f>AL16/2</f>
        <v>10</v>
      </c>
      <c r="AM18" s="248" t="s">
        <v>35</v>
      </c>
      <c r="AN18" s="246">
        <f>IF(AM18="Yes",AL18,0)</f>
        <v>10</v>
      </c>
      <c r="AO18" s="253"/>
      <c r="AP18" s="251" t="s">
        <v>1271</v>
      </c>
      <c r="AQ18" s="253"/>
      <c r="AR18" s="693"/>
      <c r="AS18" s="331">
        <f>AS16/2</f>
        <v>10</v>
      </c>
      <c r="AT18" s="248" t="s">
        <v>35</v>
      </c>
      <c r="AU18" s="246">
        <f>IF(AT18="Yes",AS18,0)</f>
        <v>10</v>
      </c>
      <c r="AV18" s="253"/>
      <c r="AW18" s="251" t="s">
        <v>1278</v>
      </c>
      <c r="AX18" s="253"/>
      <c r="AY18" s="693"/>
      <c r="AZ18" s="331">
        <f>AZ16/2</f>
        <v>10</v>
      </c>
      <c r="BA18" s="251" t="s">
        <v>35</v>
      </c>
      <c r="BB18" s="246">
        <f>IF(BA18="Yes",AZ18,0)</f>
        <v>10</v>
      </c>
      <c r="BC18" s="253"/>
      <c r="BD18" s="251" t="s">
        <v>1279</v>
      </c>
      <c r="BE18" s="253"/>
      <c r="BF18" s="693"/>
      <c r="BG18" s="331">
        <f>BG16/2</f>
        <v>10</v>
      </c>
      <c r="BH18" s="248" t="s">
        <v>35</v>
      </c>
      <c r="BI18" s="246">
        <f>IF(BH18="Yes",BG18,0)</f>
        <v>10</v>
      </c>
      <c r="BJ18" s="253"/>
      <c r="BK18" s="251" t="s">
        <v>1280</v>
      </c>
      <c r="BL18" s="253"/>
      <c r="BM18" s="693"/>
      <c r="BN18" s="332">
        <f>BN16/2</f>
        <v>10</v>
      </c>
      <c r="BO18" s="248" t="s">
        <v>35</v>
      </c>
      <c r="BP18" s="249">
        <f>IF(BO18="Yes",BN18,0)</f>
        <v>10</v>
      </c>
      <c r="BQ18" s="252"/>
      <c r="BR18" s="252"/>
      <c r="BS18" s="258" t="s">
        <v>1281</v>
      </c>
      <c r="BT18" s="323"/>
      <c r="BU18" s="347"/>
    </row>
    <row r="19" spans="1:73" s="23" customFormat="1" ht="12.75">
      <c r="A19" s="270"/>
      <c r="B19" s="252"/>
      <c r="C19" s="249"/>
      <c r="D19" s="252"/>
      <c r="E19" s="246"/>
      <c r="F19" s="253"/>
      <c r="G19" s="253"/>
      <c r="H19" s="253"/>
      <c r="I19" s="693"/>
      <c r="J19" s="331"/>
      <c r="K19" s="253"/>
      <c r="L19" s="246"/>
      <c r="M19" s="253"/>
      <c r="N19" s="253"/>
      <c r="O19" s="253"/>
      <c r="P19" s="693"/>
      <c r="Q19" s="331"/>
      <c r="R19" s="252"/>
      <c r="S19" s="246"/>
      <c r="T19" s="253"/>
      <c r="U19" s="253"/>
      <c r="V19" s="253"/>
      <c r="W19" s="693"/>
      <c r="X19" s="331"/>
      <c r="Y19" s="253"/>
      <c r="Z19" s="246"/>
      <c r="AA19" s="253"/>
      <c r="AB19" s="253"/>
      <c r="AC19" s="253"/>
      <c r="AD19" s="693"/>
      <c r="AE19" s="331"/>
      <c r="AF19" s="269"/>
      <c r="AG19" s="276"/>
      <c r="AH19" s="253"/>
      <c r="AI19" s="253"/>
      <c r="AJ19" s="253"/>
      <c r="AK19" s="693"/>
      <c r="AL19" s="331"/>
      <c r="AM19" s="253"/>
      <c r="AN19" s="246"/>
      <c r="AO19" s="253"/>
      <c r="AP19" s="253"/>
      <c r="AQ19" s="253"/>
      <c r="AR19" s="693"/>
      <c r="AS19" s="331"/>
      <c r="AT19" s="252"/>
      <c r="AU19" s="246"/>
      <c r="AV19" s="253"/>
      <c r="AW19" s="253"/>
      <c r="AX19" s="253"/>
      <c r="AY19" s="693"/>
      <c r="AZ19" s="331"/>
      <c r="BA19" s="253"/>
      <c r="BB19" s="246"/>
      <c r="BC19" s="253"/>
      <c r="BD19" s="253"/>
      <c r="BE19" s="253"/>
      <c r="BF19" s="693"/>
      <c r="BG19" s="331"/>
      <c r="BH19" s="252"/>
      <c r="BI19" s="246"/>
      <c r="BJ19" s="253"/>
      <c r="BK19" s="253"/>
      <c r="BL19" s="253"/>
      <c r="BM19" s="693"/>
      <c r="BN19" s="331"/>
      <c r="BO19" s="253"/>
      <c r="BP19" s="246"/>
      <c r="BQ19" s="253"/>
      <c r="BR19" s="253"/>
      <c r="BS19" s="253"/>
      <c r="BT19" s="323"/>
      <c r="BU19" s="347"/>
    </row>
    <row r="20" spans="1:73" s="22" customFormat="1" ht="12.75">
      <c r="A20" s="240" t="s">
        <v>105</v>
      </c>
      <c r="B20" s="241" t="s">
        <v>788</v>
      </c>
      <c r="C20" s="244">
        <f t="shared" ref="C20:BN20" si="4">$C$8/5</f>
        <v>20</v>
      </c>
      <c r="D20" s="241" t="s">
        <v>13</v>
      </c>
      <c r="E20" s="242"/>
      <c r="F20" s="245">
        <f>SUM(E22:E24)</f>
        <v>20</v>
      </c>
      <c r="G20" s="253"/>
      <c r="H20" s="245"/>
      <c r="I20" s="692"/>
      <c r="J20" s="330">
        <f t="shared" si="4"/>
        <v>20</v>
      </c>
      <c r="K20" s="250" t="s">
        <v>13</v>
      </c>
      <c r="L20" s="242"/>
      <c r="M20" s="245">
        <f>SUM(L22:L24)</f>
        <v>20</v>
      </c>
      <c r="N20" s="253"/>
      <c r="O20" s="245"/>
      <c r="P20" s="692"/>
      <c r="Q20" s="330">
        <f t="shared" si="4"/>
        <v>20</v>
      </c>
      <c r="R20" s="241" t="s">
        <v>13</v>
      </c>
      <c r="S20" s="242"/>
      <c r="T20" s="245">
        <f>SUM(S22:S24)</f>
        <v>20</v>
      </c>
      <c r="U20" s="253"/>
      <c r="V20" s="245"/>
      <c r="W20" s="692"/>
      <c r="X20" s="330">
        <f t="shared" si="4"/>
        <v>20</v>
      </c>
      <c r="Y20" s="250" t="s">
        <v>13</v>
      </c>
      <c r="Z20" s="242"/>
      <c r="AA20" s="245">
        <f>SUM(Z22:Z24)</f>
        <v>20</v>
      </c>
      <c r="AB20" s="253"/>
      <c r="AC20" s="245"/>
      <c r="AD20" s="692"/>
      <c r="AE20" s="330">
        <f t="shared" si="4"/>
        <v>20</v>
      </c>
      <c r="AF20" s="307" t="s">
        <v>13</v>
      </c>
      <c r="AG20" s="279"/>
      <c r="AH20" s="245">
        <f>SUM(AG22:AG24)</f>
        <v>20</v>
      </c>
      <c r="AI20" s="253"/>
      <c r="AJ20" s="245"/>
      <c r="AK20" s="692"/>
      <c r="AL20" s="330">
        <f t="shared" si="4"/>
        <v>20</v>
      </c>
      <c r="AM20" s="250" t="s">
        <v>13</v>
      </c>
      <c r="AN20" s="242"/>
      <c r="AO20" s="245">
        <f>SUM(AN22:AN24)</f>
        <v>20</v>
      </c>
      <c r="AP20" s="253"/>
      <c r="AQ20" s="245"/>
      <c r="AR20" s="692"/>
      <c r="AS20" s="330">
        <f t="shared" si="4"/>
        <v>20</v>
      </c>
      <c r="AT20" s="241" t="s">
        <v>13</v>
      </c>
      <c r="AU20" s="242"/>
      <c r="AV20" s="245">
        <f>SUM(AU22:AU24)</f>
        <v>20</v>
      </c>
      <c r="AW20" s="253"/>
      <c r="AX20" s="245"/>
      <c r="AY20" s="692"/>
      <c r="AZ20" s="330">
        <f t="shared" si="4"/>
        <v>20</v>
      </c>
      <c r="BA20" s="250" t="s">
        <v>13</v>
      </c>
      <c r="BB20" s="242"/>
      <c r="BC20" s="245">
        <f>SUM(BB22:BB24)</f>
        <v>20</v>
      </c>
      <c r="BD20" s="253"/>
      <c r="BE20" s="245"/>
      <c r="BF20" s="692"/>
      <c r="BG20" s="330">
        <f t="shared" si="4"/>
        <v>20</v>
      </c>
      <c r="BH20" s="241" t="s">
        <v>13</v>
      </c>
      <c r="BI20" s="242"/>
      <c r="BJ20" s="245">
        <f>SUM(BI22:BI24)</f>
        <v>20</v>
      </c>
      <c r="BK20" s="253"/>
      <c r="BL20" s="245"/>
      <c r="BM20" s="692"/>
      <c r="BN20" s="330">
        <f t="shared" si="4"/>
        <v>20</v>
      </c>
      <c r="BO20" s="250" t="s">
        <v>13</v>
      </c>
      <c r="BP20" s="242"/>
      <c r="BQ20" s="245">
        <f>SUM(BP22:BP24)</f>
        <v>20</v>
      </c>
      <c r="BR20" s="245"/>
      <c r="BS20" s="253"/>
      <c r="BT20" s="322"/>
      <c r="BU20" s="348"/>
    </row>
    <row r="21" spans="1:73" s="22" customFormat="1" ht="25.5">
      <c r="A21" s="271"/>
      <c r="B21" s="272" t="s">
        <v>107</v>
      </c>
      <c r="C21" s="249"/>
      <c r="D21" s="243"/>
      <c r="E21" s="242"/>
      <c r="F21" s="245"/>
      <c r="G21" s="253"/>
      <c r="H21" s="245"/>
      <c r="I21" s="692"/>
      <c r="J21" s="330"/>
      <c r="K21" s="245"/>
      <c r="L21" s="242"/>
      <c r="M21" s="245"/>
      <c r="N21" s="253"/>
      <c r="O21" s="245"/>
      <c r="P21" s="692"/>
      <c r="Q21" s="330"/>
      <c r="R21" s="243"/>
      <c r="S21" s="242"/>
      <c r="T21" s="245"/>
      <c r="U21" s="273"/>
      <c r="V21" s="245"/>
      <c r="W21" s="692"/>
      <c r="X21" s="330"/>
      <c r="Y21" s="245"/>
      <c r="Z21" s="242"/>
      <c r="AA21" s="245"/>
      <c r="AB21" s="253"/>
      <c r="AC21" s="245"/>
      <c r="AD21" s="692"/>
      <c r="AE21" s="330"/>
      <c r="AF21" s="277"/>
      <c r="AG21" s="279"/>
      <c r="AH21" s="245"/>
      <c r="AI21" s="253"/>
      <c r="AJ21" s="245"/>
      <c r="AK21" s="692"/>
      <c r="AL21" s="330"/>
      <c r="AM21" s="245"/>
      <c r="AN21" s="242"/>
      <c r="AO21" s="245"/>
      <c r="AP21" s="253"/>
      <c r="AQ21" s="245"/>
      <c r="AR21" s="692"/>
      <c r="AS21" s="330"/>
      <c r="AT21" s="243"/>
      <c r="AU21" s="242"/>
      <c r="AV21" s="245"/>
      <c r="AW21" s="253"/>
      <c r="AX21" s="245"/>
      <c r="AY21" s="692"/>
      <c r="AZ21" s="330"/>
      <c r="BA21" s="245"/>
      <c r="BB21" s="242"/>
      <c r="BC21" s="245"/>
      <c r="BD21" s="253"/>
      <c r="BE21" s="245"/>
      <c r="BF21" s="692"/>
      <c r="BG21" s="330"/>
      <c r="BH21" s="243"/>
      <c r="BI21" s="242"/>
      <c r="BJ21" s="245"/>
      <c r="BK21" s="253"/>
      <c r="BL21" s="245"/>
      <c r="BM21" s="692"/>
      <c r="BN21" s="330"/>
      <c r="BO21" s="245"/>
      <c r="BP21" s="242"/>
      <c r="BQ21" s="245"/>
      <c r="BR21" s="245"/>
      <c r="BS21" s="253"/>
      <c r="BT21" s="322"/>
      <c r="BU21" s="348"/>
    </row>
    <row r="22" spans="1:73" s="23" customFormat="1" ht="57.75" customHeight="1">
      <c r="A22" s="247" t="s">
        <v>701</v>
      </c>
      <c r="B22" s="248" t="s">
        <v>109</v>
      </c>
      <c r="C22" s="249">
        <f>C20/3</f>
        <v>6.666666666666667</v>
      </c>
      <c r="D22" s="248" t="s">
        <v>35</v>
      </c>
      <c r="E22" s="246">
        <f>IF(D22="Yes",C22,0)</f>
        <v>6.666666666666667</v>
      </c>
      <c r="F22" s="253"/>
      <c r="G22" s="258" t="s">
        <v>755</v>
      </c>
      <c r="H22" s="253"/>
      <c r="I22" s="693"/>
      <c r="J22" s="331">
        <f>J20/3</f>
        <v>6.666666666666667</v>
      </c>
      <c r="K22" s="251" t="s">
        <v>35</v>
      </c>
      <c r="L22" s="246">
        <f>IF(K22="Yes",J22,0)</f>
        <v>6.666666666666667</v>
      </c>
      <c r="M22" s="253"/>
      <c r="N22" s="251" t="s">
        <v>1282</v>
      </c>
      <c r="O22" s="253"/>
      <c r="P22" s="693"/>
      <c r="Q22" s="331">
        <f>Q20/3</f>
        <v>6.666666666666667</v>
      </c>
      <c r="R22" s="251" t="s">
        <v>35</v>
      </c>
      <c r="S22" s="246">
        <f>IF(R22="Yes",Q22,0)</f>
        <v>6.666666666666667</v>
      </c>
      <c r="T22" s="253"/>
      <c r="U22" s="251" t="s">
        <v>1283</v>
      </c>
      <c r="V22" s="253"/>
      <c r="W22" s="693"/>
      <c r="X22" s="331">
        <f>X20/3</f>
        <v>6.666666666666667</v>
      </c>
      <c r="Y22" s="251" t="s">
        <v>35</v>
      </c>
      <c r="Z22" s="246">
        <f>IF(Y22="Yes",X22,0)</f>
        <v>6.666666666666667</v>
      </c>
      <c r="AA22" s="253"/>
      <c r="AB22" s="258" t="s">
        <v>1284</v>
      </c>
      <c r="AC22" s="253"/>
      <c r="AD22" s="693"/>
      <c r="AE22" s="331">
        <f>AE20/3</f>
        <v>6.666666666666667</v>
      </c>
      <c r="AF22" s="267" t="s">
        <v>35</v>
      </c>
      <c r="AG22" s="276">
        <f>IF(AF22="Yes",AE22,0)</f>
        <v>6.666666666666667</v>
      </c>
      <c r="AH22" s="253"/>
      <c r="AI22" s="253" t="s">
        <v>1285</v>
      </c>
      <c r="AJ22" s="253"/>
      <c r="AK22" s="693"/>
      <c r="AL22" s="331">
        <f>AL20/3</f>
        <v>6.666666666666667</v>
      </c>
      <c r="AM22" s="251" t="s">
        <v>35</v>
      </c>
      <c r="AN22" s="246">
        <f>IF(AM22="Yes",AL22,0)</f>
        <v>6.666666666666667</v>
      </c>
      <c r="AO22" s="253"/>
      <c r="AP22" s="251" t="s">
        <v>1286</v>
      </c>
      <c r="AQ22" s="253"/>
      <c r="AR22" s="693"/>
      <c r="AS22" s="331">
        <f>AS20/3</f>
        <v>6.666666666666667</v>
      </c>
      <c r="AT22" s="251" t="s">
        <v>35</v>
      </c>
      <c r="AU22" s="246">
        <f>IF(AT22="Yes",AS22,0)</f>
        <v>6.666666666666667</v>
      </c>
      <c r="AV22" s="253"/>
      <c r="AW22" s="251" t="s">
        <v>1287</v>
      </c>
      <c r="AX22" s="253"/>
      <c r="AY22" s="693"/>
      <c r="AZ22" s="331">
        <f>AZ20/3</f>
        <v>6.666666666666667</v>
      </c>
      <c r="BA22" s="251" t="s">
        <v>35</v>
      </c>
      <c r="BB22" s="246">
        <f>IF(BA22="Yes",AZ22,0)</f>
        <v>6.666666666666667</v>
      </c>
      <c r="BC22" s="253"/>
      <c r="BD22" s="251" t="s">
        <v>1288</v>
      </c>
      <c r="BE22" s="253"/>
      <c r="BF22" s="693"/>
      <c r="BG22" s="331">
        <f>BG20/3</f>
        <v>6.666666666666667</v>
      </c>
      <c r="BH22" s="248" t="s">
        <v>35</v>
      </c>
      <c r="BI22" s="246">
        <f>IF(BH22="Yes",BG22,0)</f>
        <v>6.666666666666667</v>
      </c>
      <c r="BJ22" s="253"/>
      <c r="BK22" s="251" t="s">
        <v>1289</v>
      </c>
      <c r="BL22" s="253"/>
      <c r="BM22" s="693"/>
      <c r="BN22" s="331">
        <f>BN20/3</f>
        <v>6.666666666666667</v>
      </c>
      <c r="BO22" s="251" t="s">
        <v>35</v>
      </c>
      <c r="BP22" s="246">
        <f>IF(BO22="Yes",BN22,0)</f>
        <v>6.666666666666667</v>
      </c>
      <c r="BQ22" s="253"/>
      <c r="BR22" s="253"/>
      <c r="BS22" s="258" t="s">
        <v>1290</v>
      </c>
      <c r="BT22" s="323"/>
      <c r="BU22" s="347"/>
    </row>
    <row r="23" spans="1:73" s="23" customFormat="1" ht="76.5">
      <c r="A23" s="247" t="s">
        <v>702</v>
      </c>
      <c r="B23" s="248" t="s">
        <v>111</v>
      </c>
      <c r="C23" s="249">
        <f>C20/3</f>
        <v>6.666666666666667</v>
      </c>
      <c r="D23" s="267" t="s">
        <v>35</v>
      </c>
      <c r="E23" s="246">
        <f>IF(D23="Yes",C23,0)</f>
        <v>6.666666666666667</v>
      </c>
      <c r="F23" s="253"/>
      <c r="G23" s="637" t="s">
        <v>1291</v>
      </c>
      <c r="H23" s="269"/>
      <c r="I23" s="693"/>
      <c r="J23" s="331">
        <f>J20/3</f>
        <v>6.666666666666667</v>
      </c>
      <c r="K23" s="248" t="s">
        <v>35</v>
      </c>
      <c r="L23" s="246">
        <f>IF(K23="Yes",J23,0)</f>
        <v>6.666666666666667</v>
      </c>
      <c r="M23" s="253"/>
      <c r="N23" s="251" t="s">
        <v>1292</v>
      </c>
      <c r="O23" s="253"/>
      <c r="P23" s="693"/>
      <c r="Q23" s="331">
        <f>Q20/3</f>
        <v>6.666666666666667</v>
      </c>
      <c r="R23" s="251" t="s">
        <v>35</v>
      </c>
      <c r="S23" s="246">
        <f>IF(R23="Yes",Q23,0)</f>
        <v>6.666666666666667</v>
      </c>
      <c r="T23" s="253"/>
      <c r="U23" s="251" t="s">
        <v>2168</v>
      </c>
      <c r="V23" s="253"/>
      <c r="W23" s="693"/>
      <c r="X23" s="331">
        <f>X20/3</f>
        <v>6.666666666666667</v>
      </c>
      <c r="Y23" s="251" t="s">
        <v>35</v>
      </c>
      <c r="Z23" s="246">
        <f>IF(Y23="Yes",X23,0)</f>
        <v>6.666666666666667</v>
      </c>
      <c r="AA23" s="253"/>
      <c r="AB23" s="258" t="s">
        <v>1293</v>
      </c>
      <c r="AC23" s="253"/>
      <c r="AD23" s="693"/>
      <c r="AE23" s="331">
        <f>AE20/3</f>
        <v>6.666666666666667</v>
      </c>
      <c r="AF23" s="267" t="s">
        <v>35</v>
      </c>
      <c r="AG23" s="276">
        <f>IF(AF23="Yes",AE23,0)</f>
        <v>6.666666666666667</v>
      </c>
      <c r="AH23" s="253"/>
      <c r="AI23" s="253" t="s">
        <v>1285</v>
      </c>
      <c r="AJ23" s="253"/>
      <c r="AK23" s="693"/>
      <c r="AL23" s="331">
        <f>AL20/3</f>
        <v>6.666666666666667</v>
      </c>
      <c r="AM23" s="251" t="s">
        <v>35</v>
      </c>
      <c r="AN23" s="246">
        <f>IF(AM23="Yes",AL23,0)</f>
        <v>6.666666666666667</v>
      </c>
      <c r="AO23" s="253"/>
      <c r="AP23" s="251" t="s">
        <v>1294</v>
      </c>
      <c r="AQ23" s="253"/>
      <c r="AR23" s="693"/>
      <c r="AS23" s="331">
        <f>AS20/3</f>
        <v>6.666666666666667</v>
      </c>
      <c r="AT23" s="251" t="s">
        <v>35</v>
      </c>
      <c r="AU23" s="246">
        <f>IF(AT23="Yes",AS23,0)</f>
        <v>6.666666666666667</v>
      </c>
      <c r="AV23" s="253"/>
      <c r="AW23" s="258" t="s">
        <v>1295</v>
      </c>
      <c r="AX23" s="253"/>
      <c r="AY23" s="693"/>
      <c r="AZ23" s="331">
        <f>AZ20/3</f>
        <v>6.666666666666667</v>
      </c>
      <c r="BA23" s="251" t="s">
        <v>35</v>
      </c>
      <c r="BB23" s="246">
        <f>IF(BA23="Yes",AZ23,0)</f>
        <v>6.666666666666667</v>
      </c>
      <c r="BC23" s="253"/>
      <c r="BD23" s="251" t="s">
        <v>1296</v>
      </c>
      <c r="BE23" s="253"/>
      <c r="BF23" s="693"/>
      <c r="BG23" s="331">
        <f>BG20/3</f>
        <v>6.666666666666667</v>
      </c>
      <c r="BH23" s="251" t="s">
        <v>35</v>
      </c>
      <c r="BI23" s="246">
        <f>IF(BH23="Yes",BG23,0)</f>
        <v>6.666666666666667</v>
      </c>
      <c r="BJ23" s="253"/>
      <c r="BK23" s="251" t="s">
        <v>1297</v>
      </c>
      <c r="BL23" s="253"/>
      <c r="BM23" s="693"/>
      <c r="BN23" s="331">
        <f>BN20/3</f>
        <v>6.666666666666667</v>
      </c>
      <c r="BO23" s="251" t="s">
        <v>35</v>
      </c>
      <c r="BP23" s="246">
        <f>IF(BO23="Yes",BN23,0)</f>
        <v>6.666666666666667</v>
      </c>
      <c r="BQ23" s="253"/>
      <c r="BR23" s="253"/>
      <c r="BS23" s="258" t="s">
        <v>1298</v>
      </c>
      <c r="BT23" s="323"/>
      <c r="BU23" s="347"/>
    </row>
    <row r="24" spans="1:73" s="23" customFormat="1" ht="76.5">
      <c r="A24" s="247" t="s">
        <v>703</v>
      </c>
      <c r="B24" s="248" t="s">
        <v>112</v>
      </c>
      <c r="C24" s="246">
        <f>C20/3</f>
        <v>6.666666666666667</v>
      </c>
      <c r="D24" s="248" t="s">
        <v>35</v>
      </c>
      <c r="E24" s="246">
        <f>IF(D24="Yes",C24,0)</f>
        <v>6.666666666666667</v>
      </c>
      <c r="F24" s="253"/>
      <c r="G24" s="274" t="s">
        <v>1160</v>
      </c>
      <c r="H24" s="275"/>
      <c r="I24" s="693"/>
      <c r="J24" s="331">
        <f>J20/3</f>
        <v>6.666666666666667</v>
      </c>
      <c r="K24" s="251" t="s">
        <v>35</v>
      </c>
      <c r="L24" s="246">
        <f>IF(K24="Yes",J24,0)</f>
        <v>6.666666666666667</v>
      </c>
      <c r="M24" s="253"/>
      <c r="N24" s="251" t="s">
        <v>1299</v>
      </c>
      <c r="O24" s="253"/>
      <c r="P24" s="693"/>
      <c r="Q24" s="331">
        <f>Q20/3</f>
        <v>6.666666666666667</v>
      </c>
      <c r="R24" s="251" t="s">
        <v>35</v>
      </c>
      <c r="S24" s="246">
        <f>IF(R24="Yes",Q24,0)</f>
        <v>6.666666666666667</v>
      </c>
      <c r="T24" s="253"/>
      <c r="U24" s="251" t="s">
        <v>2169</v>
      </c>
      <c r="V24" s="253"/>
      <c r="W24" s="693"/>
      <c r="X24" s="331">
        <f>X20/3</f>
        <v>6.666666666666667</v>
      </c>
      <c r="Y24" s="251" t="s">
        <v>35</v>
      </c>
      <c r="Z24" s="246">
        <f>IF(Y24="Yes",X24,0)</f>
        <v>6.666666666666667</v>
      </c>
      <c r="AA24" s="253"/>
      <c r="AB24" s="258" t="s">
        <v>1300</v>
      </c>
      <c r="AC24" s="253"/>
      <c r="AD24" s="693"/>
      <c r="AE24" s="331">
        <f>AE20/3</f>
        <v>6.666666666666667</v>
      </c>
      <c r="AF24" s="267" t="s">
        <v>35</v>
      </c>
      <c r="AG24" s="276">
        <f>IF(AF24="Yes",AE24,0)</f>
        <v>6.666666666666667</v>
      </c>
      <c r="AH24" s="253"/>
      <c r="AI24" s="253" t="s">
        <v>1285</v>
      </c>
      <c r="AJ24" s="275"/>
      <c r="AK24" s="693"/>
      <c r="AL24" s="331">
        <f>AL20/3</f>
        <v>6.666666666666667</v>
      </c>
      <c r="AM24" s="251" t="s">
        <v>35</v>
      </c>
      <c r="AN24" s="246">
        <f>IF(AM24="Yes",AL24,0)</f>
        <v>6.666666666666667</v>
      </c>
      <c r="AO24" s="253"/>
      <c r="AP24" s="251" t="s">
        <v>1301</v>
      </c>
      <c r="AQ24" s="253"/>
      <c r="AR24" s="693"/>
      <c r="AS24" s="331">
        <f>AS20/3</f>
        <v>6.666666666666667</v>
      </c>
      <c r="AT24" s="251" t="s">
        <v>35</v>
      </c>
      <c r="AU24" s="246">
        <f>IF(AT24="Yes",AS24,0)</f>
        <v>6.666666666666667</v>
      </c>
      <c r="AV24" s="253"/>
      <c r="AW24" s="258" t="s">
        <v>1302</v>
      </c>
      <c r="AX24" s="253"/>
      <c r="AY24" s="693"/>
      <c r="AZ24" s="331">
        <f>AZ20/3</f>
        <v>6.666666666666667</v>
      </c>
      <c r="BA24" s="251" t="s">
        <v>35</v>
      </c>
      <c r="BB24" s="246">
        <f>IF(BA24="Yes",AZ24,0)</f>
        <v>6.666666666666667</v>
      </c>
      <c r="BC24" s="253"/>
      <c r="BD24" s="251" t="s">
        <v>1303</v>
      </c>
      <c r="BE24" s="253"/>
      <c r="BF24" s="693"/>
      <c r="BG24" s="331">
        <f>BG20/3</f>
        <v>6.666666666666667</v>
      </c>
      <c r="BH24" s="251" t="s">
        <v>35</v>
      </c>
      <c r="BI24" s="246">
        <f>IF(BH24="Yes",BG24,0)</f>
        <v>6.666666666666667</v>
      </c>
      <c r="BJ24" s="253"/>
      <c r="BK24" s="258" t="s">
        <v>1304</v>
      </c>
      <c r="BL24" s="253"/>
      <c r="BM24" s="693"/>
      <c r="BN24" s="331">
        <f>BN20/3</f>
        <v>6.666666666666667</v>
      </c>
      <c r="BO24" s="251" t="s">
        <v>35</v>
      </c>
      <c r="BP24" s="246">
        <f>IF(BO24="Yes",BN24,0)</f>
        <v>6.666666666666667</v>
      </c>
      <c r="BQ24" s="253"/>
      <c r="BR24" s="253"/>
      <c r="BS24" s="258" t="s">
        <v>1305</v>
      </c>
      <c r="BT24" s="323"/>
      <c r="BU24" s="349"/>
    </row>
    <row r="25" spans="1:73" s="23" customFormat="1">
      <c r="A25" s="270"/>
      <c r="B25" s="252"/>
      <c r="C25" s="246"/>
      <c r="D25" s="252"/>
      <c r="E25" s="246"/>
      <c r="F25" s="253"/>
      <c r="G25" s="253"/>
      <c r="H25" s="253"/>
      <c r="I25" s="693"/>
      <c r="J25" s="331"/>
      <c r="K25" s="253"/>
      <c r="L25" s="246"/>
      <c r="M25" s="253"/>
      <c r="N25" s="253"/>
      <c r="O25" s="253"/>
      <c r="P25" s="693"/>
      <c r="Q25" s="331"/>
      <c r="R25" s="253"/>
      <c r="S25" s="246"/>
      <c r="T25" s="253"/>
      <c r="U25" s="253"/>
      <c r="V25" s="253"/>
      <c r="W25" s="693"/>
      <c r="X25" s="331"/>
      <c r="Y25" s="253"/>
      <c r="Z25" s="246"/>
      <c r="AA25" s="253"/>
      <c r="AB25" s="253"/>
      <c r="AC25" s="253"/>
      <c r="AD25" s="693"/>
      <c r="AE25" s="331"/>
      <c r="AF25" s="252"/>
      <c r="AG25" s="246"/>
      <c r="AH25" s="253"/>
      <c r="AI25" s="253"/>
      <c r="AJ25" s="253"/>
      <c r="AK25" s="693"/>
      <c r="AL25" s="331"/>
      <c r="AM25" s="253"/>
      <c r="AN25" s="246"/>
      <c r="AO25" s="253"/>
      <c r="AP25" s="253"/>
      <c r="AQ25" s="253"/>
      <c r="AR25" s="693"/>
      <c r="AS25" s="331"/>
      <c r="AT25" s="253"/>
      <c r="AU25" s="246"/>
      <c r="AV25" s="253"/>
      <c r="AW25" s="253"/>
      <c r="AX25" s="253"/>
      <c r="AY25" s="693"/>
      <c r="AZ25" s="331"/>
      <c r="BA25" s="253"/>
      <c r="BB25" s="246"/>
      <c r="BC25" s="253"/>
      <c r="BD25" s="253"/>
      <c r="BE25" s="253"/>
      <c r="BF25" s="25"/>
      <c r="BG25" s="330"/>
      <c r="BH25" s="253"/>
      <c r="BI25" s="246"/>
      <c r="BJ25" s="253"/>
      <c r="BK25" s="253"/>
      <c r="BL25" s="253"/>
      <c r="BM25" s="693"/>
      <c r="BN25" s="331"/>
      <c r="BO25" s="253"/>
      <c r="BP25" s="246"/>
      <c r="BQ25" s="253"/>
      <c r="BR25" s="253"/>
      <c r="BS25" s="253"/>
      <c r="BT25" s="323"/>
      <c r="BU25" s="347"/>
    </row>
    <row r="26" spans="1:73" s="22" customFormat="1" ht="42" customHeight="1">
      <c r="A26" s="240" t="s">
        <v>106</v>
      </c>
      <c r="B26" s="241" t="s">
        <v>766</v>
      </c>
      <c r="C26" s="242">
        <f t="shared" ref="C26:BN26" si="5">$C$8/5</f>
        <v>20</v>
      </c>
      <c r="D26" s="241" t="s">
        <v>13</v>
      </c>
      <c r="E26" s="242"/>
      <c r="F26" s="245">
        <f>E28+E29</f>
        <v>0</v>
      </c>
      <c r="G26" s="253"/>
      <c r="H26" s="245"/>
      <c r="I26" s="692"/>
      <c r="J26" s="330">
        <f t="shared" si="5"/>
        <v>20</v>
      </c>
      <c r="K26" s="250" t="s">
        <v>13</v>
      </c>
      <c r="L26" s="242"/>
      <c r="M26" s="245">
        <f>L28+L29</f>
        <v>0</v>
      </c>
      <c r="N26" s="253"/>
      <c r="O26" s="245"/>
      <c r="P26" s="692"/>
      <c r="Q26" s="330">
        <f t="shared" si="5"/>
        <v>20</v>
      </c>
      <c r="R26" s="250" t="s">
        <v>13</v>
      </c>
      <c r="S26" s="242"/>
      <c r="T26" s="245">
        <f>S28+S29</f>
        <v>0</v>
      </c>
      <c r="U26" s="253"/>
      <c r="V26" s="245"/>
      <c r="W26" s="692"/>
      <c r="X26" s="330">
        <f t="shared" si="5"/>
        <v>20</v>
      </c>
      <c r="Y26" s="250" t="s">
        <v>13</v>
      </c>
      <c r="Z26" s="242"/>
      <c r="AA26" s="245">
        <f>Z28+Z29</f>
        <v>10</v>
      </c>
      <c r="AB26" s="253"/>
      <c r="AC26" s="245"/>
      <c r="AD26" s="692"/>
      <c r="AE26" s="330">
        <f t="shared" si="5"/>
        <v>20</v>
      </c>
      <c r="AF26" s="241" t="s">
        <v>13</v>
      </c>
      <c r="AG26" s="242"/>
      <c r="AH26" s="245">
        <f>AG28+AG29</f>
        <v>10</v>
      </c>
      <c r="AI26" s="253"/>
      <c r="AJ26" s="245"/>
      <c r="AK26" s="692"/>
      <c r="AL26" s="330">
        <f t="shared" si="5"/>
        <v>20</v>
      </c>
      <c r="AM26" s="250" t="s">
        <v>13</v>
      </c>
      <c r="AN26" s="242"/>
      <c r="AO26" s="245">
        <f>AN28+AN29</f>
        <v>0</v>
      </c>
      <c r="AP26" s="253"/>
      <c r="AQ26" s="245"/>
      <c r="AR26" s="692"/>
      <c r="AS26" s="330">
        <f t="shared" si="5"/>
        <v>20</v>
      </c>
      <c r="AT26" s="250" t="s">
        <v>13</v>
      </c>
      <c r="AU26" s="242"/>
      <c r="AV26" s="245">
        <f>AU28+AU29</f>
        <v>20</v>
      </c>
      <c r="AW26" s="253"/>
      <c r="AX26" s="245"/>
      <c r="AY26" s="692"/>
      <c r="AZ26" s="330">
        <f t="shared" si="5"/>
        <v>20</v>
      </c>
      <c r="BA26" s="250" t="s">
        <v>13</v>
      </c>
      <c r="BB26" s="242"/>
      <c r="BC26" s="245">
        <f>BB28+BB29</f>
        <v>20</v>
      </c>
      <c r="BD26" s="253"/>
      <c r="BE26" s="245"/>
      <c r="BF26" s="693"/>
      <c r="BG26" s="330">
        <f t="shared" si="5"/>
        <v>20</v>
      </c>
      <c r="BH26" s="250" t="s">
        <v>13</v>
      </c>
      <c r="BI26" s="242"/>
      <c r="BJ26" s="245">
        <f>BI28+BI29</f>
        <v>20</v>
      </c>
      <c r="BK26" s="253"/>
      <c r="BL26" s="245"/>
      <c r="BM26" s="692"/>
      <c r="BN26" s="330">
        <f t="shared" si="5"/>
        <v>20</v>
      </c>
      <c r="BO26" s="250" t="s">
        <v>13</v>
      </c>
      <c r="BP26" s="242"/>
      <c r="BQ26" s="245">
        <f>BP28+BP29</f>
        <v>20</v>
      </c>
      <c r="BR26" s="245"/>
      <c r="BS26" s="253"/>
      <c r="BT26" s="322"/>
      <c r="BU26" s="348"/>
    </row>
    <row r="27" spans="1:73" s="22" customFormat="1" ht="42" customHeight="1">
      <c r="A27" s="271"/>
      <c r="B27" s="272" t="s">
        <v>114</v>
      </c>
      <c r="C27" s="242"/>
      <c r="D27" s="243"/>
      <c r="E27" s="242"/>
      <c r="F27" s="245"/>
      <c r="G27" s="253"/>
      <c r="H27" s="245"/>
      <c r="I27" s="692"/>
      <c r="J27" s="330"/>
      <c r="K27" s="245"/>
      <c r="L27" s="242"/>
      <c r="M27" s="245"/>
      <c r="N27" s="253"/>
      <c r="O27" s="245"/>
      <c r="P27" s="692"/>
      <c r="Q27" s="330"/>
      <c r="R27" s="245"/>
      <c r="S27" s="242"/>
      <c r="T27" s="245"/>
      <c r="U27" s="253"/>
      <c r="V27" s="245"/>
      <c r="W27" s="692"/>
      <c r="X27" s="330"/>
      <c r="Y27" s="245"/>
      <c r="Z27" s="242"/>
      <c r="AA27" s="245"/>
      <c r="AB27" s="253"/>
      <c r="AC27" s="245"/>
      <c r="AD27" s="692"/>
      <c r="AE27" s="330"/>
      <c r="AF27" s="243"/>
      <c r="AG27" s="242"/>
      <c r="AH27" s="245"/>
      <c r="AI27" s="253"/>
      <c r="AJ27" s="245"/>
      <c r="AK27" s="692"/>
      <c r="AL27" s="330"/>
      <c r="AM27" s="245"/>
      <c r="AN27" s="242"/>
      <c r="AO27" s="245"/>
      <c r="AP27" s="253"/>
      <c r="AQ27" s="245"/>
      <c r="AR27" s="692"/>
      <c r="AS27" s="330"/>
      <c r="AT27" s="245"/>
      <c r="AU27" s="242"/>
      <c r="AV27" s="245"/>
      <c r="AW27" s="253"/>
      <c r="AX27" s="245"/>
      <c r="AY27" s="692"/>
      <c r="AZ27" s="330"/>
      <c r="BA27" s="245"/>
      <c r="BB27" s="242"/>
      <c r="BC27" s="245"/>
      <c r="BD27" s="253"/>
      <c r="BE27" s="245"/>
      <c r="BF27" s="692"/>
      <c r="BG27" s="330"/>
      <c r="BH27" s="245"/>
      <c r="BI27" s="242"/>
      <c r="BJ27" s="245"/>
      <c r="BK27" s="253"/>
      <c r="BL27" s="245"/>
      <c r="BM27" s="692"/>
      <c r="BN27" s="330"/>
      <c r="BO27" s="245"/>
      <c r="BP27" s="242"/>
      <c r="BQ27" s="245"/>
      <c r="BR27" s="245"/>
      <c r="BS27" s="253"/>
      <c r="BT27" s="322"/>
      <c r="BU27" s="348"/>
    </row>
    <row r="28" spans="1:73" s="23" customFormat="1" ht="93.75" customHeight="1">
      <c r="A28" s="247" t="s">
        <v>108</v>
      </c>
      <c r="B28" s="248" t="s">
        <v>115</v>
      </c>
      <c r="C28" s="246">
        <f>C26/2</f>
        <v>10</v>
      </c>
      <c r="D28" s="248" t="s">
        <v>38</v>
      </c>
      <c r="E28" s="246">
        <f>IF(D28="Yes",C28,0)</f>
        <v>0</v>
      </c>
      <c r="F28" s="253"/>
      <c r="G28" s="253"/>
      <c r="H28" s="253"/>
      <c r="I28" s="693"/>
      <c r="J28" s="331">
        <f>J26/2</f>
        <v>10</v>
      </c>
      <c r="K28" s="251" t="s">
        <v>38</v>
      </c>
      <c r="L28" s="246">
        <f>IF(K28="Yes",J28,0)</f>
        <v>0</v>
      </c>
      <c r="M28" s="253"/>
      <c r="N28" s="253"/>
      <c r="O28" s="323"/>
      <c r="P28" s="694"/>
      <c r="Q28" s="331">
        <f>Q26/2</f>
        <v>10</v>
      </c>
      <c r="R28" s="248" t="s">
        <v>38</v>
      </c>
      <c r="S28" s="246">
        <f>IF(R28="Yes",Q28,0)</f>
        <v>0</v>
      </c>
      <c r="T28" s="253"/>
      <c r="U28" s="253"/>
      <c r="V28" s="253"/>
      <c r="W28" s="693"/>
      <c r="X28" s="331">
        <f>X26/2</f>
        <v>10</v>
      </c>
      <c r="Y28" s="251" t="s">
        <v>35</v>
      </c>
      <c r="Z28" s="246">
        <f>IF(Y28="Yes",X28,0)</f>
        <v>10</v>
      </c>
      <c r="AA28" s="253"/>
      <c r="AB28" s="258" t="s">
        <v>1306</v>
      </c>
      <c r="AC28" s="253"/>
      <c r="AD28" s="693"/>
      <c r="AE28" s="331">
        <f>AE26/2</f>
        <v>10</v>
      </c>
      <c r="AF28" s="251" t="s">
        <v>38</v>
      </c>
      <c r="AG28" s="246">
        <f>IF(AF28="Yes",AE28,0)</f>
        <v>0</v>
      </c>
      <c r="AH28" s="253"/>
      <c r="AI28" s="253"/>
      <c r="AJ28" s="253"/>
      <c r="AK28" s="693"/>
      <c r="AL28" s="331">
        <f>AL26/2</f>
        <v>10</v>
      </c>
      <c r="AM28" s="267" t="s">
        <v>38</v>
      </c>
      <c r="AN28" s="246">
        <f>IF(AM28="Yes",AL28,0)</f>
        <v>0</v>
      </c>
      <c r="AO28" s="253"/>
      <c r="AP28" s="253"/>
      <c r="AQ28" s="253"/>
      <c r="AR28" s="693"/>
      <c r="AS28" s="331">
        <f>AS26/2</f>
        <v>10</v>
      </c>
      <c r="AT28" s="251" t="s">
        <v>35</v>
      </c>
      <c r="AU28" s="246">
        <f>IF(AT28="Yes",AS28,0)</f>
        <v>10</v>
      </c>
      <c r="AV28" s="253"/>
      <c r="AW28" s="258" t="s">
        <v>1307</v>
      </c>
      <c r="AX28" s="253"/>
      <c r="AY28" s="693"/>
      <c r="AZ28" s="331">
        <f>AZ26/2</f>
        <v>10</v>
      </c>
      <c r="BA28" s="251" t="s">
        <v>35</v>
      </c>
      <c r="BB28" s="246">
        <f>IF(BA28="Yes",AZ28,0)</f>
        <v>10</v>
      </c>
      <c r="BC28" s="253"/>
      <c r="BD28" s="251" t="s">
        <v>1308</v>
      </c>
      <c r="BE28" s="323"/>
      <c r="BF28" s="695"/>
      <c r="BG28" s="331">
        <f>BG26/2</f>
        <v>10</v>
      </c>
      <c r="BH28" s="251" t="s">
        <v>35</v>
      </c>
      <c r="BI28" s="246">
        <f>IF(BH28="Yes",BG28,0)</f>
        <v>10</v>
      </c>
      <c r="BJ28" s="253"/>
      <c r="BK28" s="258" t="s">
        <v>756</v>
      </c>
      <c r="BL28" s="253"/>
      <c r="BM28" s="693"/>
      <c r="BN28" s="331">
        <f>BN26/2</f>
        <v>10</v>
      </c>
      <c r="BO28" s="251" t="s">
        <v>35</v>
      </c>
      <c r="BP28" s="246">
        <f>IF(BO28="Yes",BN28,0)</f>
        <v>10</v>
      </c>
      <c r="BQ28" s="253"/>
      <c r="BR28" s="253"/>
      <c r="BS28" s="258" t="s">
        <v>1309</v>
      </c>
      <c r="BT28" s="323"/>
      <c r="BU28" s="347"/>
    </row>
    <row r="29" spans="1:73" s="23" customFormat="1" ht="88.5" customHeight="1">
      <c r="A29" s="247" t="s">
        <v>110</v>
      </c>
      <c r="B29" s="248" t="s">
        <v>116</v>
      </c>
      <c r="C29" s="246">
        <f>C26/2</f>
        <v>10</v>
      </c>
      <c r="D29" s="248" t="s">
        <v>38</v>
      </c>
      <c r="E29" s="246">
        <f>IF(D29="Yes",C29,0)</f>
        <v>0</v>
      </c>
      <c r="F29" s="253"/>
      <c r="G29" s="253"/>
      <c r="H29" s="323"/>
      <c r="I29" s="694"/>
      <c r="J29" s="331">
        <f>J26/2</f>
        <v>10</v>
      </c>
      <c r="K29" s="251" t="s">
        <v>38</v>
      </c>
      <c r="L29" s="246">
        <f>IF(K29="Yes",J29,0)</f>
        <v>0</v>
      </c>
      <c r="M29" s="253"/>
      <c r="N29" s="253"/>
      <c r="O29" s="323"/>
      <c r="P29" s="694"/>
      <c r="Q29" s="331">
        <f>Q26/2</f>
        <v>10</v>
      </c>
      <c r="R29" s="251" t="s">
        <v>38</v>
      </c>
      <c r="S29" s="246">
        <f>IF(R29="Yes",Q29,0)</f>
        <v>0</v>
      </c>
      <c r="T29" s="253"/>
      <c r="U29" s="253"/>
      <c r="V29" s="323"/>
      <c r="W29" s="694"/>
      <c r="X29" s="331">
        <f>X26/2</f>
        <v>10</v>
      </c>
      <c r="Y29" s="251" t="s">
        <v>38</v>
      </c>
      <c r="Z29" s="246">
        <f>IF(Y29="Yes",X29,0)</f>
        <v>0</v>
      </c>
      <c r="AA29" s="253"/>
      <c r="AB29" s="253"/>
      <c r="AC29" s="253"/>
      <c r="AD29" s="693"/>
      <c r="AE29" s="331">
        <f>AE26/2</f>
        <v>10</v>
      </c>
      <c r="AF29" s="248" t="s">
        <v>35</v>
      </c>
      <c r="AG29" s="246">
        <f>IF(AF29="Yes",AE29,0)</f>
        <v>10</v>
      </c>
      <c r="AH29" s="253"/>
      <c r="AI29" s="251" t="s">
        <v>1310</v>
      </c>
      <c r="AJ29" s="253"/>
      <c r="AK29" s="693"/>
      <c r="AL29" s="331">
        <f>AL26/2</f>
        <v>10</v>
      </c>
      <c r="AM29" s="267" t="s">
        <v>38</v>
      </c>
      <c r="AN29" s="246">
        <f>IF(AM29="Yes",AL29,0)</f>
        <v>0</v>
      </c>
      <c r="AO29" s="253"/>
      <c r="AP29" s="253"/>
      <c r="AQ29" s="253"/>
      <c r="AR29" s="693"/>
      <c r="AS29" s="331">
        <f>AS26/2</f>
        <v>10</v>
      </c>
      <c r="AT29" s="251" t="s">
        <v>35</v>
      </c>
      <c r="AU29" s="246">
        <f>IF(AT29="Yes",AS29,0)</f>
        <v>10</v>
      </c>
      <c r="AV29" s="253"/>
      <c r="AW29" s="251" t="s">
        <v>1311</v>
      </c>
      <c r="AX29" s="323"/>
      <c r="AY29" s="694"/>
      <c r="AZ29" s="331">
        <f>AZ26/2</f>
        <v>10</v>
      </c>
      <c r="BA29" s="251" t="s">
        <v>35</v>
      </c>
      <c r="BB29" s="246">
        <f>IF(BA29="Yes",AZ29,0)</f>
        <v>10</v>
      </c>
      <c r="BC29" s="253"/>
      <c r="BD29" s="251" t="s">
        <v>1312</v>
      </c>
      <c r="BE29" s="323"/>
      <c r="BF29" s="694"/>
      <c r="BG29" s="331">
        <f>BG26/2</f>
        <v>10</v>
      </c>
      <c r="BH29" s="251" t="s">
        <v>35</v>
      </c>
      <c r="BI29" s="246">
        <f>IF(BH29="Yes",BG29,0)</f>
        <v>10</v>
      </c>
      <c r="BJ29" s="253"/>
      <c r="BK29" s="251" t="s">
        <v>1313</v>
      </c>
      <c r="BL29" s="323"/>
      <c r="BM29" s="694"/>
      <c r="BN29" s="331">
        <f>BN26/2</f>
        <v>10</v>
      </c>
      <c r="BO29" s="251" t="s">
        <v>35</v>
      </c>
      <c r="BP29" s="246">
        <f>IF(BO29="Yes",BN29,0)</f>
        <v>10</v>
      </c>
      <c r="BQ29" s="253"/>
      <c r="BR29" s="253"/>
      <c r="BS29" s="258" t="s">
        <v>1314</v>
      </c>
      <c r="BT29" s="323"/>
      <c r="BU29" s="347"/>
    </row>
    <row r="30" spans="1:73" s="23" customFormat="1" ht="12.75">
      <c r="A30" s="270"/>
      <c r="B30" s="252"/>
      <c r="C30" s="246"/>
      <c r="D30" s="252"/>
      <c r="E30" s="246"/>
      <c r="F30" s="253"/>
      <c r="G30" s="253"/>
      <c r="H30" s="323"/>
      <c r="I30" s="694"/>
      <c r="J30" s="331"/>
      <c r="K30" s="253"/>
      <c r="L30" s="246"/>
      <c r="M30" s="253"/>
      <c r="N30" s="253"/>
      <c r="O30" s="323"/>
      <c r="P30" s="694"/>
      <c r="Q30" s="331"/>
      <c r="R30" s="253"/>
      <c r="S30" s="246"/>
      <c r="T30" s="253"/>
      <c r="U30" s="253"/>
      <c r="V30" s="323"/>
      <c r="W30" s="694"/>
      <c r="X30" s="331"/>
      <c r="Y30" s="253"/>
      <c r="Z30" s="246"/>
      <c r="AA30" s="253"/>
      <c r="AB30" s="253"/>
      <c r="AC30" s="253"/>
      <c r="AD30" s="693"/>
      <c r="AE30" s="331"/>
      <c r="AF30" s="253"/>
      <c r="AG30" s="246"/>
      <c r="AH30" s="253"/>
      <c r="AI30" s="253"/>
      <c r="AJ30" s="253"/>
      <c r="AK30" s="693"/>
      <c r="AL30" s="331"/>
      <c r="AM30" s="253"/>
      <c r="AN30" s="246"/>
      <c r="AO30" s="253"/>
      <c r="AP30" s="253"/>
      <c r="AQ30" s="253"/>
      <c r="AR30" s="693"/>
      <c r="AS30" s="331"/>
      <c r="AT30" s="253"/>
      <c r="AU30" s="246"/>
      <c r="AV30" s="253"/>
      <c r="AW30" s="253"/>
      <c r="AX30" s="323"/>
      <c r="AY30" s="694"/>
      <c r="AZ30" s="331"/>
      <c r="BA30" s="253"/>
      <c r="BB30" s="246"/>
      <c r="BC30" s="253"/>
      <c r="BD30" s="253"/>
      <c r="BE30" s="323"/>
      <c r="BF30" s="694"/>
      <c r="BG30" s="331"/>
      <c r="BH30" s="253"/>
      <c r="BI30" s="246"/>
      <c r="BJ30" s="253"/>
      <c r="BK30" s="253"/>
      <c r="BL30" s="323"/>
      <c r="BM30" s="694"/>
      <c r="BN30" s="331"/>
      <c r="BO30" s="253"/>
      <c r="BP30" s="246"/>
      <c r="BQ30" s="253"/>
      <c r="BR30" s="253"/>
      <c r="BS30" s="253"/>
      <c r="BT30" s="323"/>
      <c r="BU30" s="347"/>
    </row>
    <row r="31" spans="1:73" s="23" customFormat="1" ht="12.75">
      <c r="A31" s="270"/>
      <c r="B31" s="241" t="s">
        <v>832</v>
      </c>
      <c r="C31" s="246"/>
      <c r="D31" s="252"/>
      <c r="E31" s="246"/>
      <c r="F31" s="253"/>
      <c r="G31" s="253"/>
      <c r="H31" s="323"/>
      <c r="I31" s="694"/>
      <c r="J31" s="331"/>
      <c r="K31" s="253"/>
      <c r="L31" s="246"/>
      <c r="M31" s="253"/>
      <c r="N31" s="253"/>
      <c r="O31" s="323"/>
      <c r="P31" s="694"/>
      <c r="Q31" s="331"/>
      <c r="R31" s="253"/>
      <c r="S31" s="246"/>
      <c r="T31" s="253"/>
      <c r="U31" s="253"/>
      <c r="V31" s="323"/>
      <c r="W31" s="694"/>
      <c r="X31" s="331"/>
      <c r="Y31" s="253"/>
      <c r="Z31" s="246"/>
      <c r="AA31" s="253"/>
      <c r="AB31" s="253"/>
      <c r="AC31" s="323"/>
      <c r="AD31" s="694"/>
      <c r="AE31" s="331"/>
      <c r="AF31" s="253"/>
      <c r="AG31" s="246"/>
      <c r="AH31" s="253"/>
      <c r="AI31" s="253"/>
      <c r="AJ31" s="253"/>
      <c r="AK31" s="693"/>
      <c r="AL31" s="331"/>
      <c r="AM31" s="253"/>
      <c r="AN31" s="246"/>
      <c r="AO31" s="253"/>
      <c r="AP31" s="253"/>
      <c r="AQ31" s="323"/>
      <c r="AR31" s="694"/>
      <c r="AS31" s="331"/>
      <c r="AT31" s="253"/>
      <c r="AU31" s="246"/>
      <c r="AV31" s="253"/>
      <c r="AW31" s="253"/>
      <c r="AX31" s="323"/>
      <c r="AY31" s="694"/>
      <c r="AZ31" s="331"/>
      <c r="BA31" s="253"/>
      <c r="BB31" s="246"/>
      <c r="BC31" s="253"/>
      <c r="BD31" s="253"/>
      <c r="BE31" s="323"/>
      <c r="BF31" s="694"/>
      <c r="BG31" s="331"/>
      <c r="BH31" s="253"/>
      <c r="BI31" s="246"/>
      <c r="BJ31" s="253"/>
      <c r="BK31" s="253"/>
      <c r="BL31" s="323"/>
      <c r="BM31" s="694"/>
      <c r="BN31" s="331"/>
      <c r="BO31" s="253"/>
      <c r="BP31" s="246"/>
      <c r="BQ31" s="253"/>
      <c r="BR31" s="253"/>
      <c r="BS31" s="253"/>
      <c r="BT31" s="323"/>
      <c r="BU31" s="347"/>
    </row>
    <row r="32" spans="1:73" s="22" customFormat="1" ht="82.5" customHeight="1">
      <c r="A32" s="240" t="s">
        <v>113</v>
      </c>
      <c r="B32" s="241" t="s">
        <v>767</v>
      </c>
      <c r="C32" s="242">
        <f t="shared" ref="C32:BN32" si="6">$C$8/5</f>
        <v>20</v>
      </c>
      <c r="D32" s="248" t="s">
        <v>35</v>
      </c>
      <c r="E32" s="246">
        <f>IF(D32="Yes",C32,0)</f>
        <v>20</v>
      </c>
      <c r="F32" s="245">
        <f>E32</f>
        <v>20</v>
      </c>
      <c r="G32" s="258" t="s">
        <v>750</v>
      </c>
      <c r="H32" s="322"/>
      <c r="I32" s="695"/>
      <c r="J32" s="330">
        <f t="shared" si="6"/>
        <v>20</v>
      </c>
      <c r="K32" s="251" t="s">
        <v>35</v>
      </c>
      <c r="L32" s="246">
        <f>IF(K32="Yes",J32,0)</f>
        <v>20</v>
      </c>
      <c r="M32" s="245">
        <f>L32</f>
        <v>20</v>
      </c>
      <c r="N32" s="251" t="s">
        <v>2166</v>
      </c>
      <c r="O32" s="322"/>
      <c r="P32" s="695"/>
      <c r="Q32" s="330">
        <f t="shared" si="6"/>
        <v>20</v>
      </c>
      <c r="R32" s="251" t="s">
        <v>38</v>
      </c>
      <c r="S32" s="246">
        <f>IF(R32="Yes",Q32,0)</f>
        <v>0</v>
      </c>
      <c r="T32" s="245">
        <f>S32</f>
        <v>0</v>
      </c>
      <c r="U32" s="253"/>
      <c r="V32" s="322"/>
      <c r="W32" s="695"/>
      <c r="X32" s="330">
        <f t="shared" si="6"/>
        <v>20</v>
      </c>
      <c r="Y32" s="251" t="s">
        <v>38</v>
      </c>
      <c r="Z32" s="246">
        <f>IF(Y32="Yes",X32,0)</f>
        <v>0</v>
      </c>
      <c r="AA32" s="245">
        <f>Z32</f>
        <v>0</v>
      </c>
      <c r="AB32" s="253"/>
      <c r="AC32" s="322"/>
      <c r="AD32" s="695"/>
      <c r="AE32" s="330">
        <f t="shared" si="6"/>
        <v>20</v>
      </c>
      <c r="AF32" s="251" t="s">
        <v>38</v>
      </c>
      <c r="AG32" s="246">
        <f>IF(AF32="Yes",AE32,0)</f>
        <v>0</v>
      </c>
      <c r="AH32" s="245">
        <f>AG32</f>
        <v>0</v>
      </c>
      <c r="AI32" s="253"/>
      <c r="AJ32" s="245"/>
      <c r="AK32" s="692"/>
      <c r="AL32" s="330">
        <f t="shared" si="6"/>
        <v>20</v>
      </c>
      <c r="AM32" s="267" t="s">
        <v>35</v>
      </c>
      <c r="AN32" s="246">
        <f>IF(AM32="Yes",AL32,0)</f>
        <v>20</v>
      </c>
      <c r="AO32" s="245">
        <f>AN32</f>
        <v>20</v>
      </c>
      <c r="AP32" s="253" t="s">
        <v>1315</v>
      </c>
      <c r="AQ32" s="322"/>
      <c r="AR32" s="695"/>
      <c r="AS32" s="330">
        <f t="shared" si="6"/>
        <v>20</v>
      </c>
      <c r="AT32" s="267" t="s">
        <v>35</v>
      </c>
      <c r="AU32" s="276">
        <f>IF(AT32="Yes",AS32,0)</f>
        <v>20</v>
      </c>
      <c r="AV32" s="277">
        <f>AU32</f>
        <v>20</v>
      </c>
      <c r="AW32" s="269" t="s">
        <v>2172</v>
      </c>
      <c r="AX32" s="324"/>
      <c r="AY32" s="695"/>
      <c r="AZ32" s="330">
        <f t="shared" si="6"/>
        <v>20</v>
      </c>
      <c r="BA32" s="248" t="s">
        <v>35</v>
      </c>
      <c r="BB32" s="246">
        <f>IF(BA32="Yes",AZ32,0)</f>
        <v>20</v>
      </c>
      <c r="BC32" s="245">
        <f>BB32</f>
        <v>20</v>
      </c>
      <c r="BD32" s="251" t="s">
        <v>1316</v>
      </c>
      <c r="BE32" s="322"/>
      <c r="BF32" s="694"/>
      <c r="BG32" s="330">
        <f t="shared" si="6"/>
        <v>20</v>
      </c>
      <c r="BH32" s="251" t="s">
        <v>35</v>
      </c>
      <c r="BI32" s="246">
        <f>IF(BH32="Yes",BG32,0)</f>
        <v>20</v>
      </c>
      <c r="BJ32" s="245">
        <f>BI32</f>
        <v>20</v>
      </c>
      <c r="BK32" s="251" t="s">
        <v>1317</v>
      </c>
      <c r="BL32" s="322"/>
      <c r="BM32" s="695"/>
      <c r="BN32" s="330">
        <f t="shared" si="6"/>
        <v>20</v>
      </c>
      <c r="BO32" s="251" t="s">
        <v>35</v>
      </c>
      <c r="BP32" s="246">
        <f>IF(BO32="Yes",BN32,0)</f>
        <v>20</v>
      </c>
      <c r="BQ32" s="245">
        <f>BP32</f>
        <v>20</v>
      </c>
      <c r="BR32" s="245"/>
      <c r="BS32" s="258" t="s">
        <v>1318</v>
      </c>
      <c r="BT32" s="323"/>
      <c r="BU32" s="348"/>
    </row>
    <row r="33" spans="1:107" s="23" customFormat="1" ht="12.75">
      <c r="A33" s="278"/>
      <c r="B33" s="253"/>
      <c r="C33" s="253"/>
      <c r="D33" s="253"/>
      <c r="E33" s="253"/>
      <c r="F33" s="253"/>
      <c r="G33" s="253"/>
      <c r="H33" s="323"/>
      <c r="I33" s="694"/>
      <c r="J33" s="334"/>
      <c r="K33" s="253"/>
      <c r="L33" s="253"/>
      <c r="M33" s="253"/>
      <c r="N33" s="253"/>
      <c r="O33" s="323"/>
      <c r="P33" s="694"/>
      <c r="Q33" s="334"/>
      <c r="R33" s="253"/>
      <c r="S33" s="253"/>
      <c r="T33" s="253"/>
      <c r="U33" s="253"/>
      <c r="V33" s="323"/>
      <c r="W33" s="694"/>
      <c r="X33" s="334"/>
      <c r="Y33" s="253"/>
      <c r="Z33" s="253"/>
      <c r="AA33" s="253"/>
      <c r="AB33" s="253"/>
      <c r="AC33" s="323"/>
      <c r="AD33" s="694"/>
      <c r="AE33" s="334"/>
      <c r="AF33" s="253"/>
      <c r="AG33" s="253"/>
      <c r="AH33" s="253"/>
      <c r="AI33" s="253"/>
      <c r="AJ33" s="323"/>
      <c r="AK33" s="694"/>
      <c r="AL33" s="334"/>
      <c r="AM33" s="253"/>
      <c r="AN33" s="253"/>
      <c r="AO33" s="253"/>
      <c r="AP33" s="253"/>
      <c r="AQ33" s="323"/>
      <c r="AR33" s="694"/>
      <c r="AS33" s="334"/>
      <c r="AT33" s="253"/>
      <c r="AU33" s="253"/>
      <c r="AV33" s="253"/>
      <c r="AW33" s="253"/>
      <c r="AX33" s="323"/>
      <c r="AY33" s="694"/>
      <c r="AZ33" s="334"/>
      <c r="BA33" s="253"/>
      <c r="BB33" s="253"/>
      <c r="BC33" s="253"/>
      <c r="BD33" s="253"/>
      <c r="BE33" s="323"/>
      <c r="BF33" s="695"/>
      <c r="BG33" s="334"/>
      <c r="BH33" s="253"/>
      <c r="BI33" s="253"/>
      <c r="BJ33" s="253"/>
      <c r="BK33" s="253"/>
      <c r="BL33" s="323"/>
      <c r="BM33" s="694"/>
      <c r="BN33" s="334"/>
      <c r="BO33" s="253"/>
      <c r="BP33" s="253"/>
      <c r="BQ33" s="253"/>
      <c r="BR33" s="253"/>
      <c r="BS33" s="253"/>
      <c r="BT33" s="323"/>
      <c r="BU33" s="347"/>
    </row>
    <row r="34" spans="1:107" s="702" customFormat="1" ht="12.75">
      <c r="A34" s="287" t="s">
        <v>117</v>
      </c>
      <c r="B34" s="644" t="s">
        <v>56</v>
      </c>
      <c r="C34" s="288">
        <v>100</v>
      </c>
      <c r="D34" s="698"/>
      <c r="E34" s="698"/>
      <c r="F34" s="288">
        <f>SUM(F35:F49)</f>
        <v>62.5</v>
      </c>
      <c r="G34" s="698"/>
      <c r="H34" s="699"/>
      <c r="I34" s="695"/>
      <c r="J34" s="700">
        <v>100</v>
      </c>
      <c r="K34" s="698"/>
      <c r="L34" s="698"/>
      <c r="M34" s="288">
        <f>SUM(M35:M47)</f>
        <v>91.666666666666657</v>
      </c>
      <c r="N34" s="698"/>
      <c r="O34" s="699"/>
      <c r="P34" s="695"/>
      <c r="Q34" s="700">
        <v>100</v>
      </c>
      <c r="R34" s="698"/>
      <c r="S34" s="698"/>
      <c r="T34" s="288">
        <f>SUM(T35:T47)</f>
        <v>25</v>
      </c>
      <c r="U34" s="698"/>
      <c r="V34" s="699"/>
      <c r="W34" s="695"/>
      <c r="X34" s="700">
        <v>100</v>
      </c>
      <c r="Y34" s="698"/>
      <c r="Z34" s="698"/>
      <c r="AA34" s="288">
        <f>SUM(AA35:AA47)</f>
        <v>25</v>
      </c>
      <c r="AB34" s="698"/>
      <c r="AC34" s="699"/>
      <c r="AD34" s="695"/>
      <c r="AE34" s="700">
        <v>100</v>
      </c>
      <c r="AF34" s="698"/>
      <c r="AG34" s="698"/>
      <c r="AH34" s="288">
        <f>SUM(AH35:AH47)</f>
        <v>83.333333333333343</v>
      </c>
      <c r="AI34" s="698"/>
      <c r="AJ34" s="699"/>
      <c r="AK34" s="695"/>
      <c r="AL34" s="700">
        <v>100</v>
      </c>
      <c r="AM34" s="698"/>
      <c r="AN34" s="698"/>
      <c r="AO34" s="288">
        <f>SUM(AO35:AO47)</f>
        <v>66.666666666666657</v>
      </c>
      <c r="AP34" s="698"/>
      <c r="AQ34" s="699"/>
      <c r="AR34" s="695"/>
      <c r="AS34" s="700">
        <v>100</v>
      </c>
      <c r="AT34" s="698"/>
      <c r="AU34" s="698"/>
      <c r="AV34" s="288">
        <f>SUM(AV35:AV47)</f>
        <v>70.833333333333329</v>
      </c>
      <c r="AW34" s="698"/>
      <c r="AX34" s="699"/>
      <c r="AY34" s="695"/>
      <c r="AZ34" s="700">
        <v>100</v>
      </c>
      <c r="BA34" s="698"/>
      <c r="BB34" s="698"/>
      <c r="BC34" s="288">
        <f>SUM(BC35:BC47)</f>
        <v>91.666666666666657</v>
      </c>
      <c r="BD34" s="698"/>
      <c r="BE34" s="699"/>
      <c r="BF34" s="694"/>
      <c r="BG34" s="700">
        <v>100</v>
      </c>
      <c r="BH34" s="698"/>
      <c r="BI34" s="698"/>
      <c r="BJ34" s="288">
        <f>SUM(BJ35:BJ47)</f>
        <v>58.333333333333336</v>
      </c>
      <c r="BK34" s="698"/>
      <c r="BL34" s="699"/>
      <c r="BM34" s="695"/>
      <c r="BN34" s="700">
        <v>100</v>
      </c>
      <c r="BO34" s="698"/>
      <c r="BP34" s="698"/>
      <c r="BQ34" s="288">
        <f>SUM(BQ35:BQ47)</f>
        <v>50</v>
      </c>
      <c r="BR34" s="288"/>
      <c r="BS34" s="698"/>
      <c r="BT34" s="699"/>
      <c r="BU34" s="701"/>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row>
    <row r="35" spans="1:107" s="23" customFormat="1" ht="68.25" customHeight="1">
      <c r="A35" s="240" t="s">
        <v>118</v>
      </c>
      <c r="B35" s="241" t="s">
        <v>1217</v>
      </c>
      <c r="C35" s="242">
        <f>$J$34/2</f>
        <v>50</v>
      </c>
      <c r="D35" s="253"/>
      <c r="E35" s="242"/>
      <c r="F35" s="242">
        <f>SUM(E37:E45)</f>
        <v>37.5</v>
      </c>
      <c r="G35" s="253"/>
      <c r="H35" s="323"/>
      <c r="I35" s="694"/>
      <c r="J35" s="330">
        <f>$J$34/2</f>
        <v>50</v>
      </c>
      <c r="K35" s="253"/>
      <c r="L35" s="242"/>
      <c r="M35" s="242">
        <f>SUM(L37:L45)</f>
        <v>41.666666666666664</v>
      </c>
      <c r="N35" s="253"/>
      <c r="O35" s="323"/>
      <c r="P35" s="694"/>
      <c r="Q35" s="330">
        <f>$J$34/2</f>
        <v>50</v>
      </c>
      <c r="R35" s="253"/>
      <c r="S35" s="242"/>
      <c r="T35" s="242">
        <f>SUM(S37:S45)</f>
        <v>0</v>
      </c>
      <c r="U35" s="253"/>
      <c r="V35" s="323"/>
      <c r="W35" s="694"/>
      <c r="X35" s="330">
        <f>$J$34/2</f>
        <v>50</v>
      </c>
      <c r="Y35" s="253"/>
      <c r="Z35" s="242"/>
      <c r="AA35" s="242">
        <f>SUM(Z37:Z45)</f>
        <v>0</v>
      </c>
      <c r="AB35" s="253"/>
      <c r="AC35" s="323"/>
      <c r="AD35" s="694"/>
      <c r="AE35" s="338">
        <f>$J$34/2</f>
        <v>50</v>
      </c>
      <c r="AF35" s="253"/>
      <c r="AG35" s="242"/>
      <c r="AH35" s="242">
        <f>SUM(AG37:AG45)</f>
        <v>33.333333333333336</v>
      </c>
      <c r="AI35" s="253"/>
      <c r="AJ35" s="324"/>
      <c r="AK35" s="694"/>
      <c r="AL35" s="330">
        <f>$J$34/2</f>
        <v>50</v>
      </c>
      <c r="AM35" s="253"/>
      <c r="AN35" s="242"/>
      <c r="AO35" s="242">
        <f>SUM(AN37:AN45)</f>
        <v>41.666666666666664</v>
      </c>
      <c r="AP35" s="253"/>
      <c r="AQ35" s="323"/>
      <c r="AR35" s="694"/>
      <c r="AS35" s="330">
        <f>$J$34/2</f>
        <v>50</v>
      </c>
      <c r="AT35" s="253"/>
      <c r="AU35" s="242"/>
      <c r="AV35" s="242">
        <f>SUM(AU37:AU45)</f>
        <v>45.833333333333329</v>
      </c>
      <c r="AW35" s="253"/>
      <c r="AX35" s="323"/>
      <c r="AY35" s="694"/>
      <c r="AZ35" s="330">
        <f>$J$34/2</f>
        <v>50</v>
      </c>
      <c r="BA35" s="253"/>
      <c r="BB35" s="242"/>
      <c r="BC35" s="242">
        <f>SUM(BB37:BB45)</f>
        <v>41.666666666666664</v>
      </c>
      <c r="BD35" s="253"/>
      <c r="BE35" s="323"/>
      <c r="BF35" s="695"/>
      <c r="BG35" s="330">
        <f>$J$34/2</f>
        <v>50</v>
      </c>
      <c r="BH35" s="253"/>
      <c r="BI35" s="242"/>
      <c r="BJ35" s="242">
        <f>SUM(BI37:BI45)</f>
        <v>33.333333333333336</v>
      </c>
      <c r="BK35" s="253"/>
      <c r="BL35" s="323"/>
      <c r="BM35" s="694"/>
      <c r="BN35" s="330">
        <f>$J$34/2</f>
        <v>50</v>
      </c>
      <c r="BO35" s="253"/>
      <c r="BP35" s="242"/>
      <c r="BQ35" s="242">
        <f>SUM(BP37:BP45)</f>
        <v>0</v>
      </c>
      <c r="BR35" s="242"/>
      <c r="BS35" s="253"/>
      <c r="BT35" s="323"/>
      <c r="BU35" s="347"/>
    </row>
    <row r="36" spans="1:107" s="23" customFormat="1" ht="55.5" customHeight="1">
      <c r="A36" s="271"/>
      <c r="B36" s="272" t="s">
        <v>768</v>
      </c>
      <c r="C36" s="242"/>
      <c r="D36" s="253"/>
      <c r="E36" s="242"/>
      <c r="F36" s="242"/>
      <c r="G36" s="253"/>
      <c r="H36" s="323"/>
      <c r="I36" s="694"/>
      <c r="J36" s="330"/>
      <c r="K36" s="253"/>
      <c r="L36" s="242"/>
      <c r="M36" s="242"/>
      <c r="N36" s="253"/>
      <c r="O36" s="323"/>
      <c r="P36" s="694"/>
      <c r="Q36" s="330"/>
      <c r="R36" s="253"/>
      <c r="S36" s="242"/>
      <c r="T36" s="242"/>
      <c r="U36" s="253"/>
      <c r="V36" s="323"/>
      <c r="W36" s="694"/>
      <c r="X36" s="330"/>
      <c r="Y36" s="253"/>
      <c r="Z36" s="242"/>
      <c r="AA36" s="242"/>
      <c r="AB36" s="253"/>
      <c r="AC36" s="323"/>
      <c r="AD36" s="694"/>
      <c r="AE36" s="330"/>
      <c r="AF36" s="253"/>
      <c r="AG36" s="242"/>
      <c r="AH36" s="242"/>
      <c r="AI36" s="253"/>
      <c r="AJ36" s="323"/>
      <c r="AK36" s="694"/>
      <c r="AL36" s="330"/>
      <c r="AM36" s="253"/>
      <c r="AN36" s="242"/>
      <c r="AO36" s="242"/>
      <c r="AP36" s="253"/>
      <c r="AQ36" s="323"/>
      <c r="AR36" s="694"/>
      <c r="AS36" s="330"/>
      <c r="AT36" s="253"/>
      <c r="AU36" s="242"/>
      <c r="AV36" s="242"/>
      <c r="AW36" s="253"/>
      <c r="AX36" s="323"/>
      <c r="AY36" s="694"/>
      <c r="AZ36" s="330"/>
      <c r="BA36" s="253"/>
      <c r="BB36" s="242"/>
      <c r="BC36" s="242"/>
      <c r="BD36" s="253"/>
      <c r="BE36" s="323"/>
      <c r="BF36" s="694"/>
      <c r="BG36" s="330"/>
      <c r="BH36" s="253"/>
      <c r="BI36" s="242"/>
      <c r="BJ36" s="242"/>
      <c r="BK36" s="253"/>
      <c r="BL36" s="323"/>
      <c r="BM36" s="694"/>
      <c r="BN36" s="330"/>
      <c r="BO36" s="253"/>
      <c r="BP36" s="242"/>
      <c r="BQ36" s="242"/>
      <c r="BR36" s="242"/>
      <c r="BS36" s="253"/>
      <c r="BT36" s="323"/>
      <c r="BU36" s="347"/>
    </row>
    <row r="37" spans="1:107" s="23" customFormat="1" ht="72.75" customHeight="1">
      <c r="A37" s="247" t="s">
        <v>58</v>
      </c>
      <c r="B37" s="248" t="s">
        <v>1319</v>
      </c>
      <c r="C37" s="246">
        <f t="shared" ref="C37:BN39" si="7">$C$35/2</f>
        <v>25</v>
      </c>
      <c r="D37" s="267" t="s">
        <v>35</v>
      </c>
      <c r="E37" s="276">
        <f>IF(D37="Yes",C37,0)</f>
        <v>25</v>
      </c>
      <c r="F37" s="269"/>
      <c r="G37" s="253" t="s">
        <v>1320</v>
      </c>
      <c r="H37" s="323"/>
      <c r="I37" s="694"/>
      <c r="J37" s="331">
        <f t="shared" si="7"/>
        <v>25</v>
      </c>
      <c r="K37" s="251" t="s">
        <v>35</v>
      </c>
      <c r="L37" s="246">
        <f>IF(K37="Yes",J37,0)</f>
        <v>25</v>
      </c>
      <c r="M37" s="253"/>
      <c r="N37" s="251" t="s">
        <v>1321</v>
      </c>
      <c r="O37" s="323"/>
      <c r="P37" s="694"/>
      <c r="Q37" s="331">
        <f t="shared" si="7"/>
        <v>25</v>
      </c>
      <c r="R37" s="251" t="s">
        <v>38</v>
      </c>
      <c r="S37" s="249">
        <f>IF(R37="Yes",Q37,0)</f>
        <v>0</v>
      </c>
      <c r="T37" s="253"/>
      <c r="U37" s="253"/>
      <c r="V37" s="323"/>
      <c r="W37" s="694"/>
      <c r="X37" s="331">
        <f t="shared" si="7"/>
        <v>25</v>
      </c>
      <c r="Y37" s="251" t="s">
        <v>38</v>
      </c>
      <c r="Z37" s="249">
        <f>IF(Y37="Yes",X37,0)</f>
        <v>0</v>
      </c>
      <c r="AA37" s="253"/>
      <c r="AB37" s="253"/>
      <c r="AC37" s="323"/>
      <c r="AD37" s="694"/>
      <c r="AE37" s="331">
        <f t="shared" si="7"/>
        <v>25</v>
      </c>
      <c r="AF37" s="267" t="s">
        <v>35</v>
      </c>
      <c r="AG37" s="249">
        <f>IF(AF37="Yes",AE37,0)</f>
        <v>25</v>
      </c>
      <c r="AH37" s="253"/>
      <c r="AI37" s="253" t="s">
        <v>1322</v>
      </c>
      <c r="AJ37" s="339"/>
      <c r="AK37" s="694"/>
      <c r="AL37" s="340">
        <f t="shared" si="7"/>
        <v>25</v>
      </c>
      <c r="AM37" s="267" t="s">
        <v>35</v>
      </c>
      <c r="AN37" s="249">
        <f>IF(AM37="Yes",AL37,0)</f>
        <v>25</v>
      </c>
      <c r="AO37" s="253"/>
      <c r="AP37" s="253" t="s">
        <v>1323</v>
      </c>
      <c r="AQ37" s="323"/>
      <c r="AR37" s="694"/>
      <c r="AS37" s="331">
        <f t="shared" si="7"/>
        <v>25</v>
      </c>
      <c r="AT37" s="267" t="s">
        <v>35</v>
      </c>
      <c r="AU37" s="249">
        <f>IF(AT37="Yes",AS37,0)</f>
        <v>25</v>
      </c>
      <c r="AV37" s="253"/>
      <c r="AW37" s="253" t="s">
        <v>1324</v>
      </c>
      <c r="AX37" s="339"/>
      <c r="AY37" s="694"/>
      <c r="AZ37" s="332">
        <f t="shared" si="7"/>
        <v>25</v>
      </c>
      <c r="BA37" s="267" t="s">
        <v>35</v>
      </c>
      <c r="BB37" s="249">
        <f>IF(BA37="Yes",AZ37,0)</f>
        <v>25</v>
      </c>
      <c r="BC37" s="252"/>
      <c r="BD37" s="251" t="s">
        <v>1325</v>
      </c>
      <c r="BE37" s="323"/>
      <c r="BF37" s="694"/>
      <c r="BG37" s="331">
        <f t="shared" si="7"/>
        <v>25</v>
      </c>
      <c r="BH37" s="251" t="s">
        <v>35</v>
      </c>
      <c r="BI37" s="249">
        <f>IF(BH37="Yes",BG37,0)</f>
        <v>25</v>
      </c>
      <c r="BJ37" s="253"/>
      <c r="BK37" s="269" t="s">
        <v>1326</v>
      </c>
      <c r="BL37" s="323"/>
      <c r="BM37" s="694"/>
      <c r="BN37" s="331">
        <f t="shared" si="7"/>
        <v>25</v>
      </c>
      <c r="BO37" s="267" t="s">
        <v>38</v>
      </c>
      <c r="BP37" s="249">
        <f>IF(BO37="Yes",BN37,0)</f>
        <v>0</v>
      </c>
      <c r="BQ37" s="253"/>
      <c r="BR37" s="253"/>
      <c r="BS37" s="253"/>
      <c r="BT37" s="323"/>
      <c r="BU37" s="347"/>
    </row>
    <row r="38" spans="1:107" s="23" customFormat="1" ht="12.75">
      <c r="A38" s="270"/>
      <c r="B38" s="252"/>
      <c r="C38" s="246"/>
      <c r="D38" s="269"/>
      <c r="E38" s="301"/>
      <c r="F38" s="269"/>
      <c r="G38" s="253"/>
      <c r="H38" s="323"/>
      <c r="I38" s="694"/>
      <c r="J38" s="331"/>
      <c r="K38" s="253"/>
      <c r="L38" s="280"/>
      <c r="M38" s="253"/>
      <c r="N38" s="253"/>
      <c r="O38" s="323"/>
      <c r="P38" s="694"/>
      <c r="Q38" s="331"/>
      <c r="R38" s="253"/>
      <c r="S38" s="280"/>
      <c r="T38" s="253"/>
      <c r="U38" s="253"/>
      <c r="V38" s="323"/>
      <c r="W38" s="694"/>
      <c r="X38" s="331"/>
      <c r="Y38" s="252"/>
      <c r="Z38" s="280"/>
      <c r="AA38" s="253"/>
      <c r="AB38" s="253"/>
      <c r="AC38" s="323"/>
      <c r="AD38" s="694"/>
      <c r="AE38" s="331"/>
      <c r="AF38" s="269"/>
      <c r="AG38" s="280"/>
      <c r="AH38" s="253"/>
      <c r="AI38" s="253"/>
      <c r="AJ38" s="323"/>
      <c r="AK38" s="694"/>
      <c r="AL38" s="331"/>
      <c r="AM38" s="269"/>
      <c r="AN38" s="280"/>
      <c r="AO38" s="253"/>
      <c r="AP38" s="253"/>
      <c r="AQ38" s="323"/>
      <c r="AR38" s="694"/>
      <c r="AS38" s="331"/>
      <c r="AT38" s="269"/>
      <c r="AU38" s="281"/>
      <c r="AV38" s="253"/>
      <c r="AW38" s="253"/>
      <c r="AX38" s="323"/>
      <c r="AY38" s="694"/>
      <c r="AZ38" s="332"/>
      <c r="BA38" s="269"/>
      <c r="BB38" s="281"/>
      <c r="BC38" s="252"/>
      <c r="BD38" s="251"/>
      <c r="BE38" s="323"/>
      <c r="BF38" s="694"/>
      <c r="BG38" s="331"/>
      <c r="BH38" s="253"/>
      <c r="BI38" s="280"/>
      <c r="BJ38" s="253"/>
      <c r="BK38" s="253"/>
      <c r="BL38" s="323"/>
      <c r="BM38" s="694"/>
      <c r="BN38" s="331"/>
      <c r="BO38" s="253"/>
      <c r="BP38" s="280"/>
      <c r="BQ38" s="253"/>
      <c r="BR38" s="253"/>
      <c r="BS38" s="253"/>
      <c r="BT38" s="323"/>
      <c r="BU38" s="347"/>
    </row>
    <row r="39" spans="1:107" s="23" customFormat="1" ht="12.75">
      <c r="A39" s="240" t="s">
        <v>59</v>
      </c>
      <c r="B39" s="282" t="s">
        <v>616</v>
      </c>
      <c r="C39" s="246">
        <f>$C$35/2</f>
        <v>25</v>
      </c>
      <c r="D39" s="269"/>
      <c r="E39" s="301"/>
      <c r="F39" s="269"/>
      <c r="G39" s="253"/>
      <c r="H39" s="323"/>
      <c r="I39" s="694"/>
      <c r="J39" s="331">
        <f t="shared" si="7"/>
        <v>25</v>
      </c>
      <c r="K39" s="253"/>
      <c r="L39" s="280"/>
      <c r="M39" s="253"/>
      <c r="N39" s="253"/>
      <c r="O39" s="323"/>
      <c r="P39" s="694"/>
      <c r="Q39" s="331">
        <f t="shared" si="7"/>
        <v>25</v>
      </c>
      <c r="R39" s="253"/>
      <c r="S39" s="280"/>
      <c r="T39" s="253"/>
      <c r="U39" s="253"/>
      <c r="V39" s="323"/>
      <c r="W39" s="694"/>
      <c r="X39" s="331">
        <f t="shared" si="7"/>
        <v>25</v>
      </c>
      <c r="Y39" s="252"/>
      <c r="Z39" s="280"/>
      <c r="AA39" s="253"/>
      <c r="AB39" s="253"/>
      <c r="AC39" s="323"/>
      <c r="AD39" s="694"/>
      <c r="AE39" s="331">
        <f t="shared" si="7"/>
        <v>25</v>
      </c>
      <c r="AF39" s="269"/>
      <c r="AG39" s="280"/>
      <c r="AH39" s="253"/>
      <c r="AI39" s="253"/>
      <c r="AJ39" s="323"/>
      <c r="AK39" s="694"/>
      <c r="AL39" s="331">
        <f t="shared" si="7"/>
        <v>25</v>
      </c>
      <c r="AM39" s="269"/>
      <c r="AN39" s="280"/>
      <c r="AO39" s="253"/>
      <c r="AP39" s="253"/>
      <c r="AQ39" s="323"/>
      <c r="AR39" s="694"/>
      <c r="AS39" s="331">
        <f t="shared" si="7"/>
        <v>25</v>
      </c>
      <c r="AT39" s="269"/>
      <c r="AU39" s="281"/>
      <c r="AV39" s="253"/>
      <c r="AW39" s="253"/>
      <c r="AX39" s="323"/>
      <c r="AY39" s="694"/>
      <c r="AZ39" s="332">
        <f t="shared" si="7"/>
        <v>25</v>
      </c>
      <c r="BA39" s="269"/>
      <c r="BB39" s="281"/>
      <c r="BC39" s="252"/>
      <c r="BD39" s="251"/>
      <c r="BE39" s="323"/>
      <c r="BF39" s="694"/>
      <c r="BG39" s="331">
        <f t="shared" si="7"/>
        <v>25</v>
      </c>
      <c r="BH39" s="253"/>
      <c r="BI39" s="280"/>
      <c r="BJ39" s="253"/>
      <c r="BK39" s="253"/>
      <c r="BL39" s="323"/>
      <c r="BM39" s="694"/>
      <c r="BN39" s="331">
        <f t="shared" si="7"/>
        <v>25</v>
      </c>
      <c r="BO39" s="253"/>
      <c r="BP39" s="280"/>
      <c r="BQ39" s="253"/>
      <c r="BR39" s="253"/>
      <c r="BS39" s="253"/>
      <c r="BT39" s="323"/>
      <c r="BU39" s="347"/>
    </row>
    <row r="40" spans="1:107" s="23" customFormat="1" ht="38.25">
      <c r="A40" s="247" t="s">
        <v>612</v>
      </c>
      <c r="B40" s="248" t="s">
        <v>1144</v>
      </c>
      <c r="C40" s="246">
        <f>$C$39/6</f>
        <v>4.166666666666667</v>
      </c>
      <c r="D40" s="267" t="s">
        <v>38</v>
      </c>
      <c r="E40" s="276">
        <f t="shared" ref="E40:E45" si="8">IF(D40="Yes",C40,0)</f>
        <v>0</v>
      </c>
      <c r="F40" s="269"/>
      <c r="G40" s="253"/>
      <c r="H40" s="323"/>
      <c r="I40" s="694"/>
      <c r="J40" s="331">
        <f>$C$39/6</f>
        <v>4.166666666666667</v>
      </c>
      <c r="K40" s="267" t="s">
        <v>35</v>
      </c>
      <c r="L40" s="246">
        <f t="shared" ref="L40:L45" si="9">IF(K40="Yes",J40,0)</f>
        <v>4.166666666666667</v>
      </c>
      <c r="M40" s="253"/>
      <c r="N40" s="253" t="s">
        <v>1327</v>
      </c>
      <c r="O40" s="323"/>
      <c r="P40" s="694"/>
      <c r="Q40" s="331">
        <f>$C$39/6</f>
        <v>4.166666666666667</v>
      </c>
      <c r="R40" s="251" t="s">
        <v>38</v>
      </c>
      <c r="S40" s="249">
        <f t="shared" ref="S40:S45" si="10">IF(R40="Yes",Q40,0)</f>
        <v>0</v>
      </c>
      <c r="T40" s="253"/>
      <c r="U40" s="253"/>
      <c r="V40" s="323"/>
      <c r="W40" s="694"/>
      <c r="X40" s="331">
        <f>$C$39/6</f>
        <v>4.166666666666667</v>
      </c>
      <c r="Y40" s="248" t="s">
        <v>38</v>
      </c>
      <c r="Z40" s="249">
        <f t="shared" ref="Z40:Z45" si="11">IF(Y40="Yes",X40,0)</f>
        <v>0</v>
      </c>
      <c r="AA40" s="253"/>
      <c r="AB40" s="253"/>
      <c r="AC40" s="323"/>
      <c r="AD40" s="694"/>
      <c r="AE40" s="331">
        <f>$C$39/6</f>
        <v>4.166666666666667</v>
      </c>
      <c r="AF40" s="267" t="s">
        <v>38</v>
      </c>
      <c r="AG40" s="249">
        <f t="shared" ref="AG40:AG45" si="12">IF(AF40="Yes",AE40,0)</f>
        <v>0</v>
      </c>
      <c r="AH40" s="253"/>
      <c r="AI40" s="253"/>
      <c r="AJ40" s="323"/>
      <c r="AK40" s="694"/>
      <c r="AL40" s="331">
        <f>$C$39/6</f>
        <v>4.166666666666667</v>
      </c>
      <c r="AM40" s="267" t="s">
        <v>38</v>
      </c>
      <c r="AN40" s="249">
        <f t="shared" ref="AN40:AN45" si="13">IF(AM40="Yes",AL40,0)</f>
        <v>0</v>
      </c>
      <c r="AO40" s="253"/>
      <c r="AP40" s="253"/>
      <c r="AQ40" s="323"/>
      <c r="AR40" s="694"/>
      <c r="AS40" s="331">
        <f>$C$39/6</f>
        <v>4.166666666666667</v>
      </c>
      <c r="AT40" s="267" t="s">
        <v>35</v>
      </c>
      <c r="AU40" s="249">
        <f t="shared" ref="AU40:AU45" si="14">IF(AT40="Yes",AS40,0)</f>
        <v>4.166666666666667</v>
      </c>
      <c r="AV40" s="253"/>
      <c r="AW40" s="253" t="s">
        <v>1328</v>
      </c>
      <c r="AX40" s="323"/>
      <c r="AY40" s="694"/>
      <c r="AZ40" s="331">
        <f>$C$39/6</f>
        <v>4.166666666666667</v>
      </c>
      <c r="BA40" s="267" t="s">
        <v>38</v>
      </c>
      <c r="BB40" s="249">
        <f t="shared" ref="BB40:BB44" si="15">IF(BA40="Yes",AZ40,0)</f>
        <v>0</v>
      </c>
      <c r="BC40" s="252"/>
      <c r="BD40" s="251"/>
      <c r="BE40" s="323"/>
      <c r="BF40" s="694"/>
      <c r="BG40" s="331">
        <f>$C$39/6</f>
        <v>4.166666666666667</v>
      </c>
      <c r="BH40" s="251" t="s">
        <v>38</v>
      </c>
      <c r="BI40" s="249">
        <f t="shared" ref="BI40:BI45" si="16">IF(BH40="Yes",BG40,0)</f>
        <v>0</v>
      </c>
      <c r="BJ40" s="253"/>
      <c r="BK40" s="253"/>
      <c r="BL40" s="323"/>
      <c r="BM40" s="694"/>
      <c r="BN40" s="331">
        <f>$C$39/6</f>
        <v>4.166666666666667</v>
      </c>
      <c r="BO40" s="251" t="s">
        <v>38</v>
      </c>
      <c r="BP40" s="249">
        <f t="shared" ref="BP40:BP45" si="17">IF(BO40="Yes",BN40,0)</f>
        <v>0</v>
      </c>
      <c r="BQ40" s="253"/>
      <c r="BR40" s="253"/>
      <c r="BS40" s="253"/>
      <c r="BT40" s="323"/>
      <c r="BU40" s="347"/>
    </row>
    <row r="41" spans="1:107" s="23" customFormat="1" ht="38.25">
      <c r="A41" s="247" t="s">
        <v>613</v>
      </c>
      <c r="B41" s="248" t="s">
        <v>60</v>
      </c>
      <c r="C41" s="246">
        <f t="shared" ref="C41:C45" si="18">$C$39/6</f>
        <v>4.166666666666667</v>
      </c>
      <c r="D41" s="267" t="s">
        <v>35</v>
      </c>
      <c r="E41" s="276">
        <f t="shared" si="8"/>
        <v>4.166666666666667</v>
      </c>
      <c r="F41" s="269"/>
      <c r="G41" s="269" t="s">
        <v>1330</v>
      </c>
      <c r="H41" s="323"/>
      <c r="I41" s="694"/>
      <c r="J41" s="331">
        <f t="shared" ref="J41:J45" si="19">$C$39/6</f>
        <v>4.166666666666667</v>
      </c>
      <c r="K41" s="267" t="s">
        <v>35</v>
      </c>
      <c r="L41" s="246">
        <f t="shared" si="9"/>
        <v>4.166666666666667</v>
      </c>
      <c r="M41" s="253"/>
      <c r="N41" s="253" t="s">
        <v>1327</v>
      </c>
      <c r="O41" s="323"/>
      <c r="P41" s="694"/>
      <c r="Q41" s="331">
        <f t="shared" ref="Q41:Q45" si="20">$C$39/6</f>
        <v>4.166666666666667</v>
      </c>
      <c r="R41" s="251" t="s">
        <v>38</v>
      </c>
      <c r="S41" s="249">
        <f t="shared" si="10"/>
        <v>0</v>
      </c>
      <c r="T41" s="253"/>
      <c r="U41" s="253"/>
      <c r="V41" s="323"/>
      <c r="W41" s="694"/>
      <c r="X41" s="331">
        <f t="shared" ref="X41:X45" si="21">$C$39/6</f>
        <v>4.166666666666667</v>
      </c>
      <c r="Y41" s="248" t="s">
        <v>38</v>
      </c>
      <c r="Z41" s="249">
        <f t="shared" si="11"/>
        <v>0</v>
      </c>
      <c r="AA41" s="253"/>
      <c r="AB41" s="253"/>
      <c r="AC41" s="323"/>
      <c r="AD41" s="694"/>
      <c r="AE41" s="331">
        <f t="shared" ref="AE41:AE45" si="22">$C$39/6</f>
        <v>4.166666666666667</v>
      </c>
      <c r="AF41" s="267" t="s">
        <v>35</v>
      </c>
      <c r="AG41" s="249">
        <f t="shared" si="12"/>
        <v>4.166666666666667</v>
      </c>
      <c r="AH41" s="253"/>
      <c r="AI41" s="253" t="s">
        <v>1322</v>
      </c>
      <c r="AJ41" s="323"/>
      <c r="AK41" s="694"/>
      <c r="AL41" s="331">
        <f t="shared" ref="AL41:AL45" si="23">$C$39/6</f>
        <v>4.166666666666667</v>
      </c>
      <c r="AM41" s="267" t="s">
        <v>35</v>
      </c>
      <c r="AN41" s="249">
        <f t="shared" si="13"/>
        <v>4.166666666666667</v>
      </c>
      <c r="AO41" s="253"/>
      <c r="AP41" s="253" t="s">
        <v>1323</v>
      </c>
      <c r="AQ41" s="323"/>
      <c r="AR41" s="694"/>
      <c r="AS41" s="331">
        <f t="shared" ref="AS41:AS45" si="24">$C$39/6</f>
        <v>4.166666666666667</v>
      </c>
      <c r="AT41" s="267" t="s">
        <v>35</v>
      </c>
      <c r="AU41" s="249">
        <f t="shared" si="14"/>
        <v>4.166666666666667</v>
      </c>
      <c r="AV41" s="253"/>
      <c r="AW41" s="253" t="s">
        <v>1331</v>
      </c>
      <c r="AX41" s="323"/>
      <c r="AY41" s="694"/>
      <c r="AZ41" s="331">
        <f t="shared" ref="AZ41:AZ45" si="25">$C$39/6</f>
        <v>4.166666666666667</v>
      </c>
      <c r="BA41" s="267" t="s">
        <v>35</v>
      </c>
      <c r="BB41" s="249">
        <f t="shared" si="15"/>
        <v>4.166666666666667</v>
      </c>
      <c r="BC41" s="252"/>
      <c r="BD41" s="251" t="s">
        <v>1329</v>
      </c>
      <c r="BE41" s="323"/>
      <c r="BF41" s="694"/>
      <c r="BG41" s="331">
        <f t="shared" ref="BG41:BG45" si="26">$C$39/6</f>
        <v>4.166666666666667</v>
      </c>
      <c r="BH41" s="267" t="s">
        <v>35</v>
      </c>
      <c r="BI41" s="249">
        <f t="shared" si="16"/>
        <v>4.166666666666667</v>
      </c>
      <c r="BJ41" s="253"/>
      <c r="BK41" s="269" t="s">
        <v>1332</v>
      </c>
      <c r="BL41" s="323"/>
      <c r="BM41" s="694"/>
      <c r="BN41" s="331">
        <f t="shared" ref="BN41:BN45" si="27">$C$39/6</f>
        <v>4.166666666666667</v>
      </c>
      <c r="BO41" s="251" t="s">
        <v>38</v>
      </c>
      <c r="BP41" s="249">
        <f t="shared" si="17"/>
        <v>0</v>
      </c>
      <c r="BQ41" s="253"/>
      <c r="BR41" s="253"/>
      <c r="BS41" s="253"/>
      <c r="BT41" s="323"/>
      <c r="BU41" s="347"/>
    </row>
    <row r="42" spans="1:107" s="23" customFormat="1" ht="76.5">
      <c r="A42" s="247" t="s">
        <v>614</v>
      </c>
      <c r="B42" s="248" t="s">
        <v>769</v>
      </c>
      <c r="C42" s="246">
        <f t="shared" si="18"/>
        <v>4.166666666666667</v>
      </c>
      <c r="D42" s="267" t="s">
        <v>35</v>
      </c>
      <c r="E42" s="276">
        <f t="shared" si="8"/>
        <v>4.166666666666667</v>
      </c>
      <c r="F42" s="269"/>
      <c r="G42" s="269" t="s">
        <v>1330</v>
      </c>
      <c r="H42" s="323"/>
      <c r="I42" s="694"/>
      <c r="J42" s="331">
        <f t="shared" si="19"/>
        <v>4.166666666666667</v>
      </c>
      <c r="K42" s="267" t="s">
        <v>35</v>
      </c>
      <c r="L42" s="246">
        <f t="shared" si="9"/>
        <v>4.166666666666667</v>
      </c>
      <c r="M42" s="253"/>
      <c r="N42" s="269" t="s">
        <v>1333</v>
      </c>
      <c r="O42" s="323"/>
      <c r="P42" s="694"/>
      <c r="Q42" s="331">
        <f t="shared" si="20"/>
        <v>4.166666666666667</v>
      </c>
      <c r="R42" s="251" t="s">
        <v>38</v>
      </c>
      <c r="S42" s="249">
        <f t="shared" si="10"/>
        <v>0</v>
      </c>
      <c r="T42" s="253"/>
      <c r="U42" s="253"/>
      <c r="V42" s="323"/>
      <c r="W42" s="694"/>
      <c r="X42" s="331">
        <f t="shared" si="21"/>
        <v>4.166666666666667</v>
      </c>
      <c r="Y42" s="248" t="s">
        <v>38</v>
      </c>
      <c r="Z42" s="249">
        <f t="shared" si="11"/>
        <v>0</v>
      </c>
      <c r="AA42" s="253"/>
      <c r="AB42" s="253"/>
      <c r="AC42" s="323"/>
      <c r="AD42" s="694"/>
      <c r="AE42" s="331">
        <f t="shared" si="22"/>
        <v>4.166666666666667</v>
      </c>
      <c r="AF42" s="267" t="s">
        <v>35</v>
      </c>
      <c r="AG42" s="249">
        <f t="shared" si="12"/>
        <v>4.166666666666667</v>
      </c>
      <c r="AH42" s="253"/>
      <c r="AI42" s="253" t="s">
        <v>1322</v>
      </c>
      <c r="AJ42" s="323"/>
      <c r="AK42" s="694"/>
      <c r="AL42" s="331">
        <f t="shared" si="23"/>
        <v>4.166666666666667</v>
      </c>
      <c r="AM42" s="267" t="s">
        <v>35</v>
      </c>
      <c r="AN42" s="249">
        <f t="shared" si="13"/>
        <v>4.166666666666667</v>
      </c>
      <c r="AO42" s="253"/>
      <c r="AP42" s="253" t="s">
        <v>1323</v>
      </c>
      <c r="AQ42" s="323"/>
      <c r="AR42" s="694"/>
      <c r="AS42" s="331">
        <f t="shared" si="24"/>
        <v>4.166666666666667</v>
      </c>
      <c r="AT42" s="267" t="s">
        <v>35</v>
      </c>
      <c r="AU42" s="249">
        <f t="shared" si="14"/>
        <v>4.166666666666667</v>
      </c>
      <c r="AV42" s="253"/>
      <c r="AW42" s="253" t="s">
        <v>1331</v>
      </c>
      <c r="AX42" s="323"/>
      <c r="AY42" s="694"/>
      <c r="AZ42" s="331">
        <f t="shared" si="25"/>
        <v>4.166666666666667</v>
      </c>
      <c r="BA42" s="267" t="s">
        <v>35</v>
      </c>
      <c r="BB42" s="249">
        <f t="shared" si="15"/>
        <v>4.166666666666667</v>
      </c>
      <c r="BC42" s="252"/>
      <c r="BD42" s="251" t="s">
        <v>1329</v>
      </c>
      <c r="BE42" s="323"/>
      <c r="BF42" s="694"/>
      <c r="BG42" s="331">
        <f t="shared" si="26"/>
        <v>4.166666666666667</v>
      </c>
      <c r="BH42" s="267" t="s">
        <v>35</v>
      </c>
      <c r="BI42" s="249">
        <f t="shared" si="16"/>
        <v>4.166666666666667</v>
      </c>
      <c r="BJ42" s="253"/>
      <c r="BK42" s="269" t="s">
        <v>1334</v>
      </c>
      <c r="BL42" s="323"/>
      <c r="BM42" s="694"/>
      <c r="BN42" s="331">
        <f t="shared" si="27"/>
        <v>4.166666666666667</v>
      </c>
      <c r="BO42" s="251" t="s">
        <v>38</v>
      </c>
      <c r="BP42" s="249">
        <f t="shared" si="17"/>
        <v>0</v>
      </c>
      <c r="BQ42" s="253"/>
      <c r="BR42" s="253"/>
      <c r="BS42" s="253"/>
      <c r="BT42" s="323"/>
      <c r="BU42" s="347"/>
    </row>
    <row r="43" spans="1:107" s="23" customFormat="1" ht="51">
      <c r="A43" s="247" t="s">
        <v>615</v>
      </c>
      <c r="B43" s="248" t="s">
        <v>1059</v>
      </c>
      <c r="C43" s="246">
        <f t="shared" si="18"/>
        <v>4.166666666666667</v>
      </c>
      <c r="D43" s="267" t="s">
        <v>35</v>
      </c>
      <c r="E43" s="276">
        <f t="shared" si="8"/>
        <v>4.166666666666667</v>
      </c>
      <c r="F43" s="269"/>
      <c r="G43" s="269" t="s">
        <v>1330</v>
      </c>
      <c r="H43" s="323"/>
      <c r="I43" s="694"/>
      <c r="J43" s="331">
        <f t="shared" si="19"/>
        <v>4.166666666666667</v>
      </c>
      <c r="K43" s="267" t="s">
        <v>35</v>
      </c>
      <c r="L43" s="246">
        <f t="shared" si="9"/>
        <v>4.166666666666667</v>
      </c>
      <c r="M43" s="253"/>
      <c r="N43" s="253" t="s">
        <v>1335</v>
      </c>
      <c r="O43" s="324"/>
      <c r="P43" s="694"/>
      <c r="Q43" s="331">
        <f t="shared" si="20"/>
        <v>4.166666666666667</v>
      </c>
      <c r="R43" s="251" t="s">
        <v>38</v>
      </c>
      <c r="S43" s="249">
        <f t="shared" si="10"/>
        <v>0</v>
      </c>
      <c r="T43" s="253"/>
      <c r="U43" s="253"/>
      <c r="V43" s="323"/>
      <c r="W43" s="694"/>
      <c r="X43" s="331">
        <f t="shared" si="21"/>
        <v>4.166666666666667</v>
      </c>
      <c r="Y43" s="248" t="s">
        <v>38</v>
      </c>
      <c r="Z43" s="249">
        <f t="shared" si="11"/>
        <v>0</v>
      </c>
      <c r="AA43" s="253"/>
      <c r="AB43" s="253"/>
      <c r="AC43" s="323"/>
      <c r="AD43" s="694"/>
      <c r="AE43" s="331">
        <f t="shared" si="22"/>
        <v>4.166666666666667</v>
      </c>
      <c r="AF43" s="251" t="s">
        <v>38</v>
      </c>
      <c r="AG43" s="249">
        <f t="shared" si="12"/>
        <v>0</v>
      </c>
      <c r="AH43" s="253"/>
      <c r="AI43" s="253"/>
      <c r="AJ43" s="323"/>
      <c r="AK43" s="694"/>
      <c r="AL43" s="331">
        <f t="shared" si="23"/>
        <v>4.166666666666667</v>
      </c>
      <c r="AM43" s="267" t="s">
        <v>35</v>
      </c>
      <c r="AN43" s="249">
        <f t="shared" si="13"/>
        <v>4.166666666666667</v>
      </c>
      <c r="AO43" s="253"/>
      <c r="AP43" s="253" t="s">
        <v>1323</v>
      </c>
      <c r="AQ43" s="323"/>
      <c r="AR43" s="694"/>
      <c r="AS43" s="331">
        <f t="shared" si="24"/>
        <v>4.166666666666667</v>
      </c>
      <c r="AT43" s="267" t="s">
        <v>35</v>
      </c>
      <c r="AU43" s="249">
        <f t="shared" si="14"/>
        <v>4.166666666666667</v>
      </c>
      <c r="AV43" s="253"/>
      <c r="AW43" s="253" t="s">
        <v>1331</v>
      </c>
      <c r="AX43" s="323"/>
      <c r="AY43" s="694"/>
      <c r="AZ43" s="331">
        <f t="shared" si="25"/>
        <v>4.166666666666667</v>
      </c>
      <c r="BA43" s="267" t="s">
        <v>35</v>
      </c>
      <c r="BB43" s="249">
        <f t="shared" si="15"/>
        <v>4.166666666666667</v>
      </c>
      <c r="BC43" s="252"/>
      <c r="BD43" s="251" t="s">
        <v>1329</v>
      </c>
      <c r="BE43" s="323"/>
      <c r="BF43" s="694"/>
      <c r="BG43" s="331">
        <f t="shared" si="26"/>
        <v>4.166666666666667</v>
      </c>
      <c r="BH43" s="267" t="s">
        <v>38</v>
      </c>
      <c r="BI43" s="249">
        <f t="shared" si="16"/>
        <v>0</v>
      </c>
      <c r="BJ43" s="253"/>
      <c r="BK43" s="253"/>
      <c r="BL43" s="323"/>
      <c r="BM43" s="694"/>
      <c r="BN43" s="331">
        <f t="shared" si="27"/>
        <v>4.166666666666667</v>
      </c>
      <c r="BO43" s="251" t="s">
        <v>38</v>
      </c>
      <c r="BP43" s="249">
        <f t="shared" si="17"/>
        <v>0</v>
      </c>
      <c r="BQ43" s="253"/>
      <c r="BR43" s="253"/>
      <c r="BS43" s="253"/>
      <c r="BT43" s="323"/>
      <c r="BU43" s="347"/>
    </row>
    <row r="44" spans="1:107" s="23" customFormat="1" ht="38.25">
      <c r="A44" s="247" t="s">
        <v>975</v>
      </c>
      <c r="B44" s="248" t="s">
        <v>976</v>
      </c>
      <c r="C44" s="246">
        <f t="shared" si="18"/>
        <v>4.166666666666667</v>
      </c>
      <c r="D44" s="267" t="s">
        <v>38</v>
      </c>
      <c r="E44" s="276">
        <f t="shared" si="8"/>
        <v>0</v>
      </c>
      <c r="F44" s="269"/>
      <c r="G44" s="253"/>
      <c r="H44" s="323"/>
      <c r="I44" s="694"/>
      <c r="J44" s="331">
        <f t="shared" si="19"/>
        <v>4.166666666666667</v>
      </c>
      <c r="K44" s="248" t="s">
        <v>38</v>
      </c>
      <c r="L44" s="246">
        <f t="shared" si="9"/>
        <v>0</v>
      </c>
      <c r="M44" s="253"/>
      <c r="N44" s="253"/>
      <c r="O44" s="323"/>
      <c r="P44" s="694"/>
      <c r="Q44" s="331">
        <f t="shared" si="20"/>
        <v>4.166666666666667</v>
      </c>
      <c r="R44" s="248" t="s">
        <v>38</v>
      </c>
      <c r="S44" s="249">
        <f t="shared" si="10"/>
        <v>0</v>
      </c>
      <c r="T44" s="253"/>
      <c r="U44" s="253"/>
      <c r="V44" s="323"/>
      <c r="W44" s="694"/>
      <c r="X44" s="331">
        <f t="shared" si="21"/>
        <v>4.166666666666667</v>
      </c>
      <c r="Y44" s="248" t="s">
        <v>38</v>
      </c>
      <c r="Z44" s="249">
        <f t="shared" si="11"/>
        <v>0</v>
      </c>
      <c r="AA44" s="253"/>
      <c r="AB44" s="253"/>
      <c r="AC44" s="323"/>
      <c r="AD44" s="694"/>
      <c r="AE44" s="331">
        <f t="shared" si="22"/>
        <v>4.166666666666667</v>
      </c>
      <c r="AF44" s="248" t="s">
        <v>38</v>
      </c>
      <c r="AG44" s="249">
        <f t="shared" si="12"/>
        <v>0</v>
      </c>
      <c r="AH44" s="253"/>
      <c r="AI44" s="253"/>
      <c r="AJ44" s="323"/>
      <c r="AK44" s="694"/>
      <c r="AL44" s="331">
        <f t="shared" si="23"/>
        <v>4.166666666666667</v>
      </c>
      <c r="AM44" s="267" t="s">
        <v>38</v>
      </c>
      <c r="AN44" s="249">
        <f t="shared" si="13"/>
        <v>0</v>
      </c>
      <c r="AO44" s="253"/>
      <c r="AP44" s="253"/>
      <c r="AQ44" s="323"/>
      <c r="AR44" s="694"/>
      <c r="AS44" s="331">
        <f t="shared" si="24"/>
        <v>4.166666666666667</v>
      </c>
      <c r="AT44" s="267" t="s">
        <v>38</v>
      </c>
      <c r="AU44" s="249">
        <f t="shared" si="14"/>
        <v>0</v>
      </c>
      <c r="AV44" s="253"/>
      <c r="AW44" s="253"/>
      <c r="AX44" s="323"/>
      <c r="AY44" s="694"/>
      <c r="AZ44" s="331">
        <f t="shared" si="25"/>
        <v>4.166666666666667</v>
      </c>
      <c r="BA44" s="267" t="s">
        <v>38</v>
      </c>
      <c r="BB44" s="249">
        <f t="shared" si="15"/>
        <v>0</v>
      </c>
      <c r="BC44" s="252"/>
      <c r="BD44" s="251"/>
      <c r="BE44" s="323"/>
      <c r="BF44" s="694"/>
      <c r="BG44" s="331">
        <f t="shared" si="26"/>
        <v>4.166666666666667</v>
      </c>
      <c r="BH44" s="267" t="s">
        <v>38</v>
      </c>
      <c r="BI44" s="249">
        <f t="shared" si="16"/>
        <v>0</v>
      </c>
      <c r="BJ44" s="253"/>
      <c r="BK44" s="253"/>
      <c r="BL44" s="323"/>
      <c r="BM44" s="694"/>
      <c r="BN44" s="331">
        <f t="shared" si="27"/>
        <v>4.166666666666667</v>
      </c>
      <c r="BO44" s="248" t="s">
        <v>38</v>
      </c>
      <c r="BP44" s="249">
        <f t="shared" si="17"/>
        <v>0</v>
      </c>
      <c r="BQ44" s="253"/>
      <c r="BR44" s="253"/>
      <c r="BS44" s="253"/>
      <c r="BT44" s="323"/>
      <c r="BU44" s="347"/>
    </row>
    <row r="45" spans="1:107" s="23" customFormat="1" ht="63.75">
      <c r="A45" s="309" t="s">
        <v>1336</v>
      </c>
      <c r="B45" s="274" t="s">
        <v>1337</v>
      </c>
      <c r="C45" s="246">
        <f t="shared" si="18"/>
        <v>4.166666666666667</v>
      </c>
      <c r="D45" s="269" t="s">
        <v>38</v>
      </c>
      <c r="E45" s="276">
        <f t="shared" si="8"/>
        <v>0</v>
      </c>
      <c r="F45" s="269"/>
      <c r="G45" s="253"/>
      <c r="H45" s="323"/>
      <c r="I45" s="694"/>
      <c r="J45" s="331">
        <f t="shared" si="19"/>
        <v>4.166666666666667</v>
      </c>
      <c r="K45" s="253" t="s">
        <v>38</v>
      </c>
      <c r="L45" s="246">
        <f t="shared" si="9"/>
        <v>0</v>
      </c>
      <c r="M45" s="253"/>
      <c r="N45" s="253"/>
      <c r="O45" s="323"/>
      <c r="P45" s="694"/>
      <c r="Q45" s="331">
        <f t="shared" si="20"/>
        <v>4.166666666666667</v>
      </c>
      <c r="R45" s="253" t="s">
        <v>38</v>
      </c>
      <c r="S45" s="249">
        <f t="shared" si="10"/>
        <v>0</v>
      </c>
      <c r="T45" s="253"/>
      <c r="U45" s="253"/>
      <c r="V45" s="323"/>
      <c r="W45" s="694"/>
      <c r="X45" s="331">
        <f t="shared" si="21"/>
        <v>4.166666666666667</v>
      </c>
      <c r="Y45" s="252" t="s">
        <v>38</v>
      </c>
      <c r="Z45" s="249">
        <f t="shared" si="11"/>
        <v>0</v>
      </c>
      <c r="AA45" s="253"/>
      <c r="AB45" s="253"/>
      <c r="AC45" s="323"/>
      <c r="AD45" s="694"/>
      <c r="AE45" s="331">
        <f t="shared" si="22"/>
        <v>4.166666666666667</v>
      </c>
      <c r="AF45" s="253" t="s">
        <v>38</v>
      </c>
      <c r="AG45" s="249">
        <f t="shared" si="12"/>
        <v>0</v>
      </c>
      <c r="AH45" s="253"/>
      <c r="AI45" s="253"/>
      <c r="AJ45" s="323"/>
      <c r="AK45" s="694"/>
      <c r="AL45" s="331">
        <f t="shared" si="23"/>
        <v>4.166666666666667</v>
      </c>
      <c r="AM45" s="269" t="s">
        <v>35</v>
      </c>
      <c r="AN45" s="249">
        <f t="shared" si="13"/>
        <v>4.166666666666667</v>
      </c>
      <c r="AO45" s="253"/>
      <c r="AP45" s="253" t="s">
        <v>1338</v>
      </c>
      <c r="AQ45" s="323"/>
      <c r="AR45" s="694"/>
      <c r="AS45" s="331">
        <f t="shared" si="24"/>
        <v>4.166666666666667</v>
      </c>
      <c r="AT45" s="267" t="s">
        <v>35</v>
      </c>
      <c r="AU45" s="249">
        <f t="shared" si="14"/>
        <v>4.166666666666667</v>
      </c>
      <c r="AV45" s="253"/>
      <c r="AW45" s="253" t="s">
        <v>1339</v>
      </c>
      <c r="AX45" s="323"/>
      <c r="AY45" s="694"/>
      <c r="AZ45" s="331">
        <f t="shared" si="25"/>
        <v>4.166666666666667</v>
      </c>
      <c r="BA45" s="269" t="s">
        <v>35</v>
      </c>
      <c r="BB45" s="249">
        <f>IF(BA45="Yes",AZ45,0)</f>
        <v>4.166666666666667</v>
      </c>
      <c r="BC45" s="252"/>
      <c r="BD45" s="251" t="s">
        <v>1340</v>
      </c>
      <c r="BE45" s="323"/>
      <c r="BF45" s="694"/>
      <c r="BG45" s="331">
        <f t="shared" si="26"/>
        <v>4.166666666666667</v>
      </c>
      <c r="BH45" s="253" t="s">
        <v>38</v>
      </c>
      <c r="BI45" s="249">
        <f t="shared" si="16"/>
        <v>0</v>
      </c>
      <c r="BJ45" s="253"/>
      <c r="BK45" s="253"/>
      <c r="BL45" s="323"/>
      <c r="BM45" s="694"/>
      <c r="BN45" s="331">
        <f t="shared" si="27"/>
        <v>4.166666666666667</v>
      </c>
      <c r="BO45" s="253" t="s">
        <v>38</v>
      </c>
      <c r="BP45" s="249">
        <f t="shared" si="17"/>
        <v>0</v>
      </c>
      <c r="BQ45" s="253"/>
      <c r="BR45" s="253"/>
      <c r="BS45" s="253"/>
      <c r="BT45" s="323"/>
      <c r="BU45" s="347"/>
    </row>
    <row r="46" spans="1:107" s="23" customFormat="1" ht="12.75">
      <c r="A46" s="270"/>
      <c r="B46" s="252"/>
      <c r="C46" s="246"/>
      <c r="D46" s="269"/>
      <c r="E46" s="301"/>
      <c r="F46" s="269"/>
      <c r="G46" s="253"/>
      <c r="H46" s="323"/>
      <c r="I46" s="694"/>
      <c r="J46" s="331"/>
      <c r="K46" s="253"/>
      <c r="L46" s="280"/>
      <c r="M46" s="253"/>
      <c r="N46" s="253"/>
      <c r="O46" s="323"/>
      <c r="P46" s="694"/>
      <c r="Q46" s="331"/>
      <c r="R46" s="253"/>
      <c r="S46" s="280"/>
      <c r="T46" s="253"/>
      <c r="U46" s="253"/>
      <c r="V46" s="323"/>
      <c r="W46" s="694"/>
      <c r="X46" s="331"/>
      <c r="Y46" s="252"/>
      <c r="Z46" s="280"/>
      <c r="AA46" s="253"/>
      <c r="AB46" s="253"/>
      <c r="AC46" s="323"/>
      <c r="AD46" s="694"/>
      <c r="AE46" s="331"/>
      <c r="AF46" s="253"/>
      <c r="AG46" s="280"/>
      <c r="AH46" s="253"/>
      <c r="AI46" s="253"/>
      <c r="AJ46" s="323"/>
      <c r="AK46" s="694"/>
      <c r="AL46" s="331"/>
      <c r="AM46" s="253"/>
      <c r="AN46" s="280"/>
      <c r="AO46" s="253"/>
      <c r="AP46" s="253"/>
      <c r="AQ46" s="323"/>
      <c r="AR46" s="694"/>
      <c r="AS46" s="331"/>
      <c r="AT46" s="252"/>
      <c r="AU46" s="281"/>
      <c r="AV46" s="253"/>
      <c r="AW46" s="253"/>
      <c r="AX46" s="323"/>
      <c r="AY46" s="694"/>
      <c r="AZ46" s="332"/>
      <c r="BA46" s="252"/>
      <c r="BB46" s="281"/>
      <c r="BC46" s="252"/>
      <c r="BD46" s="253"/>
      <c r="BE46" s="323"/>
      <c r="BF46" s="694"/>
      <c r="BG46" s="331"/>
      <c r="BH46" s="253"/>
      <c r="BI46" s="280"/>
      <c r="BJ46" s="253"/>
      <c r="BK46" s="253"/>
      <c r="BL46" s="323"/>
      <c r="BM46" s="694"/>
      <c r="BN46" s="331"/>
      <c r="BO46" s="253"/>
      <c r="BP46" s="280"/>
      <c r="BQ46" s="253"/>
      <c r="BR46" s="253"/>
      <c r="BS46" s="253"/>
      <c r="BT46" s="323"/>
      <c r="BU46" s="347"/>
    </row>
    <row r="47" spans="1:107" s="23" customFormat="1" ht="12.75">
      <c r="A47" s="240" t="s">
        <v>725</v>
      </c>
      <c r="B47" s="241" t="s">
        <v>770</v>
      </c>
      <c r="C47" s="242">
        <f>C34/2</f>
        <v>50</v>
      </c>
      <c r="D47" s="269"/>
      <c r="E47" s="301"/>
      <c r="F47" s="279">
        <f>E48+E49</f>
        <v>25</v>
      </c>
      <c r="G47" s="253"/>
      <c r="H47" s="323"/>
      <c r="I47" s="694"/>
      <c r="J47" s="330">
        <f>J34/2</f>
        <v>50</v>
      </c>
      <c r="K47" s="253"/>
      <c r="L47" s="280"/>
      <c r="M47" s="242">
        <f>L48+L49</f>
        <v>50</v>
      </c>
      <c r="N47" s="253"/>
      <c r="O47" s="323"/>
      <c r="P47" s="694"/>
      <c r="Q47" s="330">
        <f>Q34/2</f>
        <v>50</v>
      </c>
      <c r="R47" s="253"/>
      <c r="S47" s="280"/>
      <c r="T47" s="242">
        <f>S48+S49</f>
        <v>25</v>
      </c>
      <c r="U47" s="253"/>
      <c r="V47" s="323"/>
      <c r="W47" s="694"/>
      <c r="X47" s="330">
        <f>X34/2</f>
        <v>50</v>
      </c>
      <c r="Y47" s="252"/>
      <c r="Z47" s="280"/>
      <c r="AA47" s="242">
        <f>Z48+Z49</f>
        <v>25</v>
      </c>
      <c r="AB47" s="253"/>
      <c r="AC47" s="323"/>
      <c r="AD47" s="694"/>
      <c r="AE47" s="330">
        <f>AE34/2</f>
        <v>50</v>
      </c>
      <c r="AF47" s="253"/>
      <c r="AG47" s="280"/>
      <c r="AH47" s="242">
        <f>AG48+AG49</f>
        <v>50</v>
      </c>
      <c r="AI47" s="253"/>
      <c r="AJ47" s="323"/>
      <c r="AK47" s="694"/>
      <c r="AL47" s="330">
        <f>AL34/2</f>
        <v>50</v>
      </c>
      <c r="AM47" s="253"/>
      <c r="AN47" s="280"/>
      <c r="AO47" s="242">
        <f>AN48+AN49</f>
        <v>25</v>
      </c>
      <c r="AP47" s="253"/>
      <c r="AQ47" s="323"/>
      <c r="AR47" s="694"/>
      <c r="AS47" s="330">
        <f>AS34/2</f>
        <v>50</v>
      </c>
      <c r="AT47" s="252"/>
      <c r="AU47" s="281"/>
      <c r="AV47" s="242">
        <f>AU48+AU49</f>
        <v>25</v>
      </c>
      <c r="AW47" s="253"/>
      <c r="AX47" s="323"/>
      <c r="AY47" s="694"/>
      <c r="AZ47" s="333">
        <f>AZ34/2</f>
        <v>50</v>
      </c>
      <c r="BA47" s="252"/>
      <c r="BB47" s="281"/>
      <c r="BC47" s="244">
        <f>BB48+BB49</f>
        <v>50</v>
      </c>
      <c r="BD47" s="253"/>
      <c r="BE47" s="323"/>
      <c r="BF47" s="694"/>
      <c r="BG47" s="330">
        <f>BG34/2</f>
        <v>50</v>
      </c>
      <c r="BH47" s="253"/>
      <c r="BI47" s="280"/>
      <c r="BJ47" s="242">
        <f>BI48+BI49</f>
        <v>25</v>
      </c>
      <c r="BK47" s="253"/>
      <c r="BL47" s="323"/>
      <c r="BM47" s="694"/>
      <c r="BN47" s="330">
        <f>BN34/2</f>
        <v>50</v>
      </c>
      <c r="BO47" s="253"/>
      <c r="BP47" s="280"/>
      <c r="BQ47" s="242">
        <f>BP48+BP49</f>
        <v>50</v>
      </c>
      <c r="BR47" s="242"/>
      <c r="BS47" s="253"/>
      <c r="BT47" s="323"/>
      <c r="BU47" s="347"/>
    </row>
    <row r="48" spans="1:107" s="23" customFormat="1" ht="51">
      <c r="A48" s="247" t="s">
        <v>721</v>
      </c>
      <c r="B48" s="248" t="s">
        <v>648</v>
      </c>
      <c r="C48" s="246">
        <f>C47/2</f>
        <v>25</v>
      </c>
      <c r="D48" s="267" t="s">
        <v>35</v>
      </c>
      <c r="E48" s="276">
        <f>IF(D48="Yes",C48,IF(D48="partial",C48*0.25,0))</f>
        <v>25</v>
      </c>
      <c r="F48" s="302"/>
      <c r="G48" s="253" t="s">
        <v>1341</v>
      </c>
      <c r="H48" s="324"/>
      <c r="I48" s="694"/>
      <c r="J48" s="335">
        <f>J47/2</f>
        <v>25</v>
      </c>
      <c r="K48" s="251" t="s">
        <v>35</v>
      </c>
      <c r="L48" s="249">
        <f>IF(K48="Yes",J48,0)</f>
        <v>25</v>
      </c>
      <c r="M48" s="275"/>
      <c r="N48" s="251" t="s">
        <v>1321</v>
      </c>
      <c r="O48" s="323"/>
      <c r="P48" s="694"/>
      <c r="Q48" s="335">
        <f>Q47/2</f>
        <v>25</v>
      </c>
      <c r="R48" s="251" t="s">
        <v>38</v>
      </c>
      <c r="S48" s="249">
        <f>IF(R48="Yes",Q48,0)</f>
        <v>0</v>
      </c>
      <c r="T48" s="275"/>
      <c r="U48" s="253"/>
      <c r="V48" s="323"/>
      <c r="W48" s="694"/>
      <c r="X48" s="335">
        <f>X47/2</f>
        <v>25</v>
      </c>
      <c r="Y48" s="248" t="s">
        <v>38</v>
      </c>
      <c r="Z48" s="249">
        <f>IF(Y48="Yes",X48,0)</f>
        <v>0</v>
      </c>
      <c r="AA48" s="253"/>
      <c r="AB48" s="253"/>
      <c r="AC48" s="323"/>
      <c r="AD48" s="694"/>
      <c r="AE48" s="335">
        <f>AE47/2</f>
        <v>25</v>
      </c>
      <c r="AF48" s="267" t="s">
        <v>35</v>
      </c>
      <c r="AG48" s="249">
        <f>IF(AF48="Yes",AE48,0)</f>
        <v>25</v>
      </c>
      <c r="AH48" s="275"/>
      <c r="AI48" s="253" t="s">
        <v>1342</v>
      </c>
      <c r="AJ48" s="339"/>
      <c r="AK48" s="694"/>
      <c r="AL48" s="335">
        <f>AL47/2</f>
        <v>25</v>
      </c>
      <c r="AM48" s="251" t="s">
        <v>38</v>
      </c>
      <c r="AN48" s="249">
        <f>IF(AM48="Yes",AL48,0)</f>
        <v>0</v>
      </c>
      <c r="AO48" s="275"/>
      <c r="AP48" s="253"/>
      <c r="AQ48" s="323"/>
      <c r="AR48" s="694"/>
      <c r="AS48" s="335">
        <f>AS47/2</f>
        <v>25</v>
      </c>
      <c r="AT48" s="248" t="s">
        <v>38</v>
      </c>
      <c r="AU48" s="249">
        <f>IF(AT48="Yes",AS48,0)</f>
        <v>0</v>
      </c>
      <c r="AV48" s="275"/>
      <c r="AW48" s="253"/>
      <c r="AX48" s="323"/>
      <c r="AY48" s="694"/>
      <c r="AZ48" s="342">
        <f>AZ47/2</f>
        <v>25</v>
      </c>
      <c r="BA48" s="248" t="s">
        <v>35</v>
      </c>
      <c r="BB48" s="249">
        <f>IF(BA48="Yes",AZ48,0)</f>
        <v>25</v>
      </c>
      <c r="BC48" s="268"/>
      <c r="BD48" s="251" t="s">
        <v>1343</v>
      </c>
      <c r="BE48" s="323"/>
      <c r="BF48" s="694"/>
      <c r="BG48" s="335">
        <f>BG47/2</f>
        <v>25</v>
      </c>
      <c r="BH48" s="251" t="s">
        <v>35</v>
      </c>
      <c r="BI48" s="249">
        <f>IF(BH48="Yes",BG48,0)</f>
        <v>25</v>
      </c>
      <c r="BJ48" s="253"/>
      <c r="BK48" s="918" t="s">
        <v>1326</v>
      </c>
      <c r="BL48" s="323"/>
      <c r="BM48" s="694"/>
      <c r="BN48" s="335">
        <f>BN47/2</f>
        <v>25</v>
      </c>
      <c r="BO48" s="248" t="s">
        <v>35</v>
      </c>
      <c r="BP48" s="249">
        <f>IF(BO48="Yes",BN48,0)</f>
        <v>25</v>
      </c>
      <c r="BQ48" s="275"/>
      <c r="BR48" s="275"/>
      <c r="BS48" s="258" t="s">
        <v>905</v>
      </c>
      <c r="BT48" s="323"/>
      <c r="BU48" s="347"/>
    </row>
    <row r="49" spans="1:107" s="23" customFormat="1" ht="63.75">
      <c r="A49" s="247" t="s">
        <v>722</v>
      </c>
      <c r="B49" s="248" t="s">
        <v>129</v>
      </c>
      <c r="C49" s="246">
        <f>C47/2</f>
        <v>25</v>
      </c>
      <c r="D49" s="267" t="s">
        <v>38</v>
      </c>
      <c r="E49" s="276">
        <f>IF(D49="Yes",C49,IF(D49="partial",C49*0.25,0))</f>
        <v>0</v>
      </c>
      <c r="F49" s="269"/>
      <c r="G49" s="253"/>
      <c r="H49" s="325"/>
      <c r="I49" s="694"/>
      <c r="J49" s="331">
        <f>J47/2</f>
        <v>25</v>
      </c>
      <c r="K49" s="251" t="s">
        <v>35</v>
      </c>
      <c r="L49" s="249">
        <f>IF(K49="Yes",J49,0)</f>
        <v>25</v>
      </c>
      <c r="M49" s="253"/>
      <c r="N49" s="258" t="s">
        <v>1196</v>
      </c>
      <c r="O49" s="325"/>
      <c r="P49" s="694"/>
      <c r="Q49" s="331">
        <f>Q47/2</f>
        <v>25</v>
      </c>
      <c r="R49" s="248" t="s">
        <v>35</v>
      </c>
      <c r="S49" s="249">
        <f>IF(R49="Yes",Q49,0)</f>
        <v>25</v>
      </c>
      <c r="T49" s="253"/>
      <c r="U49" s="251" t="s">
        <v>1344</v>
      </c>
      <c r="V49" s="325"/>
      <c r="W49" s="694"/>
      <c r="X49" s="331">
        <f>X47/2</f>
        <v>25</v>
      </c>
      <c r="Y49" s="248" t="s">
        <v>35</v>
      </c>
      <c r="Z49" s="249">
        <f>IF(Y49="Yes",X49,0)</f>
        <v>25</v>
      </c>
      <c r="AA49" s="253"/>
      <c r="AB49" s="258" t="s">
        <v>1345</v>
      </c>
      <c r="AC49" s="325"/>
      <c r="AD49" s="694"/>
      <c r="AE49" s="331">
        <f>AE47/2</f>
        <v>25</v>
      </c>
      <c r="AF49" s="267" t="s">
        <v>35</v>
      </c>
      <c r="AG49" s="249">
        <f>IF(AF49="Yes",AE49,0)</f>
        <v>25</v>
      </c>
      <c r="AH49" s="253"/>
      <c r="AI49" s="253" t="s">
        <v>1285</v>
      </c>
      <c r="AJ49" s="675"/>
      <c r="AK49" s="694"/>
      <c r="AL49" s="331">
        <f>AL47/2</f>
        <v>25</v>
      </c>
      <c r="AM49" s="248" t="s">
        <v>35</v>
      </c>
      <c r="AN49" s="249">
        <f>IF(AM49="Yes",AL49,0)</f>
        <v>25</v>
      </c>
      <c r="AO49" s="253"/>
      <c r="AP49" s="251" t="s">
        <v>2171</v>
      </c>
      <c r="AQ49" s="325"/>
      <c r="AR49" s="694"/>
      <c r="AS49" s="331">
        <f>AS47/2</f>
        <v>25</v>
      </c>
      <c r="AT49" s="248" t="s">
        <v>35</v>
      </c>
      <c r="AU49" s="249">
        <f>IF(AT49="Yes",AS49,0)</f>
        <v>25</v>
      </c>
      <c r="AV49" s="253"/>
      <c r="AW49" s="251" t="s">
        <v>1346</v>
      </c>
      <c r="AX49" s="325"/>
      <c r="AY49" s="694"/>
      <c r="AZ49" s="331">
        <f>AZ47/2</f>
        <v>25</v>
      </c>
      <c r="BA49" s="251" t="s">
        <v>35</v>
      </c>
      <c r="BB49" s="249">
        <f>IF(BA49="Yes",AZ49,0)</f>
        <v>25</v>
      </c>
      <c r="BC49" s="253"/>
      <c r="BD49" s="251" t="s">
        <v>1347</v>
      </c>
      <c r="BE49" s="325"/>
      <c r="BF49" s="694"/>
      <c r="BG49" s="331">
        <f>BG47/2</f>
        <v>25</v>
      </c>
      <c r="BH49" s="267" t="s">
        <v>38</v>
      </c>
      <c r="BI49" s="249">
        <f>IF(BH49="Yes",BG49,0)</f>
        <v>0</v>
      </c>
      <c r="BJ49" s="253"/>
      <c r="BK49" s="253"/>
      <c r="BL49" s="325"/>
      <c r="BM49" s="694"/>
      <c r="BN49" s="335">
        <f>BN47/2</f>
        <v>25</v>
      </c>
      <c r="BO49" s="248" t="s">
        <v>35</v>
      </c>
      <c r="BP49" s="249">
        <f>IF(BO49="Yes",BN49,0)</f>
        <v>25</v>
      </c>
      <c r="BQ49" s="253"/>
      <c r="BR49" s="253"/>
      <c r="BS49" s="258" t="s">
        <v>896</v>
      </c>
      <c r="BT49" s="325"/>
      <c r="BU49" s="349"/>
    </row>
    <row r="50" spans="1:107" s="22" customFormat="1" ht="12.75">
      <c r="A50" s="278"/>
      <c r="B50" s="253"/>
      <c r="C50" s="246"/>
      <c r="D50" s="253"/>
      <c r="E50" s="246"/>
      <c r="F50" s="253"/>
      <c r="G50" s="253"/>
      <c r="H50" s="323"/>
      <c r="I50" s="695"/>
      <c r="J50" s="331"/>
      <c r="K50" s="253"/>
      <c r="L50" s="246"/>
      <c r="M50" s="253"/>
      <c r="N50" s="253"/>
      <c r="O50" s="323"/>
      <c r="P50" s="695"/>
      <c r="Q50" s="331"/>
      <c r="R50" s="253"/>
      <c r="S50" s="246"/>
      <c r="T50" s="253"/>
      <c r="U50" s="253"/>
      <c r="V50" s="323"/>
      <c r="W50" s="695"/>
      <c r="X50" s="331"/>
      <c r="Y50" s="253"/>
      <c r="Z50" s="246"/>
      <c r="AA50" s="253"/>
      <c r="AB50" s="253"/>
      <c r="AC50" s="323"/>
      <c r="AD50" s="695"/>
      <c r="AE50" s="331"/>
      <c r="AF50" s="253"/>
      <c r="AG50" s="246"/>
      <c r="AH50" s="253"/>
      <c r="AI50" s="253"/>
      <c r="AJ50" s="323"/>
      <c r="AK50" s="695"/>
      <c r="AL50" s="331"/>
      <c r="AM50" s="253"/>
      <c r="AN50" s="246"/>
      <c r="AO50" s="253"/>
      <c r="AP50" s="253"/>
      <c r="AQ50" s="323"/>
      <c r="AR50" s="695"/>
      <c r="AS50" s="331"/>
      <c r="AT50" s="253"/>
      <c r="AU50" s="246"/>
      <c r="AV50" s="253"/>
      <c r="AW50" s="253"/>
      <c r="AX50" s="323"/>
      <c r="AY50" s="695"/>
      <c r="AZ50" s="331"/>
      <c r="BA50" s="253"/>
      <c r="BB50" s="246"/>
      <c r="BC50" s="253"/>
      <c r="BD50" s="253"/>
      <c r="BE50" s="323"/>
      <c r="BF50" s="694"/>
      <c r="BG50" s="331"/>
      <c r="BH50" s="253"/>
      <c r="BI50" s="246"/>
      <c r="BJ50" s="253"/>
      <c r="BK50" s="253"/>
      <c r="BL50" s="323"/>
      <c r="BM50" s="695"/>
      <c r="BN50" s="331"/>
      <c r="BO50" s="253"/>
      <c r="BP50" s="246"/>
      <c r="BQ50" s="253"/>
      <c r="BR50" s="253"/>
      <c r="BS50" s="253"/>
      <c r="BT50" s="323"/>
      <c r="BU50" s="347"/>
    </row>
    <row r="51" spans="1:107" s="704" customFormat="1" ht="12.75">
      <c r="A51" s="287" t="s">
        <v>130</v>
      </c>
      <c r="B51" s="644" t="s">
        <v>131</v>
      </c>
      <c r="C51" s="288">
        <v>100</v>
      </c>
      <c r="D51" s="698"/>
      <c r="E51" s="698"/>
      <c r="F51" s="288">
        <f>F53+F65</f>
        <v>33.333333333333336</v>
      </c>
      <c r="G51" s="698"/>
      <c r="H51" s="699"/>
      <c r="I51" s="694"/>
      <c r="J51" s="700">
        <v>100</v>
      </c>
      <c r="K51" s="698"/>
      <c r="L51" s="698"/>
      <c r="M51" s="288">
        <f>M53+M65</f>
        <v>65.000000000000014</v>
      </c>
      <c r="N51" s="698"/>
      <c r="O51" s="699"/>
      <c r="P51" s="694"/>
      <c r="Q51" s="700">
        <v>100</v>
      </c>
      <c r="R51" s="698"/>
      <c r="S51" s="698"/>
      <c r="T51" s="288">
        <f>T53+T65</f>
        <v>15.000000000000002</v>
      </c>
      <c r="U51" s="698"/>
      <c r="V51" s="699"/>
      <c r="W51" s="694"/>
      <c r="X51" s="700">
        <v>100</v>
      </c>
      <c r="Y51" s="698"/>
      <c r="Z51" s="698"/>
      <c r="AA51" s="703">
        <f>AA53+AA65</f>
        <v>9.1666666666666679</v>
      </c>
      <c r="AB51" s="698"/>
      <c r="AC51" s="699"/>
      <c r="AD51" s="694"/>
      <c r="AE51" s="700">
        <v>100</v>
      </c>
      <c r="AF51" s="698"/>
      <c r="AG51" s="698"/>
      <c r="AH51" s="288">
        <f>AH53+AH65</f>
        <v>25.000000000000004</v>
      </c>
      <c r="AI51" s="698"/>
      <c r="AJ51" s="699"/>
      <c r="AK51" s="694"/>
      <c r="AL51" s="700">
        <v>100</v>
      </c>
      <c r="AM51" s="698"/>
      <c r="AN51" s="698"/>
      <c r="AO51" s="288">
        <f>AO53+AO65</f>
        <v>23.333333333333336</v>
      </c>
      <c r="AP51" s="698"/>
      <c r="AQ51" s="699"/>
      <c r="AR51" s="694"/>
      <c r="AS51" s="700">
        <v>100</v>
      </c>
      <c r="AT51" s="698"/>
      <c r="AU51" s="698"/>
      <c r="AV51" s="288">
        <f>AV53+AV65</f>
        <v>8.3333333333333357</v>
      </c>
      <c r="AW51" s="698"/>
      <c r="AX51" s="699"/>
      <c r="AY51" s="694"/>
      <c r="AZ51" s="700">
        <v>100</v>
      </c>
      <c r="BA51" s="698"/>
      <c r="BB51" s="698"/>
      <c r="BC51" s="288">
        <f>BC53+BC65</f>
        <v>51.666666666666671</v>
      </c>
      <c r="BD51" s="698"/>
      <c r="BE51" s="699"/>
      <c r="BF51" s="695"/>
      <c r="BG51" s="700">
        <v>100</v>
      </c>
      <c r="BH51" s="698"/>
      <c r="BI51" s="698"/>
      <c r="BJ51" s="288">
        <f>BJ53+BJ65</f>
        <v>67.5</v>
      </c>
      <c r="BK51" s="698"/>
      <c r="BL51" s="699"/>
      <c r="BM51" s="694"/>
      <c r="BN51" s="700">
        <v>100</v>
      </c>
      <c r="BO51" s="698"/>
      <c r="BP51" s="698"/>
      <c r="BQ51" s="288">
        <f>BQ53+BQ65</f>
        <v>58.333333333333343</v>
      </c>
      <c r="BR51" s="288"/>
      <c r="BS51" s="698"/>
      <c r="BT51" s="699"/>
      <c r="BU51" s="701"/>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row>
    <row r="52" spans="1:107" s="22" customFormat="1" ht="38.25" customHeight="1">
      <c r="A52" s="278"/>
      <c r="B52" s="253"/>
      <c r="C52" s="246"/>
      <c r="D52" s="253"/>
      <c r="E52" s="246"/>
      <c r="F52" s="253"/>
      <c r="G52" s="253"/>
      <c r="H52" s="323"/>
      <c r="I52" s="695"/>
      <c r="J52" s="331"/>
      <c r="K52" s="253"/>
      <c r="L52" s="246"/>
      <c r="M52" s="253"/>
      <c r="N52" s="253"/>
      <c r="O52" s="323"/>
      <c r="P52" s="695"/>
      <c r="Q52" s="331"/>
      <c r="R52" s="253"/>
      <c r="S52" s="246"/>
      <c r="T52" s="253"/>
      <c r="U52" s="253"/>
      <c r="V52" s="323"/>
      <c r="W52" s="695"/>
      <c r="X52" s="331"/>
      <c r="Y52" s="253"/>
      <c r="Z52" s="246"/>
      <c r="AA52" s="253"/>
      <c r="AB52" s="253"/>
      <c r="AC52" s="323"/>
      <c r="AD52" s="695"/>
      <c r="AE52" s="331"/>
      <c r="AF52" s="253"/>
      <c r="AG52" s="246"/>
      <c r="AH52" s="253"/>
      <c r="AI52" s="253"/>
      <c r="AJ52" s="323"/>
      <c r="AK52" s="695"/>
      <c r="AL52" s="331"/>
      <c r="AM52" s="253"/>
      <c r="AN52" s="246"/>
      <c r="AO52" s="253"/>
      <c r="AP52" s="253"/>
      <c r="AQ52" s="323"/>
      <c r="AR52" s="695"/>
      <c r="AS52" s="331"/>
      <c r="AT52" s="253"/>
      <c r="AU52" s="246"/>
      <c r="AV52" s="253"/>
      <c r="AW52" s="253"/>
      <c r="AX52" s="323"/>
      <c r="AY52" s="695"/>
      <c r="AZ52" s="331"/>
      <c r="BA52" s="253"/>
      <c r="BB52" s="246"/>
      <c r="BC52" s="253"/>
      <c r="BD52" s="253"/>
      <c r="BE52" s="323"/>
      <c r="BF52" s="694"/>
      <c r="BG52" s="331"/>
      <c r="BH52" s="253"/>
      <c r="BI52" s="246"/>
      <c r="BJ52" s="253"/>
      <c r="BK52" s="253"/>
      <c r="BL52" s="323"/>
      <c r="BM52" s="695"/>
      <c r="BN52" s="331"/>
      <c r="BO52" s="253"/>
      <c r="BP52" s="246"/>
      <c r="BQ52" s="253"/>
      <c r="BR52" s="253"/>
      <c r="BS52" s="253"/>
      <c r="BT52" s="323"/>
      <c r="BU52" s="347"/>
    </row>
    <row r="53" spans="1:107" s="23" customFormat="1" ht="12.75">
      <c r="A53" s="240" t="s">
        <v>132</v>
      </c>
      <c r="B53" s="241" t="s">
        <v>810</v>
      </c>
      <c r="C53" s="242">
        <f>C51/2</f>
        <v>50</v>
      </c>
      <c r="D53" s="250" t="s">
        <v>13</v>
      </c>
      <c r="E53" s="253"/>
      <c r="F53" s="242">
        <f>SUM(E54:E63)</f>
        <v>25</v>
      </c>
      <c r="G53" s="253"/>
      <c r="H53" s="322"/>
      <c r="I53" s="694"/>
      <c r="J53" s="330">
        <f>J51/2</f>
        <v>50</v>
      </c>
      <c r="K53" s="250" t="s">
        <v>13</v>
      </c>
      <c r="L53" s="253"/>
      <c r="M53" s="242">
        <f>SUM(L54:L63)</f>
        <v>50.000000000000007</v>
      </c>
      <c r="N53" s="253"/>
      <c r="O53" s="322"/>
      <c r="P53" s="694"/>
      <c r="Q53" s="330">
        <f>Q51/2</f>
        <v>50</v>
      </c>
      <c r="R53" s="250" t="s">
        <v>13</v>
      </c>
      <c r="S53" s="253"/>
      <c r="T53" s="242">
        <f>SUM(S54:S63)</f>
        <v>0</v>
      </c>
      <c r="U53" s="253"/>
      <c r="V53" s="322"/>
      <c r="W53" s="694"/>
      <c r="X53" s="330">
        <f>X51/2</f>
        <v>50</v>
      </c>
      <c r="Y53" s="241" t="s">
        <v>13</v>
      </c>
      <c r="Z53" s="253"/>
      <c r="AA53" s="242">
        <f>SUM(Z54:Z63)</f>
        <v>0</v>
      </c>
      <c r="AB53" s="253"/>
      <c r="AC53" s="322"/>
      <c r="AD53" s="694"/>
      <c r="AE53" s="330">
        <f>AE51/2</f>
        <v>50</v>
      </c>
      <c r="AF53" s="241" t="s">
        <v>13</v>
      </c>
      <c r="AG53" s="253"/>
      <c r="AH53" s="242">
        <f>SUM(AG54:AG63)</f>
        <v>16.666666666666668</v>
      </c>
      <c r="AI53" s="253"/>
      <c r="AJ53" s="322"/>
      <c r="AK53" s="694"/>
      <c r="AL53" s="330">
        <f>AL51/2</f>
        <v>50</v>
      </c>
      <c r="AM53" s="250" t="s">
        <v>13</v>
      </c>
      <c r="AN53" s="253"/>
      <c r="AO53" s="242">
        <f>SUM(AN54:AN63)</f>
        <v>8.3333333333333339</v>
      </c>
      <c r="AP53" s="253"/>
      <c r="AQ53" s="322"/>
      <c r="AR53" s="694"/>
      <c r="AS53" s="330">
        <f>AS51/2</f>
        <v>50</v>
      </c>
      <c r="AT53" s="250" t="s">
        <v>13</v>
      </c>
      <c r="AU53" s="253"/>
      <c r="AV53" s="242">
        <f>SUM(AU54:AU63)</f>
        <v>0</v>
      </c>
      <c r="AW53" s="253"/>
      <c r="AX53" s="322"/>
      <c r="AY53" s="694"/>
      <c r="AZ53" s="330">
        <f>AZ51/2</f>
        <v>50</v>
      </c>
      <c r="BA53" s="250" t="s">
        <v>13</v>
      </c>
      <c r="BB53" s="253"/>
      <c r="BC53" s="242">
        <f>SUM(BB54:BB63)</f>
        <v>41.666666666666671</v>
      </c>
      <c r="BD53" s="253"/>
      <c r="BE53" s="322"/>
      <c r="BF53" s="695"/>
      <c r="BG53" s="330">
        <f>BG51/2</f>
        <v>50</v>
      </c>
      <c r="BH53" s="250" t="s">
        <v>13</v>
      </c>
      <c r="BI53" s="253"/>
      <c r="BJ53" s="242">
        <f>SUM(BI54:BI63)</f>
        <v>50.000000000000007</v>
      </c>
      <c r="BK53" s="253"/>
      <c r="BL53" s="322"/>
      <c r="BM53" s="694"/>
      <c r="BN53" s="330">
        <f>BN51/2</f>
        <v>50</v>
      </c>
      <c r="BO53" s="241" t="s">
        <v>13</v>
      </c>
      <c r="BP53" s="253"/>
      <c r="BQ53" s="242">
        <f>SUM(BP54:BP63)</f>
        <v>41.666666666666671</v>
      </c>
      <c r="BR53" s="242"/>
      <c r="BS53" s="253"/>
      <c r="BT53" s="341"/>
      <c r="BU53" s="348"/>
    </row>
    <row r="54" spans="1:107" s="23" customFormat="1" ht="51">
      <c r="A54" s="247" t="s">
        <v>133</v>
      </c>
      <c r="B54" s="248" t="s">
        <v>134</v>
      </c>
      <c r="C54" s="246">
        <f t="shared" ref="C54:BN55" si="28">$C$53/6</f>
        <v>8.3333333333333339</v>
      </c>
      <c r="D54" s="255" t="s">
        <v>62</v>
      </c>
      <c r="E54" s="246">
        <f>IF(D54="Yes",C54,IF(D54="partial",C54*0.25,0))</f>
        <v>2.0833333333333335</v>
      </c>
      <c r="F54" s="253"/>
      <c r="G54" s="253" t="s">
        <v>1348</v>
      </c>
      <c r="H54" s="323"/>
      <c r="I54" s="694"/>
      <c r="J54" s="331">
        <f t="shared" si="28"/>
        <v>8.3333333333333339</v>
      </c>
      <c r="K54" s="248" t="s">
        <v>35</v>
      </c>
      <c r="L54" s="249">
        <f>IF(K54="Yes",J54,0)</f>
        <v>8.3333333333333339</v>
      </c>
      <c r="M54" s="253"/>
      <c r="N54" s="251" t="s">
        <v>1349</v>
      </c>
      <c r="O54" s="323"/>
      <c r="P54" s="694"/>
      <c r="Q54" s="331">
        <f t="shared" si="28"/>
        <v>8.3333333333333339</v>
      </c>
      <c r="R54" s="251" t="s">
        <v>38</v>
      </c>
      <c r="S54" s="249">
        <f>IF(R54="Yes",Q54,0)</f>
        <v>0</v>
      </c>
      <c r="T54" s="253"/>
      <c r="U54" s="253"/>
      <c r="V54" s="323"/>
      <c r="W54" s="694"/>
      <c r="X54" s="331">
        <f t="shared" si="28"/>
        <v>8.3333333333333339</v>
      </c>
      <c r="Y54" s="248" t="s">
        <v>38</v>
      </c>
      <c r="Z54" s="249">
        <f>IF(Y54="Yes",X54,0)</f>
        <v>0</v>
      </c>
      <c r="AA54" s="253"/>
      <c r="AB54" s="253"/>
      <c r="AC54" s="323"/>
      <c r="AD54" s="694"/>
      <c r="AE54" s="331">
        <f t="shared" si="28"/>
        <v>8.3333333333333339</v>
      </c>
      <c r="AF54" s="267" t="s">
        <v>38</v>
      </c>
      <c r="AG54" s="249">
        <f>IF(AF54="Yes",AE54,0)</f>
        <v>0</v>
      </c>
      <c r="AH54" s="253"/>
      <c r="AI54" s="253"/>
      <c r="AJ54" s="323"/>
      <c r="AK54" s="694"/>
      <c r="AL54" s="331">
        <f t="shared" si="28"/>
        <v>8.3333333333333339</v>
      </c>
      <c r="AM54" s="251" t="s">
        <v>38</v>
      </c>
      <c r="AN54" s="249">
        <f>IF(AM54="Yes",AL54,0)</f>
        <v>0</v>
      </c>
      <c r="AO54" s="253"/>
      <c r="AP54" s="253"/>
      <c r="AQ54" s="323"/>
      <c r="AR54" s="694"/>
      <c r="AS54" s="331">
        <f t="shared" si="28"/>
        <v>8.3333333333333339</v>
      </c>
      <c r="AT54" s="248" t="s">
        <v>38</v>
      </c>
      <c r="AU54" s="249">
        <f>IF(AT54="Yes",AS54,0)</f>
        <v>0</v>
      </c>
      <c r="AV54" s="252"/>
      <c r="AW54" s="253"/>
      <c r="AX54" s="326"/>
      <c r="AY54" s="694"/>
      <c r="AZ54" s="331">
        <f t="shared" si="28"/>
        <v>8.3333333333333339</v>
      </c>
      <c r="BA54" s="248" t="s">
        <v>35</v>
      </c>
      <c r="BB54" s="249">
        <f>IF(BA54="Yes",AZ54,0)</f>
        <v>8.3333333333333339</v>
      </c>
      <c r="BC54" s="252"/>
      <c r="BD54" s="251" t="s">
        <v>1279</v>
      </c>
      <c r="BE54" s="326"/>
      <c r="BF54" s="694"/>
      <c r="BG54" s="331">
        <f t="shared" si="28"/>
        <v>8.3333333333333339</v>
      </c>
      <c r="BH54" s="248" t="s">
        <v>35</v>
      </c>
      <c r="BI54" s="249">
        <f>IF(BH54="Yes",BG54,0)</f>
        <v>8.3333333333333339</v>
      </c>
      <c r="BJ54" s="252"/>
      <c r="BK54" s="251" t="s">
        <v>2174</v>
      </c>
      <c r="BL54" s="326"/>
      <c r="BM54" s="694"/>
      <c r="BN54" s="331">
        <f t="shared" si="28"/>
        <v>8.3333333333333339</v>
      </c>
      <c r="BO54" s="248" t="s">
        <v>35</v>
      </c>
      <c r="BP54" s="249">
        <f>IF(BO54="Yes",BN54,0)</f>
        <v>8.3333333333333339</v>
      </c>
      <c r="BQ54" s="252"/>
      <c r="BR54" s="252"/>
      <c r="BS54" s="258" t="s">
        <v>1350</v>
      </c>
      <c r="BT54" s="326"/>
      <c r="BU54" s="347"/>
    </row>
    <row r="55" spans="1:107" s="23" customFormat="1" ht="12.75">
      <c r="A55" s="240" t="s">
        <v>135</v>
      </c>
      <c r="B55" s="241" t="s">
        <v>1218</v>
      </c>
      <c r="C55" s="242">
        <f t="shared" si="28"/>
        <v>8.3333333333333339</v>
      </c>
      <c r="D55" s="252"/>
      <c r="E55" s="246"/>
      <c r="F55" s="253"/>
      <c r="G55" s="253"/>
      <c r="H55" s="323"/>
      <c r="I55" s="694"/>
      <c r="J55" s="330">
        <f t="shared" si="28"/>
        <v>8.3333333333333339</v>
      </c>
      <c r="K55" s="252"/>
      <c r="L55" s="246"/>
      <c r="M55" s="253"/>
      <c r="N55" s="253"/>
      <c r="O55" s="323"/>
      <c r="P55" s="694"/>
      <c r="Q55" s="330">
        <f t="shared" si="28"/>
        <v>8.3333333333333339</v>
      </c>
      <c r="R55" s="253"/>
      <c r="S55" s="246"/>
      <c r="T55" s="253"/>
      <c r="U55" s="253"/>
      <c r="V55" s="323"/>
      <c r="W55" s="694"/>
      <c r="X55" s="330">
        <f t="shared" si="28"/>
        <v>8.3333333333333339</v>
      </c>
      <c r="Y55" s="252"/>
      <c r="Z55" s="246"/>
      <c r="AA55" s="253"/>
      <c r="AB55" s="253"/>
      <c r="AC55" s="323"/>
      <c r="AD55" s="694"/>
      <c r="AE55" s="330">
        <f t="shared" si="28"/>
        <v>8.3333333333333339</v>
      </c>
      <c r="AF55" s="252"/>
      <c r="AG55" s="246"/>
      <c r="AH55" s="253"/>
      <c r="AI55" s="253"/>
      <c r="AJ55" s="323"/>
      <c r="AK55" s="694"/>
      <c r="AL55" s="330">
        <f t="shared" si="28"/>
        <v>8.3333333333333339</v>
      </c>
      <c r="AM55" s="253"/>
      <c r="AN55" s="246"/>
      <c r="AO55" s="253"/>
      <c r="AP55" s="253"/>
      <c r="AQ55" s="323"/>
      <c r="AR55" s="694"/>
      <c r="AS55" s="330">
        <f t="shared" si="28"/>
        <v>8.3333333333333339</v>
      </c>
      <c r="AT55" s="252"/>
      <c r="AU55" s="246"/>
      <c r="AV55" s="252"/>
      <c r="AW55" s="253"/>
      <c r="AX55" s="326"/>
      <c r="AY55" s="694"/>
      <c r="AZ55" s="330">
        <f t="shared" si="28"/>
        <v>8.3333333333333339</v>
      </c>
      <c r="BA55" s="252"/>
      <c r="BB55" s="246"/>
      <c r="BC55" s="252"/>
      <c r="BD55" s="253"/>
      <c r="BE55" s="326"/>
      <c r="BF55" s="694"/>
      <c r="BG55" s="330">
        <f t="shared" si="28"/>
        <v>8.3333333333333339</v>
      </c>
      <c r="BH55" s="252"/>
      <c r="BI55" s="246"/>
      <c r="BJ55" s="252"/>
      <c r="BK55" s="253"/>
      <c r="BL55" s="326"/>
      <c r="BM55" s="694"/>
      <c r="BN55" s="330">
        <f t="shared" si="28"/>
        <v>8.3333333333333339</v>
      </c>
      <c r="BO55" s="252"/>
      <c r="BP55" s="246"/>
      <c r="BQ55" s="252"/>
      <c r="BR55" s="252"/>
      <c r="BS55" s="253"/>
      <c r="BT55" s="326"/>
      <c r="BU55" s="347"/>
    </row>
    <row r="56" spans="1:107" s="23" customFormat="1" ht="89.25">
      <c r="A56" s="247" t="s">
        <v>977</v>
      </c>
      <c r="B56" s="248" t="s">
        <v>980</v>
      </c>
      <c r="C56" s="249">
        <f t="shared" ref="C56:BN57" si="29">$C$55/2</f>
        <v>4.166666666666667</v>
      </c>
      <c r="D56" s="248" t="s">
        <v>35</v>
      </c>
      <c r="E56" s="246">
        <f>IF(D56="Yes",C56,IF(D56="partial",C56*0.25,0))</f>
        <v>4.166666666666667</v>
      </c>
      <c r="F56" s="253"/>
      <c r="G56" s="251" t="s">
        <v>1351</v>
      </c>
      <c r="H56" s="323"/>
      <c r="I56" s="694"/>
      <c r="J56" s="332">
        <f t="shared" si="29"/>
        <v>4.166666666666667</v>
      </c>
      <c r="K56" s="248" t="s">
        <v>35</v>
      </c>
      <c r="L56" s="249">
        <f>IF(K56="Yes",J56,0)</f>
        <v>4.166666666666667</v>
      </c>
      <c r="M56" s="253"/>
      <c r="N56" s="251" t="s">
        <v>1352</v>
      </c>
      <c r="O56" s="323"/>
      <c r="P56" s="694"/>
      <c r="Q56" s="332">
        <f t="shared" si="29"/>
        <v>4.166666666666667</v>
      </c>
      <c r="R56" s="248" t="s">
        <v>38</v>
      </c>
      <c r="S56" s="249">
        <f>IF(R56="Yes",Q56,0)</f>
        <v>0</v>
      </c>
      <c r="T56" s="253"/>
      <c r="U56" s="253"/>
      <c r="V56" s="323"/>
      <c r="W56" s="694"/>
      <c r="X56" s="332">
        <f t="shared" si="29"/>
        <v>4.166666666666667</v>
      </c>
      <c r="Y56" s="248" t="s">
        <v>38</v>
      </c>
      <c r="Z56" s="249">
        <f>IF(Y56="Yes",X56,0)</f>
        <v>0</v>
      </c>
      <c r="AA56" s="253"/>
      <c r="AB56" s="253"/>
      <c r="AC56" s="323"/>
      <c r="AD56" s="694"/>
      <c r="AE56" s="332">
        <f t="shared" si="29"/>
        <v>4.166666666666667</v>
      </c>
      <c r="AF56" s="248" t="s">
        <v>35</v>
      </c>
      <c r="AG56" s="249">
        <f>IF(AF56="Yes",AE56,0)</f>
        <v>4.166666666666667</v>
      </c>
      <c r="AH56" s="253"/>
      <c r="AI56" s="251" t="s">
        <v>1404</v>
      </c>
      <c r="AJ56" s="323"/>
      <c r="AK56" s="694"/>
      <c r="AL56" s="332">
        <f t="shared" si="29"/>
        <v>4.166666666666667</v>
      </c>
      <c r="AM56" s="248" t="s">
        <v>35</v>
      </c>
      <c r="AN56" s="249">
        <f>IF(AM56="Yes",AL56,0)</f>
        <v>4.166666666666667</v>
      </c>
      <c r="AO56" s="253"/>
      <c r="AP56" s="251" t="s">
        <v>1353</v>
      </c>
      <c r="AQ56" s="323"/>
      <c r="AR56" s="694"/>
      <c r="AS56" s="332">
        <f t="shared" si="29"/>
        <v>4.166666666666667</v>
      </c>
      <c r="AT56" s="248" t="s">
        <v>38</v>
      </c>
      <c r="AU56" s="249">
        <f>IF(AT56="Yes",AS56,0)</f>
        <v>0</v>
      </c>
      <c r="AV56" s="252"/>
      <c r="AW56" s="253"/>
      <c r="AX56" s="326"/>
      <c r="AY56" s="694"/>
      <c r="AZ56" s="332">
        <f t="shared" si="29"/>
        <v>4.166666666666667</v>
      </c>
      <c r="BA56" s="248" t="s">
        <v>35</v>
      </c>
      <c r="BB56" s="249">
        <f>IF(BA56="Yes",AZ56,0)</f>
        <v>4.166666666666667</v>
      </c>
      <c r="BC56" s="252"/>
      <c r="BD56" s="251" t="s">
        <v>1354</v>
      </c>
      <c r="BE56" s="326"/>
      <c r="BF56" s="694"/>
      <c r="BG56" s="332">
        <f t="shared" si="29"/>
        <v>4.166666666666667</v>
      </c>
      <c r="BH56" s="248" t="s">
        <v>35</v>
      </c>
      <c r="BI56" s="249">
        <f>IF(BH56="Yes",BG56,0)</f>
        <v>4.166666666666667</v>
      </c>
      <c r="BJ56" s="252"/>
      <c r="BK56" s="251" t="s">
        <v>2176</v>
      </c>
      <c r="BL56" s="326"/>
      <c r="BM56" s="694"/>
      <c r="BN56" s="332">
        <f t="shared" si="29"/>
        <v>4.166666666666667</v>
      </c>
      <c r="BO56" s="248" t="s">
        <v>35</v>
      </c>
      <c r="BP56" s="249">
        <f>IF(BO56="Yes",BN56,0)</f>
        <v>4.166666666666667</v>
      </c>
      <c r="BQ56" s="252"/>
      <c r="BR56" s="252"/>
      <c r="BS56" s="258" t="s">
        <v>1355</v>
      </c>
      <c r="BT56" s="326"/>
      <c r="BU56" s="347"/>
    </row>
    <row r="57" spans="1:107" s="23" customFormat="1" ht="89.25">
      <c r="A57" s="247" t="s">
        <v>978</v>
      </c>
      <c r="B57" s="248" t="s">
        <v>979</v>
      </c>
      <c r="C57" s="249">
        <f t="shared" si="29"/>
        <v>4.166666666666667</v>
      </c>
      <c r="D57" s="248" t="s">
        <v>35</v>
      </c>
      <c r="E57" s="246">
        <f>IF(D57="Yes",C57,IF(D57="partial",C57*0.25,0))</f>
        <v>4.166666666666667</v>
      </c>
      <c r="F57" s="253"/>
      <c r="G57" s="251" t="s">
        <v>1356</v>
      </c>
      <c r="H57" s="323"/>
      <c r="I57" s="694"/>
      <c r="J57" s="332">
        <f t="shared" si="29"/>
        <v>4.166666666666667</v>
      </c>
      <c r="K57" s="248" t="s">
        <v>35</v>
      </c>
      <c r="L57" s="249">
        <f>IF(K57="Yes",J57,0)</f>
        <v>4.166666666666667</v>
      </c>
      <c r="M57" s="253"/>
      <c r="N57" s="251" t="s">
        <v>1357</v>
      </c>
      <c r="O57" s="323"/>
      <c r="P57" s="694"/>
      <c r="Q57" s="332">
        <f t="shared" si="29"/>
        <v>4.166666666666667</v>
      </c>
      <c r="R57" s="248" t="s">
        <v>38</v>
      </c>
      <c r="S57" s="249">
        <f>IF(R57="Yes",Q57,0)</f>
        <v>0</v>
      </c>
      <c r="T57" s="253"/>
      <c r="U57" s="253"/>
      <c r="V57" s="323"/>
      <c r="W57" s="694"/>
      <c r="X57" s="332">
        <f t="shared" si="29"/>
        <v>4.166666666666667</v>
      </c>
      <c r="Y57" s="248" t="s">
        <v>38</v>
      </c>
      <c r="Z57" s="249">
        <f>IF(Y57="Yes",X57,0)</f>
        <v>0</v>
      </c>
      <c r="AA57" s="253"/>
      <c r="AB57" s="253"/>
      <c r="AC57" s="323"/>
      <c r="AD57" s="694"/>
      <c r="AE57" s="332">
        <f t="shared" si="29"/>
        <v>4.166666666666667</v>
      </c>
      <c r="AF57" s="248" t="s">
        <v>35</v>
      </c>
      <c r="AG57" s="249">
        <f>IF(AF57="Yes",AE57,0)</f>
        <v>4.166666666666667</v>
      </c>
      <c r="AH57" s="253"/>
      <c r="AI57" s="251" t="s">
        <v>2170</v>
      </c>
      <c r="AJ57" s="323"/>
      <c r="AK57" s="694"/>
      <c r="AL57" s="332">
        <f t="shared" si="29"/>
        <v>4.166666666666667</v>
      </c>
      <c r="AM57" s="248" t="s">
        <v>38</v>
      </c>
      <c r="AN57" s="249">
        <f>IF(AM57="Yes",AL57,0)</f>
        <v>0</v>
      </c>
      <c r="AO57" s="253"/>
      <c r="AP57" s="253"/>
      <c r="AQ57" s="323"/>
      <c r="AR57" s="694"/>
      <c r="AS57" s="332">
        <f t="shared" si="29"/>
        <v>4.166666666666667</v>
      </c>
      <c r="AT57" s="248" t="s">
        <v>38</v>
      </c>
      <c r="AU57" s="249">
        <f>IF(AT57="Yes",AS57,0)</f>
        <v>0</v>
      </c>
      <c r="AV57" s="252"/>
      <c r="AW57" s="253"/>
      <c r="AX57" s="326"/>
      <c r="AY57" s="694"/>
      <c r="AZ57" s="332">
        <f t="shared" si="29"/>
        <v>4.166666666666667</v>
      </c>
      <c r="BA57" s="248" t="s">
        <v>35</v>
      </c>
      <c r="BB57" s="249">
        <f>IF(BA57="Yes",AZ57,0)</f>
        <v>4.166666666666667</v>
      </c>
      <c r="BC57" s="252"/>
      <c r="BD57" s="251" t="s">
        <v>1358</v>
      </c>
      <c r="BE57" s="326"/>
      <c r="BF57" s="694"/>
      <c r="BG57" s="332">
        <f t="shared" si="29"/>
        <v>4.166666666666667</v>
      </c>
      <c r="BH57" s="248" t="s">
        <v>35</v>
      </c>
      <c r="BI57" s="249">
        <f>IF(BH57="Yes",BG57,0)</f>
        <v>4.166666666666667</v>
      </c>
      <c r="BJ57" s="252"/>
      <c r="BK57" s="251" t="s">
        <v>2176</v>
      </c>
      <c r="BL57" s="326"/>
      <c r="BM57" s="694"/>
      <c r="BN57" s="332">
        <f t="shared" si="29"/>
        <v>4.166666666666667</v>
      </c>
      <c r="BO57" s="248" t="s">
        <v>35</v>
      </c>
      <c r="BP57" s="249">
        <f>IF(BO57="Yes",BN57,0)</f>
        <v>4.166666666666667</v>
      </c>
      <c r="BQ57" s="252"/>
      <c r="BR57" s="252"/>
      <c r="BS57" s="258" t="s">
        <v>1355</v>
      </c>
      <c r="BT57" s="326"/>
      <c r="BU57" s="347"/>
    </row>
    <row r="58" spans="1:107" s="23" customFormat="1" ht="12.75">
      <c r="A58" s="240" t="s">
        <v>136</v>
      </c>
      <c r="B58" s="241" t="s">
        <v>1219</v>
      </c>
      <c r="C58" s="242">
        <f t="shared" ref="C58:BN58" si="30">$C$53/6</f>
        <v>8.3333333333333339</v>
      </c>
      <c r="D58" s="252"/>
      <c r="E58" s="246"/>
      <c r="F58" s="253"/>
      <c r="G58" s="253"/>
      <c r="H58" s="323"/>
      <c r="I58" s="694"/>
      <c r="J58" s="330">
        <f t="shared" si="30"/>
        <v>8.3333333333333339</v>
      </c>
      <c r="K58" s="252"/>
      <c r="L58" s="246"/>
      <c r="M58" s="253"/>
      <c r="N58" s="253"/>
      <c r="O58" s="323"/>
      <c r="P58" s="694"/>
      <c r="Q58" s="330">
        <f t="shared" si="30"/>
        <v>8.3333333333333339</v>
      </c>
      <c r="R58" s="252"/>
      <c r="S58" s="246"/>
      <c r="T58" s="253"/>
      <c r="U58" s="253"/>
      <c r="V58" s="323"/>
      <c r="W58" s="694"/>
      <c r="X58" s="330">
        <f t="shared" si="30"/>
        <v>8.3333333333333339</v>
      </c>
      <c r="Y58" s="252"/>
      <c r="Z58" s="246"/>
      <c r="AA58" s="253"/>
      <c r="AB58" s="253"/>
      <c r="AC58" s="323"/>
      <c r="AD58" s="694"/>
      <c r="AE58" s="330">
        <f t="shared" si="30"/>
        <v>8.3333333333333339</v>
      </c>
      <c r="AF58" s="252"/>
      <c r="AG58" s="246"/>
      <c r="AH58" s="253"/>
      <c r="AI58" s="253"/>
      <c r="AJ58" s="323"/>
      <c r="AK58" s="694"/>
      <c r="AL58" s="330">
        <f t="shared" si="30"/>
        <v>8.3333333333333339</v>
      </c>
      <c r="AM58" s="252"/>
      <c r="AN58" s="246"/>
      <c r="AO58" s="253"/>
      <c r="AP58" s="253"/>
      <c r="AQ58" s="323"/>
      <c r="AR58" s="694"/>
      <c r="AS58" s="330">
        <f t="shared" si="30"/>
        <v>8.3333333333333339</v>
      </c>
      <c r="AT58" s="252"/>
      <c r="AU58" s="246"/>
      <c r="AV58" s="252"/>
      <c r="AW58" s="253"/>
      <c r="AX58" s="326"/>
      <c r="AY58" s="694"/>
      <c r="AZ58" s="330">
        <f t="shared" si="30"/>
        <v>8.3333333333333339</v>
      </c>
      <c r="BA58" s="252"/>
      <c r="BB58" s="246"/>
      <c r="BC58" s="252"/>
      <c r="BD58" s="253"/>
      <c r="BE58" s="326"/>
      <c r="BF58" s="694"/>
      <c r="BG58" s="330">
        <f t="shared" si="30"/>
        <v>8.3333333333333339</v>
      </c>
      <c r="BH58" s="252"/>
      <c r="BI58" s="246"/>
      <c r="BJ58" s="252"/>
      <c r="BK58" s="253"/>
      <c r="BL58" s="326"/>
      <c r="BM58" s="694"/>
      <c r="BN58" s="330">
        <f t="shared" si="30"/>
        <v>8.3333333333333339</v>
      </c>
      <c r="BO58" s="252"/>
      <c r="BP58" s="246"/>
      <c r="BQ58" s="252"/>
      <c r="BR58" s="252"/>
      <c r="BS58" s="253"/>
      <c r="BT58" s="326"/>
      <c r="BU58" s="347"/>
    </row>
    <row r="59" spans="1:107" s="23" customFormat="1" ht="89.25">
      <c r="A59" s="247" t="s">
        <v>981</v>
      </c>
      <c r="B59" s="248" t="s">
        <v>983</v>
      </c>
      <c r="C59" s="249">
        <f t="shared" ref="C59:BN60" si="31">$C$58/2</f>
        <v>4.166666666666667</v>
      </c>
      <c r="D59" s="248" t="s">
        <v>35</v>
      </c>
      <c r="E59" s="246">
        <f>IF(D59="Yes",C59,IF(D59="partial",C59*0.25,0))</f>
        <v>4.166666666666667</v>
      </c>
      <c r="F59" s="253"/>
      <c r="G59" s="251" t="s">
        <v>1359</v>
      </c>
      <c r="H59" s="323"/>
      <c r="I59" s="694"/>
      <c r="J59" s="332">
        <f t="shared" si="31"/>
        <v>4.166666666666667</v>
      </c>
      <c r="K59" s="248" t="s">
        <v>35</v>
      </c>
      <c r="L59" s="249">
        <f>IF(K59="Yes",J59,0)</f>
        <v>4.166666666666667</v>
      </c>
      <c r="M59" s="253"/>
      <c r="N59" s="251" t="s">
        <v>1357</v>
      </c>
      <c r="O59" s="323"/>
      <c r="P59" s="694"/>
      <c r="Q59" s="332">
        <f t="shared" si="31"/>
        <v>4.166666666666667</v>
      </c>
      <c r="R59" s="248" t="s">
        <v>38</v>
      </c>
      <c r="S59" s="249">
        <f>IF(R59="Yes",Q59,0)</f>
        <v>0</v>
      </c>
      <c r="T59" s="253"/>
      <c r="U59" s="253"/>
      <c r="V59" s="323"/>
      <c r="W59" s="694"/>
      <c r="X59" s="332">
        <f t="shared" si="31"/>
        <v>4.166666666666667</v>
      </c>
      <c r="Y59" s="248" t="s">
        <v>38</v>
      </c>
      <c r="Z59" s="249">
        <f>IF(Y59="Yes",X59,0)</f>
        <v>0</v>
      </c>
      <c r="AA59" s="253"/>
      <c r="AB59" s="253"/>
      <c r="AC59" s="323"/>
      <c r="AD59" s="694"/>
      <c r="AE59" s="332">
        <f t="shared" si="31"/>
        <v>4.166666666666667</v>
      </c>
      <c r="AF59" s="248" t="s">
        <v>35</v>
      </c>
      <c r="AG59" s="249">
        <f>IF(AF59="Yes",AE59,0)</f>
        <v>4.166666666666667</v>
      </c>
      <c r="AH59" s="253"/>
      <c r="AI59" s="251" t="s">
        <v>1360</v>
      </c>
      <c r="AJ59" s="323"/>
      <c r="AK59" s="694"/>
      <c r="AL59" s="332">
        <f t="shared" si="31"/>
        <v>4.166666666666667</v>
      </c>
      <c r="AM59" s="248" t="s">
        <v>35</v>
      </c>
      <c r="AN59" s="249">
        <f>IF(AM59="Yes",AL59,0)</f>
        <v>4.166666666666667</v>
      </c>
      <c r="AO59" s="253"/>
      <c r="AP59" s="251" t="s">
        <v>1353</v>
      </c>
      <c r="AQ59" s="323"/>
      <c r="AR59" s="694"/>
      <c r="AS59" s="332">
        <f t="shared" si="31"/>
        <v>4.166666666666667</v>
      </c>
      <c r="AT59" s="248" t="s">
        <v>38</v>
      </c>
      <c r="AU59" s="249">
        <f>IF(AT59="Yes",AS59,0)</f>
        <v>0</v>
      </c>
      <c r="AV59" s="252"/>
      <c r="AW59" s="253"/>
      <c r="AX59" s="326"/>
      <c r="AY59" s="694"/>
      <c r="AZ59" s="332">
        <f t="shared" si="31"/>
        <v>4.166666666666667</v>
      </c>
      <c r="BA59" s="248" t="s">
        <v>35</v>
      </c>
      <c r="BB59" s="249">
        <f>IF(BA59="Yes",AZ59,0)</f>
        <v>4.166666666666667</v>
      </c>
      <c r="BC59" s="252"/>
      <c r="BD59" s="251" t="s">
        <v>1279</v>
      </c>
      <c r="BE59" s="326"/>
      <c r="BF59" s="694"/>
      <c r="BG59" s="332">
        <f t="shared" si="31"/>
        <v>4.166666666666667</v>
      </c>
      <c r="BH59" s="248" t="s">
        <v>35</v>
      </c>
      <c r="BI59" s="249">
        <f>IF(BH59="Yes",BG59,0)</f>
        <v>4.166666666666667</v>
      </c>
      <c r="BJ59" s="252"/>
      <c r="BK59" s="251" t="s">
        <v>2177</v>
      </c>
      <c r="BL59" s="326"/>
      <c r="BM59" s="694"/>
      <c r="BN59" s="332">
        <f t="shared" si="31"/>
        <v>4.166666666666667</v>
      </c>
      <c r="BO59" s="248" t="s">
        <v>35</v>
      </c>
      <c r="BP59" s="249">
        <f>IF(BO59="Yes",BN59,0)</f>
        <v>4.166666666666667</v>
      </c>
      <c r="BQ59" s="252"/>
      <c r="BR59" s="252"/>
      <c r="BS59" s="258" t="s">
        <v>1355</v>
      </c>
      <c r="BT59" s="326"/>
      <c r="BU59" s="347"/>
    </row>
    <row r="60" spans="1:107" s="23" customFormat="1" ht="89.25">
      <c r="A60" s="247" t="s">
        <v>982</v>
      </c>
      <c r="B60" s="248" t="s">
        <v>984</v>
      </c>
      <c r="C60" s="249">
        <f t="shared" si="31"/>
        <v>4.166666666666667</v>
      </c>
      <c r="D60" s="248" t="s">
        <v>35</v>
      </c>
      <c r="E60" s="246">
        <f>IF(D60="Yes",C60,IF(D60="partial",C60*0.25,0))</f>
        <v>4.166666666666667</v>
      </c>
      <c r="F60" s="253"/>
      <c r="G60" s="251" t="s">
        <v>2159</v>
      </c>
      <c r="H60" s="323"/>
      <c r="I60" s="694"/>
      <c r="J60" s="332">
        <f t="shared" si="31"/>
        <v>4.166666666666667</v>
      </c>
      <c r="K60" s="248" t="s">
        <v>35</v>
      </c>
      <c r="L60" s="249">
        <f>IF(K60="Yes",J60,0)</f>
        <v>4.166666666666667</v>
      </c>
      <c r="M60" s="253"/>
      <c r="N60" s="251" t="s">
        <v>1357</v>
      </c>
      <c r="O60" s="323"/>
      <c r="P60" s="694"/>
      <c r="Q60" s="332">
        <f t="shared" si="31"/>
        <v>4.166666666666667</v>
      </c>
      <c r="R60" s="248" t="s">
        <v>38</v>
      </c>
      <c r="S60" s="249">
        <f>IF(R60="Yes",Q60,0)</f>
        <v>0</v>
      </c>
      <c r="T60" s="253"/>
      <c r="U60" s="253"/>
      <c r="V60" s="323"/>
      <c r="W60" s="694"/>
      <c r="X60" s="332">
        <f t="shared" si="31"/>
        <v>4.166666666666667</v>
      </c>
      <c r="Y60" s="248" t="s">
        <v>38</v>
      </c>
      <c r="Z60" s="249">
        <f>IF(Y60="Yes",X60,0)</f>
        <v>0</v>
      </c>
      <c r="AA60" s="253"/>
      <c r="AB60" s="253"/>
      <c r="AC60" s="323"/>
      <c r="AD60" s="694"/>
      <c r="AE60" s="332">
        <f t="shared" si="31"/>
        <v>4.166666666666667</v>
      </c>
      <c r="AF60" s="248" t="s">
        <v>35</v>
      </c>
      <c r="AG60" s="249">
        <f>IF(AF60="Yes",AE60,0)</f>
        <v>4.166666666666667</v>
      </c>
      <c r="AH60" s="253"/>
      <c r="AI60" s="251" t="s">
        <v>1361</v>
      </c>
      <c r="AJ60" s="323"/>
      <c r="AK60" s="694"/>
      <c r="AL60" s="332">
        <f t="shared" si="31"/>
        <v>4.166666666666667</v>
      </c>
      <c r="AM60" s="248" t="s">
        <v>38</v>
      </c>
      <c r="AN60" s="249">
        <f>IF(AM60="Yes",AL60,0)</f>
        <v>0</v>
      </c>
      <c r="AO60" s="253"/>
      <c r="AP60" s="253"/>
      <c r="AQ60" s="323"/>
      <c r="AR60" s="694"/>
      <c r="AS60" s="332">
        <f t="shared" si="31"/>
        <v>4.166666666666667</v>
      </c>
      <c r="AT60" s="248" t="s">
        <v>38</v>
      </c>
      <c r="AU60" s="249">
        <f>IF(AT60="Yes",AS60,0)</f>
        <v>0</v>
      </c>
      <c r="AV60" s="252"/>
      <c r="AW60" s="253"/>
      <c r="AX60" s="326"/>
      <c r="AY60" s="694"/>
      <c r="AZ60" s="332">
        <f t="shared" si="31"/>
        <v>4.166666666666667</v>
      </c>
      <c r="BA60" s="248" t="s">
        <v>35</v>
      </c>
      <c r="BB60" s="249">
        <f>IF(BA60="Yes",AZ60,0)</f>
        <v>4.166666666666667</v>
      </c>
      <c r="BC60" s="252"/>
      <c r="BD60" s="251" t="s">
        <v>1362</v>
      </c>
      <c r="BE60" s="326"/>
      <c r="BF60" s="694"/>
      <c r="BG60" s="332">
        <f t="shared" si="31"/>
        <v>4.166666666666667</v>
      </c>
      <c r="BH60" s="248" t="s">
        <v>35</v>
      </c>
      <c r="BI60" s="249">
        <f>IF(BH60="Yes",BG60,0)</f>
        <v>4.166666666666667</v>
      </c>
      <c r="BJ60" s="252"/>
      <c r="BK60" s="916" t="s">
        <v>2176</v>
      </c>
      <c r="BL60" s="326"/>
      <c r="BM60" s="694"/>
      <c r="BN60" s="332">
        <f t="shared" si="31"/>
        <v>4.166666666666667</v>
      </c>
      <c r="BO60" s="248" t="s">
        <v>35</v>
      </c>
      <c r="BP60" s="249">
        <f>IF(BO60="Yes",BN60,0)</f>
        <v>4.166666666666667</v>
      </c>
      <c r="BQ60" s="252"/>
      <c r="BR60" s="252"/>
      <c r="BS60" s="258" t="s">
        <v>1363</v>
      </c>
      <c r="BT60" s="326"/>
      <c r="BU60" s="347"/>
    </row>
    <row r="61" spans="1:107" s="23" customFormat="1" ht="51">
      <c r="A61" s="247" t="s">
        <v>137</v>
      </c>
      <c r="B61" s="248" t="s">
        <v>138</v>
      </c>
      <c r="C61" s="246">
        <f t="shared" ref="C61:BN63" si="32">$C$53/6</f>
        <v>8.3333333333333339</v>
      </c>
      <c r="D61" s="248" t="s">
        <v>62</v>
      </c>
      <c r="E61" s="246">
        <f>IF(D61="Yes",C61,IF(D61="partial",C61*0.25,0))</f>
        <v>2.0833333333333335</v>
      </c>
      <c r="F61" s="253"/>
      <c r="G61" s="258" t="s">
        <v>1364</v>
      </c>
      <c r="H61" s="323"/>
      <c r="I61" s="694"/>
      <c r="J61" s="331">
        <f t="shared" si="32"/>
        <v>8.3333333333333339</v>
      </c>
      <c r="K61" s="248" t="s">
        <v>35</v>
      </c>
      <c r="L61" s="249">
        <f>IF(K61="Yes",J61,0)</f>
        <v>8.3333333333333339</v>
      </c>
      <c r="M61" s="253"/>
      <c r="N61" s="251" t="s">
        <v>1365</v>
      </c>
      <c r="O61" s="323"/>
      <c r="P61" s="694"/>
      <c r="Q61" s="331">
        <f t="shared" si="32"/>
        <v>8.3333333333333339</v>
      </c>
      <c r="R61" s="251" t="s">
        <v>38</v>
      </c>
      <c r="S61" s="249">
        <f>IF(R61="Yes",Q61,0)</f>
        <v>0</v>
      </c>
      <c r="T61" s="253"/>
      <c r="U61" s="253"/>
      <c r="V61" s="323"/>
      <c r="W61" s="694"/>
      <c r="X61" s="331">
        <f t="shared" si="32"/>
        <v>8.3333333333333339</v>
      </c>
      <c r="Y61" s="248" t="s">
        <v>38</v>
      </c>
      <c r="Z61" s="249">
        <f>IF(Y61="Yes",X61,0)</f>
        <v>0</v>
      </c>
      <c r="AA61" s="253"/>
      <c r="AB61" s="253"/>
      <c r="AC61" s="323"/>
      <c r="AD61" s="694"/>
      <c r="AE61" s="331">
        <f t="shared" si="32"/>
        <v>8.3333333333333339</v>
      </c>
      <c r="AF61" s="248" t="s">
        <v>38</v>
      </c>
      <c r="AG61" s="249">
        <f>IF(AF61="Yes",AE61,0)</f>
        <v>0</v>
      </c>
      <c r="AH61" s="253"/>
      <c r="AI61" s="253"/>
      <c r="AJ61" s="323"/>
      <c r="AK61" s="694"/>
      <c r="AL61" s="331">
        <f t="shared" si="32"/>
        <v>8.3333333333333339</v>
      </c>
      <c r="AM61" s="251" t="s">
        <v>38</v>
      </c>
      <c r="AN61" s="249">
        <f>IF(AM61="Yes",AL61,0)</f>
        <v>0</v>
      </c>
      <c r="AO61" s="253"/>
      <c r="AP61" s="253"/>
      <c r="AQ61" s="323"/>
      <c r="AR61" s="694"/>
      <c r="AS61" s="331">
        <f t="shared" si="32"/>
        <v>8.3333333333333339</v>
      </c>
      <c r="AT61" s="248" t="s">
        <v>38</v>
      </c>
      <c r="AU61" s="249">
        <f>IF(AT61="Yes",AS61,0)</f>
        <v>0</v>
      </c>
      <c r="AV61" s="252"/>
      <c r="AW61" s="253"/>
      <c r="AX61" s="326"/>
      <c r="AY61" s="694"/>
      <c r="AZ61" s="331">
        <f t="shared" si="32"/>
        <v>8.3333333333333339</v>
      </c>
      <c r="BA61" s="248" t="s">
        <v>35</v>
      </c>
      <c r="BB61" s="249">
        <f>IF(BA61="Yes",AZ61,0)</f>
        <v>8.3333333333333339</v>
      </c>
      <c r="BC61" s="252"/>
      <c r="BD61" s="251" t="s">
        <v>1279</v>
      </c>
      <c r="BE61" s="326"/>
      <c r="BF61" s="694"/>
      <c r="BG61" s="331">
        <f t="shared" si="32"/>
        <v>8.3333333333333339</v>
      </c>
      <c r="BH61" s="248" t="s">
        <v>35</v>
      </c>
      <c r="BI61" s="249">
        <f>IF(BH61="Yes",BG61,0)</f>
        <v>8.3333333333333339</v>
      </c>
      <c r="BJ61" s="252"/>
      <c r="BK61" s="917" t="s">
        <v>1366</v>
      </c>
      <c r="BL61" s="326"/>
      <c r="BM61" s="694"/>
      <c r="BN61" s="331">
        <f t="shared" si="32"/>
        <v>8.3333333333333339</v>
      </c>
      <c r="BO61" s="248" t="s">
        <v>35</v>
      </c>
      <c r="BP61" s="249">
        <f>IF(BO61="Yes",BN61,0)</f>
        <v>8.3333333333333339</v>
      </c>
      <c r="BQ61" s="252"/>
      <c r="BR61" s="252"/>
      <c r="BS61" s="258" t="s">
        <v>1367</v>
      </c>
      <c r="BT61" s="326"/>
      <c r="BU61" s="347"/>
    </row>
    <row r="62" spans="1:107" s="23" customFormat="1" ht="51">
      <c r="A62" s="247" t="s">
        <v>139</v>
      </c>
      <c r="B62" s="248" t="s">
        <v>140</v>
      </c>
      <c r="C62" s="246">
        <f t="shared" si="32"/>
        <v>8.3333333333333339</v>
      </c>
      <c r="D62" s="255" t="s">
        <v>62</v>
      </c>
      <c r="E62" s="257">
        <f>IF(D62="Yes",C62,IF(D62="partial",C62*0.25,0))</f>
        <v>2.0833333333333335</v>
      </c>
      <c r="F62" s="253"/>
      <c r="G62" s="253" t="s">
        <v>1368</v>
      </c>
      <c r="H62" s="324"/>
      <c r="I62" s="694"/>
      <c r="J62" s="331">
        <f t="shared" si="32"/>
        <v>8.3333333333333339</v>
      </c>
      <c r="K62" s="248" t="s">
        <v>35</v>
      </c>
      <c r="L62" s="249">
        <f>IF(K62="Yes",J62,0)</f>
        <v>8.3333333333333339</v>
      </c>
      <c r="M62" s="253"/>
      <c r="N62" s="251" t="s">
        <v>1369</v>
      </c>
      <c r="O62" s="324"/>
      <c r="P62" s="694"/>
      <c r="Q62" s="331">
        <f t="shared" si="32"/>
        <v>8.3333333333333339</v>
      </c>
      <c r="R62" s="251" t="s">
        <v>38</v>
      </c>
      <c r="S62" s="249">
        <f>IF(R62="Yes",Q62,0)</f>
        <v>0</v>
      </c>
      <c r="T62" s="253"/>
      <c r="U62" s="253"/>
      <c r="V62" s="323"/>
      <c r="W62" s="694"/>
      <c r="X62" s="331">
        <f t="shared" si="32"/>
        <v>8.3333333333333339</v>
      </c>
      <c r="Y62" s="248" t="s">
        <v>38</v>
      </c>
      <c r="Z62" s="249">
        <f>IF(Y62="Yes",X62,0)</f>
        <v>0</v>
      </c>
      <c r="AA62" s="253"/>
      <c r="AB62" s="253"/>
      <c r="AC62" s="323"/>
      <c r="AD62" s="694"/>
      <c r="AE62" s="331">
        <f t="shared" si="32"/>
        <v>8.3333333333333339</v>
      </c>
      <c r="AF62" s="248" t="s">
        <v>38</v>
      </c>
      <c r="AG62" s="249">
        <f>IF(AF62="Yes",AE62,0)</f>
        <v>0</v>
      </c>
      <c r="AH62" s="253"/>
      <c r="AI62" s="253"/>
      <c r="AJ62" s="323"/>
      <c r="AK62" s="694"/>
      <c r="AL62" s="331">
        <f t="shared" si="32"/>
        <v>8.3333333333333339</v>
      </c>
      <c r="AM62" s="251" t="s">
        <v>38</v>
      </c>
      <c r="AN62" s="249">
        <f>IF(AM62="Yes",AL62,0)</f>
        <v>0</v>
      </c>
      <c r="AO62" s="253"/>
      <c r="AP62" s="253"/>
      <c r="AQ62" s="323"/>
      <c r="AR62" s="694"/>
      <c r="AS62" s="331">
        <f t="shared" si="32"/>
        <v>8.3333333333333339</v>
      </c>
      <c r="AT62" s="248" t="s">
        <v>38</v>
      </c>
      <c r="AU62" s="249">
        <f>IF(AT62="Yes",AS62,0)</f>
        <v>0</v>
      </c>
      <c r="AV62" s="252"/>
      <c r="AW62" s="253"/>
      <c r="AX62" s="326"/>
      <c r="AY62" s="694"/>
      <c r="AZ62" s="331">
        <f t="shared" si="32"/>
        <v>8.3333333333333339</v>
      </c>
      <c r="BA62" s="267" t="s">
        <v>38</v>
      </c>
      <c r="BB62" s="249">
        <f>IF(BA62="Yes",AZ62,0)</f>
        <v>0</v>
      </c>
      <c r="BC62" s="252"/>
      <c r="BD62" s="251"/>
      <c r="BE62" s="324"/>
      <c r="BF62" s="694"/>
      <c r="BG62" s="331">
        <f t="shared" si="32"/>
        <v>8.3333333333333339</v>
      </c>
      <c r="BH62" s="248" t="s">
        <v>35</v>
      </c>
      <c r="BI62" s="249">
        <f>IF(BH62="Yes",BG62,0)</f>
        <v>8.3333333333333339</v>
      </c>
      <c r="BJ62" s="252"/>
      <c r="BK62" s="917" t="s">
        <v>1370</v>
      </c>
      <c r="BL62" s="324"/>
      <c r="BM62" s="694"/>
      <c r="BN62" s="331">
        <f t="shared" si="32"/>
        <v>8.3333333333333339</v>
      </c>
      <c r="BO62" s="267" t="s">
        <v>38</v>
      </c>
      <c r="BP62" s="249">
        <f>IF(BO62="Yes",BN62,0)</f>
        <v>0</v>
      </c>
      <c r="BQ62" s="252"/>
      <c r="BR62" s="252"/>
      <c r="BS62" s="253"/>
      <c r="BT62" s="326"/>
      <c r="BU62" s="347"/>
    </row>
    <row r="63" spans="1:107" s="23" customFormat="1" ht="76.5">
      <c r="A63" s="247" t="s">
        <v>1002</v>
      </c>
      <c r="B63" s="248" t="s">
        <v>1146</v>
      </c>
      <c r="C63" s="246">
        <f t="shared" si="32"/>
        <v>8.3333333333333339</v>
      </c>
      <c r="D63" s="255" t="s">
        <v>62</v>
      </c>
      <c r="E63" s="257">
        <f>IF(D63="Yes",C63,IF(D63="partial",C63*0.25,0))</f>
        <v>2.0833333333333335</v>
      </c>
      <c r="F63" s="253"/>
      <c r="G63" s="253" t="s">
        <v>1371</v>
      </c>
      <c r="H63" s="324"/>
      <c r="I63" s="694"/>
      <c r="J63" s="331">
        <f t="shared" si="32"/>
        <v>8.3333333333333339</v>
      </c>
      <c r="K63" s="248" t="s">
        <v>35</v>
      </c>
      <c r="L63" s="249">
        <f>IF(K63="Yes",J63,0)</f>
        <v>8.3333333333333339</v>
      </c>
      <c r="M63" s="253"/>
      <c r="N63" s="251" t="s">
        <v>1372</v>
      </c>
      <c r="O63" s="323"/>
      <c r="P63" s="694"/>
      <c r="Q63" s="331">
        <f t="shared" si="32"/>
        <v>8.3333333333333339</v>
      </c>
      <c r="R63" s="248" t="s">
        <v>38</v>
      </c>
      <c r="S63" s="249">
        <f>IF(R63="Yes",Q63,0)</f>
        <v>0</v>
      </c>
      <c r="T63" s="253"/>
      <c r="U63" s="253"/>
      <c r="V63" s="323"/>
      <c r="W63" s="694"/>
      <c r="X63" s="331">
        <f t="shared" si="32"/>
        <v>8.3333333333333339</v>
      </c>
      <c r="Y63" s="248" t="s">
        <v>38</v>
      </c>
      <c r="Z63" s="249">
        <f>IF(Y63="Yes",X63,0)</f>
        <v>0</v>
      </c>
      <c r="AA63" s="253"/>
      <c r="AB63" s="253"/>
      <c r="AC63" s="323"/>
      <c r="AD63" s="694"/>
      <c r="AE63" s="331">
        <f t="shared" si="32"/>
        <v>8.3333333333333339</v>
      </c>
      <c r="AF63" s="248" t="s">
        <v>38</v>
      </c>
      <c r="AG63" s="249">
        <f>IF(AF63="Yes",AE63,0)</f>
        <v>0</v>
      </c>
      <c r="AH63" s="253"/>
      <c r="AI63" s="253"/>
      <c r="AJ63" s="323"/>
      <c r="AK63" s="694"/>
      <c r="AL63" s="331">
        <f t="shared" si="32"/>
        <v>8.3333333333333339</v>
      </c>
      <c r="AM63" s="248" t="s">
        <v>38</v>
      </c>
      <c r="AN63" s="249">
        <f>IF(AM63="Yes",AL63,0)</f>
        <v>0</v>
      </c>
      <c r="AO63" s="253"/>
      <c r="AP63" s="253"/>
      <c r="AQ63" s="323"/>
      <c r="AR63" s="694"/>
      <c r="AS63" s="331">
        <f t="shared" si="32"/>
        <v>8.3333333333333339</v>
      </c>
      <c r="AT63" s="248" t="s">
        <v>38</v>
      </c>
      <c r="AU63" s="249">
        <f>IF(AT63="Yes",AS63,0)</f>
        <v>0</v>
      </c>
      <c r="AV63" s="252"/>
      <c r="AW63" s="253"/>
      <c r="AX63" s="326"/>
      <c r="AY63" s="694"/>
      <c r="AZ63" s="331">
        <f t="shared" si="32"/>
        <v>8.3333333333333339</v>
      </c>
      <c r="BA63" s="248" t="s">
        <v>35</v>
      </c>
      <c r="BB63" s="249">
        <f>IF(BA63="Yes",AZ63,0)</f>
        <v>8.3333333333333339</v>
      </c>
      <c r="BC63" s="252"/>
      <c r="BD63" s="248" t="s">
        <v>1373</v>
      </c>
      <c r="BE63" s="325"/>
      <c r="BF63" s="694"/>
      <c r="BG63" s="331">
        <f t="shared" si="32"/>
        <v>8.3333333333333339</v>
      </c>
      <c r="BH63" s="248" t="s">
        <v>35</v>
      </c>
      <c r="BI63" s="249">
        <f>IF(BH63="Yes",BG63,0)</f>
        <v>8.3333333333333339</v>
      </c>
      <c r="BJ63" s="252"/>
      <c r="BK63" s="251" t="s">
        <v>2178</v>
      </c>
      <c r="BL63" s="325"/>
      <c r="BM63" s="694"/>
      <c r="BN63" s="331">
        <f t="shared" si="32"/>
        <v>8.3333333333333339</v>
      </c>
      <c r="BO63" s="267" t="s">
        <v>35</v>
      </c>
      <c r="BP63" s="249">
        <f>IF(BO63="Yes",BN63,0)</f>
        <v>8.3333333333333339</v>
      </c>
      <c r="BQ63" s="252"/>
      <c r="BR63" s="252"/>
      <c r="BS63" s="253" t="s">
        <v>2184</v>
      </c>
      <c r="BT63" s="324"/>
      <c r="BU63" s="347"/>
    </row>
    <row r="64" spans="1:107" s="22" customFormat="1" ht="25.5" customHeight="1">
      <c r="A64" s="270"/>
      <c r="B64" s="252"/>
      <c r="C64" s="249"/>
      <c r="D64" s="252"/>
      <c r="E64" s="246"/>
      <c r="F64" s="253"/>
      <c r="G64" s="253"/>
      <c r="H64" s="326"/>
      <c r="I64" s="695"/>
      <c r="J64" s="332"/>
      <c r="K64" s="252"/>
      <c r="L64" s="246"/>
      <c r="M64" s="253"/>
      <c r="N64" s="253"/>
      <c r="O64" s="326"/>
      <c r="P64" s="695"/>
      <c r="Q64" s="332"/>
      <c r="R64" s="253"/>
      <c r="S64" s="246"/>
      <c r="T64" s="252"/>
      <c r="U64" s="253"/>
      <c r="V64" s="326"/>
      <c r="W64" s="695"/>
      <c r="X64" s="332"/>
      <c r="Y64" s="252"/>
      <c r="Z64" s="246"/>
      <c r="AA64" s="253"/>
      <c r="AB64" s="253"/>
      <c r="AC64" s="326"/>
      <c r="AD64" s="695"/>
      <c r="AE64" s="332"/>
      <c r="AF64" s="253"/>
      <c r="AG64" s="246"/>
      <c r="AH64" s="253"/>
      <c r="AI64" s="253"/>
      <c r="AJ64" s="326"/>
      <c r="AK64" s="695"/>
      <c r="AL64" s="332"/>
      <c r="AM64" s="253"/>
      <c r="AN64" s="246"/>
      <c r="AO64" s="253"/>
      <c r="AP64" s="253"/>
      <c r="AQ64" s="326"/>
      <c r="AR64" s="695"/>
      <c r="AS64" s="332"/>
      <c r="AT64" s="252"/>
      <c r="AU64" s="246"/>
      <c r="AV64" s="252"/>
      <c r="AW64" s="253"/>
      <c r="AX64" s="326"/>
      <c r="AY64" s="695"/>
      <c r="AZ64" s="332"/>
      <c r="BA64" s="252"/>
      <c r="BB64" s="246"/>
      <c r="BC64" s="252"/>
      <c r="BD64" s="253"/>
      <c r="BE64" s="326"/>
      <c r="BF64" s="694"/>
      <c r="BG64" s="332"/>
      <c r="BH64" s="252"/>
      <c r="BI64" s="246"/>
      <c r="BJ64" s="252"/>
      <c r="BK64" s="253"/>
      <c r="BL64" s="326"/>
      <c r="BM64" s="695"/>
      <c r="BN64" s="332"/>
      <c r="BO64" s="252"/>
      <c r="BP64" s="246"/>
      <c r="BQ64" s="252"/>
      <c r="BR64" s="252"/>
      <c r="BS64" s="253"/>
      <c r="BT64" s="326"/>
      <c r="BU64" s="347"/>
    </row>
    <row r="65" spans="1:107" s="22" customFormat="1" ht="25.5" customHeight="1">
      <c r="A65" s="240" t="s">
        <v>141</v>
      </c>
      <c r="B65" s="241" t="s">
        <v>771</v>
      </c>
      <c r="C65" s="244">
        <f>C51/2</f>
        <v>50</v>
      </c>
      <c r="D65" s="241" t="s">
        <v>13</v>
      </c>
      <c r="E65" s="252"/>
      <c r="F65" s="242">
        <f>SUM(E68:E74)</f>
        <v>8.3333333333333357</v>
      </c>
      <c r="G65" s="253"/>
      <c r="H65" s="322"/>
      <c r="I65" s="695"/>
      <c r="J65" s="333">
        <f>J51/2</f>
        <v>50</v>
      </c>
      <c r="K65" s="241" t="s">
        <v>13</v>
      </c>
      <c r="L65" s="252"/>
      <c r="M65" s="242">
        <f>SUM(L68:L74)</f>
        <v>15.000000000000002</v>
      </c>
      <c r="N65" s="253"/>
      <c r="O65" s="322"/>
      <c r="P65" s="695"/>
      <c r="Q65" s="333">
        <f>Q51/2</f>
        <v>50</v>
      </c>
      <c r="R65" s="250" t="s">
        <v>13</v>
      </c>
      <c r="S65" s="252"/>
      <c r="T65" s="242">
        <f>SUM(S68:S74)</f>
        <v>15.000000000000002</v>
      </c>
      <c r="U65" s="253"/>
      <c r="V65" s="322"/>
      <c r="W65" s="695"/>
      <c r="X65" s="333">
        <f>X51/2</f>
        <v>50</v>
      </c>
      <c r="Y65" s="241" t="s">
        <v>13</v>
      </c>
      <c r="Z65" s="252"/>
      <c r="AA65" s="279">
        <f>SUM(Z68:Z74)</f>
        <v>9.1666666666666679</v>
      </c>
      <c r="AB65" s="253"/>
      <c r="AC65" s="322"/>
      <c r="AD65" s="695"/>
      <c r="AE65" s="333">
        <f>AE51/2</f>
        <v>50</v>
      </c>
      <c r="AF65" s="250" t="s">
        <v>13</v>
      </c>
      <c r="AG65" s="252"/>
      <c r="AH65" s="242">
        <f>SUM(AG68:AG74)</f>
        <v>8.3333333333333357</v>
      </c>
      <c r="AI65" s="253"/>
      <c r="AJ65" s="322"/>
      <c r="AK65" s="695"/>
      <c r="AL65" s="333">
        <f>AL51/2</f>
        <v>50</v>
      </c>
      <c r="AM65" s="250" t="s">
        <v>13</v>
      </c>
      <c r="AN65" s="252"/>
      <c r="AO65" s="242">
        <f>SUM(AN68:AN74)</f>
        <v>15</v>
      </c>
      <c r="AP65" s="253"/>
      <c r="AQ65" s="322"/>
      <c r="AR65" s="695"/>
      <c r="AS65" s="333">
        <f>AS51/2</f>
        <v>50</v>
      </c>
      <c r="AT65" s="241" t="s">
        <v>13</v>
      </c>
      <c r="AU65" s="252"/>
      <c r="AV65" s="244">
        <f>SUM(AU68:AU74)</f>
        <v>8.3333333333333357</v>
      </c>
      <c r="AW65" s="253"/>
      <c r="AX65" s="341"/>
      <c r="AY65" s="695"/>
      <c r="AZ65" s="333">
        <f>AZ51/2</f>
        <v>50</v>
      </c>
      <c r="BA65" s="241" t="s">
        <v>13</v>
      </c>
      <c r="BB65" s="252"/>
      <c r="BC65" s="244">
        <f>SUM(BB68:BB74)</f>
        <v>10.000000000000004</v>
      </c>
      <c r="BD65" s="253"/>
      <c r="BE65" s="341"/>
      <c r="BF65" s="695"/>
      <c r="BG65" s="333">
        <f>BG51/2</f>
        <v>50</v>
      </c>
      <c r="BH65" s="241" t="s">
        <v>13</v>
      </c>
      <c r="BI65" s="252"/>
      <c r="BJ65" s="244">
        <f>SUM(BI68:BI74)</f>
        <v>17.5</v>
      </c>
      <c r="BK65" s="253"/>
      <c r="BL65" s="341"/>
      <c r="BM65" s="695"/>
      <c r="BN65" s="333">
        <f>BN51/2</f>
        <v>50</v>
      </c>
      <c r="BO65" s="241" t="s">
        <v>13</v>
      </c>
      <c r="BP65" s="252"/>
      <c r="BQ65" s="279">
        <f>SUM(BP68:BP74)</f>
        <v>16.666666666666668</v>
      </c>
      <c r="BR65" s="244"/>
      <c r="BS65" s="253"/>
      <c r="BT65" s="341"/>
      <c r="BU65" s="348"/>
    </row>
    <row r="66" spans="1:107" s="22" customFormat="1" ht="25.5" customHeight="1">
      <c r="A66" s="271"/>
      <c r="B66" s="272" t="s">
        <v>789</v>
      </c>
      <c r="C66" s="249"/>
      <c r="D66" s="243"/>
      <c r="E66" s="252"/>
      <c r="F66" s="242"/>
      <c r="G66" s="253"/>
      <c r="H66" s="322"/>
      <c r="I66" s="695"/>
      <c r="J66" s="332"/>
      <c r="K66" s="243"/>
      <c r="L66" s="252"/>
      <c r="M66" s="242"/>
      <c r="N66" s="253"/>
      <c r="O66" s="322"/>
      <c r="P66" s="695"/>
      <c r="Q66" s="332"/>
      <c r="R66" s="245"/>
      <c r="S66" s="252"/>
      <c r="T66" s="242"/>
      <c r="U66" s="253"/>
      <c r="V66" s="322"/>
      <c r="W66" s="695"/>
      <c r="X66" s="332"/>
      <c r="Y66" s="243"/>
      <c r="Z66" s="252"/>
      <c r="AA66" s="242"/>
      <c r="AB66" s="253"/>
      <c r="AC66" s="322"/>
      <c r="AD66" s="695"/>
      <c r="AE66" s="332"/>
      <c r="AF66" s="245"/>
      <c r="AG66" s="252"/>
      <c r="AH66" s="242"/>
      <c r="AI66" s="253"/>
      <c r="AJ66" s="322"/>
      <c r="AK66" s="695"/>
      <c r="AL66" s="332"/>
      <c r="AM66" s="245"/>
      <c r="AN66" s="252"/>
      <c r="AO66" s="242"/>
      <c r="AP66" s="253"/>
      <c r="AQ66" s="322"/>
      <c r="AR66" s="695"/>
      <c r="AS66" s="332"/>
      <c r="AT66" s="243"/>
      <c r="AU66" s="252"/>
      <c r="AV66" s="244"/>
      <c r="AW66" s="253"/>
      <c r="AX66" s="341"/>
      <c r="AY66" s="695"/>
      <c r="AZ66" s="332"/>
      <c r="BA66" s="243"/>
      <c r="BB66" s="252"/>
      <c r="BC66" s="244"/>
      <c r="BD66" s="253"/>
      <c r="BE66" s="341"/>
      <c r="BF66" s="695"/>
      <c r="BG66" s="332"/>
      <c r="BH66" s="243"/>
      <c r="BI66" s="252"/>
      <c r="BJ66" s="244"/>
      <c r="BK66" s="253"/>
      <c r="BL66" s="341"/>
      <c r="BM66" s="695"/>
      <c r="BN66" s="332"/>
      <c r="BO66" s="243"/>
      <c r="BP66" s="252"/>
      <c r="BQ66" s="244"/>
      <c r="BR66" s="244"/>
      <c r="BS66" s="253"/>
      <c r="BT66" s="341"/>
      <c r="BU66" s="348"/>
    </row>
    <row r="67" spans="1:107" s="23" customFormat="1" ht="142.5" customHeight="1">
      <c r="A67" s="240" t="s">
        <v>142</v>
      </c>
      <c r="B67" s="241" t="s">
        <v>143</v>
      </c>
      <c r="C67" s="249">
        <f>C65/3</f>
        <v>16.666666666666668</v>
      </c>
      <c r="D67" s="243"/>
      <c r="E67" s="252"/>
      <c r="F67" s="242"/>
      <c r="G67" s="253"/>
      <c r="H67" s="322"/>
      <c r="I67" s="694"/>
      <c r="J67" s="332">
        <f>J65/3</f>
        <v>16.666666666666668</v>
      </c>
      <c r="K67" s="277"/>
      <c r="L67" s="252"/>
      <c r="M67" s="242"/>
      <c r="N67" s="253"/>
      <c r="O67" s="322"/>
      <c r="P67" s="694"/>
      <c r="Q67" s="332">
        <f>Q65/3</f>
        <v>16.666666666666668</v>
      </c>
      <c r="R67" s="245"/>
      <c r="S67" s="252"/>
      <c r="T67" s="242"/>
      <c r="U67" s="253"/>
      <c r="V67" s="322"/>
      <c r="W67" s="694"/>
      <c r="X67" s="332">
        <f>X65/3</f>
        <v>16.666666666666668</v>
      </c>
      <c r="Y67" s="245"/>
      <c r="Z67" s="252"/>
      <c r="AA67" s="242"/>
      <c r="AB67" s="253"/>
      <c r="AC67" s="322"/>
      <c r="AD67" s="694"/>
      <c r="AE67" s="332">
        <f>AE65/3</f>
        <v>16.666666666666668</v>
      </c>
      <c r="AF67" s="245"/>
      <c r="AG67" s="252"/>
      <c r="AH67" s="242"/>
      <c r="AI67" s="253"/>
      <c r="AJ67" s="322"/>
      <c r="AK67" s="694"/>
      <c r="AL67" s="332">
        <f>AL65/3</f>
        <v>16.666666666666668</v>
      </c>
      <c r="AM67" s="245"/>
      <c r="AN67" s="252"/>
      <c r="AO67" s="242"/>
      <c r="AP67" s="253"/>
      <c r="AQ67" s="322"/>
      <c r="AR67" s="694"/>
      <c r="AS67" s="332">
        <f>AS65/3</f>
        <v>16.666666666666668</v>
      </c>
      <c r="AT67" s="277"/>
      <c r="AU67" s="252"/>
      <c r="AV67" s="244"/>
      <c r="AW67" s="253"/>
      <c r="AX67" s="341"/>
      <c r="AY67" s="694"/>
      <c r="AZ67" s="332">
        <f>AZ65/3</f>
        <v>16.666666666666668</v>
      </c>
      <c r="BA67" s="243"/>
      <c r="BB67" s="252"/>
      <c r="BC67" s="244"/>
      <c r="BD67" s="253"/>
      <c r="BE67" s="341"/>
      <c r="BF67" s="695"/>
      <c r="BG67" s="332">
        <f>BG65/3</f>
        <v>16.666666666666668</v>
      </c>
      <c r="BH67" s="243"/>
      <c r="BI67" s="252"/>
      <c r="BJ67" s="244"/>
      <c r="BK67" s="253"/>
      <c r="BL67" s="341"/>
      <c r="BM67" s="694"/>
      <c r="BN67" s="332">
        <f>BN65/3</f>
        <v>16.666666666666668</v>
      </c>
      <c r="BO67" s="243"/>
      <c r="BP67" s="252"/>
      <c r="BQ67" s="244"/>
      <c r="BR67" s="244"/>
      <c r="BS67" s="253"/>
      <c r="BT67" s="341"/>
      <c r="BU67" s="348"/>
    </row>
    <row r="68" spans="1:107" s="23" customFormat="1" ht="102">
      <c r="A68" s="247" t="s">
        <v>1039</v>
      </c>
      <c r="B68" s="267" t="s">
        <v>1374</v>
      </c>
      <c r="C68" s="246">
        <f t="shared" ref="C68:BN70" si="33">$C$67/2</f>
        <v>8.3333333333333339</v>
      </c>
      <c r="D68" s="248" t="s">
        <v>35</v>
      </c>
      <c r="E68" s="246">
        <f>D69*C68</f>
        <v>6.6666666666666679</v>
      </c>
      <c r="F68" s="253"/>
      <c r="G68" s="251" t="s">
        <v>1375</v>
      </c>
      <c r="H68" s="327" t="s">
        <v>1376</v>
      </c>
      <c r="I68" s="694"/>
      <c r="J68" s="331">
        <f t="shared" si="33"/>
        <v>8.3333333333333339</v>
      </c>
      <c r="K68" s="248" t="s">
        <v>35</v>
      </c>
      <c r="L68" s="246">
        <f>K69*J68</f>
        <v>6.6666666666666679</v>
      </c>
      <c r="M68" s="253"/>
      <c r="N68" s="251" t="s">
        <v>1377</v>
      </c>
      <c r="O68" s="327" t="s">
        <v>1376</v>
      </c>
      <c r="P68" s="694"/>
      <c r="Q68" s="331">
        <f t="shared" si="33"/>
        <v>8.3333333333333339</v>
      </c>
      <c r="R68" s="267" t="s">
        <v>35</v>
      </c>
      <c r="S68" s="246">
        <f>R69*Q68</f>
        <v>6.6666666666666679</v>
      </c>
      <c r="T68" s="252"/>
      <c r="U68" s="251" t="s">
        <v>1378</v>
      </c>
      <c r="V68" s="327" t="s">
        <v>1376</v>
      </c>
      <c r="W68" s="694"/>
      <c r="X68" s="331">
        <f t="shared" si="33"/>
        <v>8.3333333333333339</v>
      </c>
      <c r="Y68" s="267" t="s">
        <v>35</v>
      </c>
      <c r="Z68" s="246">
        <f>Y69*X68</f>
        <v>4.166666666666667</v>
      </c>
      <c r="AA68" s="253"/>
      <c r="AB68" s="267" t="s">
        <v>1379</v>
      </c>
      <c r="AC68" s="327" t="s">
        <v>1376</v>
      </c>
      <c r="AD68" s="694"/>
      <c r="AE68" s="331">
        <f t="shared" si="33"/>
        <v>8.3333333333333339</v>
      </c>
      <c r="AF68" s="267" t="s">
        <v>35</v>
      </c>
      <c r="AG68" s="276">
        <f>AF69*AE68</f>
        <v>6.6666666666666679</v>
      </c>
      <c r="AH68" s="253"/>
      <c r="AI68" s="251" t="s">
        <v>1380</v>
      </c>
      <c r="AJ68" s="327" t="s">
        <v>1376</v>
      </c>
      <c r="AK68" s="694"/>
      <c r="AL68" s="331">
        <f t="shared" si="33"/>
        <v>8.3333333333333339</v>
      </c>
      <c r="AM68" s="248" t="s">
        <v>35</v>
      </c>
      <c r="AN68" s="246">
        <f>AM69*AL68</f>
        <v>7.5000000000000009</v>
      </c>
      <c r="AO68" s="253"/>
      <c r="AP68" s="251" t="s">
        <v>1381</v>
      </c>
      <c r="AQ68" s="327" t="s">
        <v>1376</v>
      </c>
      <c r="AR68" s="694"/>
      <c r="AS68" s="331">
        <f t="shared" si="33"/>
        <v>8.3333333333333339</v>
      </c>
      <c r="AT68" s="248" t="s">
        <v>35</v>
      </c>
      <c r="AU68" s="246">
        <f>AT69*AS68</f>
        <v>6.6666666666666679</v>
      </c>
      <c r="AV68" s="252"/>
      <c r="AW68" s="251" t="s">
        <v>1382</v>
      </c>
      <c r="AX68" s="327" t="s">
        <v>1376</v>
      </c>
      <c r="AY68" s="694"/>
      <c r="AZ68" s="331">
        <f t="shared" si="33"/>
        <v>8.3333333333333339</v>
      </c>
      <c r="BA68" s="248" t="s">
        <v>35</v>
      </c>
      <c r="BB68" s="246">
        <f>BA69*AZ68</f>
        <v>6.6666666666666679</v>
      </c>
      <c r="BC68" s="252"/>
      <c r="BD68" s="251" t="s">
        <v>1383</v>
      </c>
      <c r="BE68" s="327" t="s">
        <v>1376</v>
      </c>
      <c r="BF68" s="694"/>
      <c r="BG68" s="331">
        <f t="shared" si="33"/>
        <v>8.3333333333333339</v>
      </c>
      <c r="BH68" s="267" t="s">
        <v>35</v>
      </c>
      <c r="BI68" s="246">
        <f>BH69*BG68</f>
        <v>6.6666666666666679</v>
      </c>
      <c r="BJ68" s="252"/>
      <c r="BK68" s="251" t="s">
        <v>2179</v>
      </c>
      <c r="BL68" s="327" t="s">
        <v>1376</v>
      </c>
      <c r="BM68" s="694"/>
      <c r="BN68" s="331">
        <f t="shared" si="33"/>
        <v>8.3333333333333339</v>
      </c>
      <c r="BO68" s="267" t="s">
        <v>35</v>
      </c>
      <c r="BP68" s="246">
        <f>BO69*BN68</f>
        <v>6.6666666666666679</v>
      </c>
      <c r="BQ68" s="252"/>
      <c r="BR68" s="252"/>
      <c r="BS68" s="274" t="s">
        <v>1384</v>
      </c>
      <c r="BT68" s="327" t="s">
        <v>1376</v>
      </c>
      <c r="BU68" s="350"/>
    </row>
    <row r="69" spans="1:107" s="120" customFormat="1" ht="180.75" customHeight="1">
      <c r="A69" s="270"/>
      <c r="B69" s="267" t="s">
        <v>807</v>
      </c>
      <c r="C69" s="249"/>
      <c r="D69" s="313">
        <v>0.8</v>
      </c>
      <c r="E69" s="283"/>
      <c r="F69" s="253"/>
      <c r="G69" s="253"/>
      <c r="H69" s="326"/>
      <c r="I69" s="696"/>
      <c r="J69" s="332"/>
      <c r="K69" s="313">
        <v>0.8</v>
      </c>
      <c r="L69" s="284"/>
      <c r="M69" s="253"/>
      <c r="N69" s="253"/>
      <c r="O69" s="326"/>
      <c r="P69" s="696"/>
      <c r="Q69" s="332"/>
      <c r="R69" s="283">
        <v>0.8</v>
      </c>
      <c r="S69" s="284"/>
      <c r="T69" s="252"/>
      <c r="U69" s="253"/>
      <c r="V69" s="326"/>
      <c r="W69" s="696"/>
      <c r="X69" s="332"/>
      <c r="Y69" s="313">
        <v>0.5</v>
      </c>
      <c r="Z69" s="284"/>
      <c r="AA69" s="253"/>
      <c r="AB69" s="253"/>
      <c r="AC69" s="326"/>
      <c r="AD69" s="696"/>
      <c r="AE69" s="332"/>
      <c r="AF69" s="313">
        <v>0.8</v>
      </c>
      <c r="AG69" s="313"/>
      <c r="AH69" s="253"/>
      <c r="AI69" s="253"/>
      <c r="AJ69" s="326"/>
      <c r="AK69" s="696"/>
      <c r="AL69" s="332"/>
      <c r="AM69" s="313">
        <v>0.9</v>
      </c>
      <c r="AN69" s="284"/>
      <c r="AO69" s="253"/>
      <c r="AP69" s="253"/>
      <c r="AQ69" s="326"/>
      <c r="AR69" s="696"/>
      <c r="AS69" s="340"/>
      <c r="AT69" s="313">
        <v>0.8</v>
      </c>
      <c r="AU69" s="313"/>
      <c r="AV69" s="269"/>
      <c r="AW69" s="269"/>
      <c r="AX69" s="324"/>
      <c r="AY69" s="696"/>
      <c r="AZ69" s="340"/>
      <c r="BA69" s="313">
        <v>0.8</v>
      </c>
      <c r="BB69" s="313"/>
      <c r="BC69" s="269"/>
      <c r="BD69" s="269"/>
      <c r="BE69" s="324"/>
      <c r="BF69" s="694"/>
      <c r="BG69" s="340"/>
      <c r="BH69" s="313">
        <v>0.8</v>
      </c>
      <c r="BI69" s="313"/>
      <c r="BJ69" s="253"/>
      <c r="BK69" s="253"/>
      <c r="BL69" s="326"/>
      <c r="BM69" s="696"/>
      <c r="BN69" s="332"/>
      <c r="BO69" s="313">
        <v>0.8</v>
      </c>
      <c r="BP69" s="284"/>
      <c r="BQ69" s="253"/>
      <c r="BR69" s="253"/>
      <c r="BS69" s="253"/>
      <c r="BT69" s="326"/>
      <c r="BU69" s="347"/>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row>
    <row r="70" spans="1:107" s="23" customFormat="1" ht="63.75">
      <c r="A70" s="247" t="s">
        <v>1040</v>
      </c>
      <c r="B70" s="267" t="s">
        <v>1385</v>
      </c>
      <c r="C70" s="246">
        <f t="shared" si="33"/>
        <v>8.3333333333333339</v>
      </c>
      <c r="D70" s="248" t="s">
        <v>38</v>
      </c>
      <c r="E70" s="246">
        <f>D71*C70</f>
        <v>0</v>
      </c>
      <c r="F70" s="252"/>
      <c r="G70" s="253"/>
      <c r="H70" s="327" t="s">
        <v>1386</v>
      </c>
      <c r="I70" s="694"/>
      <c r="J70" s="331">
        <f t="shared" si="33"/>
        <v>8.3333333333333339</v>
      </c>
      <c r="K70" s="267" t="s">
        <v>38</v>
      </c>
      <c r="L70" s="246">
        <f>K71*J70</f>
        <v>0</v>
      </c>
      <c r="M70" s="252"/>
      <c r="N70" s="253"/>
      <c r="O70" s="327" t="s">
        <v>1386</v>
      </c>
      <c r="P70" s="694"/>
      <c r="Q70" s="331">
        <f t="shared" si="33"/>
        <v>8.3333333333333339</v>
      </c>
      <c r="R70" s="267" t="s">
        <v>35</v>
      </c>
      <c r="S70" s="246">
        <f>R71*Q70</f>
        <v>8.3333333333333339</v>
      </c>
      <c r="T70" s="252"/>
      <c r="U70" s="251" t="s">
        <v>1387</v>
      </c>
      <c r="V70" s="327" t="s">
        <v>1386</v>
      </c>
      <c r="W70" s="694"/>
      <c r="X70" s="331">
        <f t="shared" si="33"/>
        <v>8.3333333333333339</v>
      </c>
      <c r="Y70" s="248" t="s">
        <v>38</v>
      </c>
      <c r="Z70" s="246">
        <f>Y71*X70</f>
        <v>0</v>
      </c>
      <c r="AA70" s="252"/>
      <c r="AB70" s="253"/>
      <c r="AC70" s="327" t="s">
        <v>1386</v>
      </c>
      <c r="AD70" s="694"/>
      <c r="AE70" s="331">
        <f t="shared" si="33"/>
        <v>8.3333333333333339</v>
      </c>
      <c r="AF70" s="267" t="s">
        <v>38</v>
      </c>
      <c r="AG70" s="276">
        <f>AF71*AE70</f>
        <v>0</v>
      </c>
      <c r="AH70" s="252"/>
      <c r="AI70" s="253"/>
      <c r="AJ70" s="327" t="s">
        <v>1386</v>
      </c>
      <c r="AK70" s="694"/>
      <c r="AL70" s="331">
        <f t="shared" si="33"/>
        <v>8.3333333333333339</v>
      </c>
      <c r="AM70" s="267" t="s">
        <v>35</v>
      </c>
      <c r="AN70" s="246">
        <f>AM71*AL70</f>
        <v>5.833333333333333</v>
      </c>
      <c r="AO70" s="252"/>
      <c r="AP70" s="251" t="s">
        <v>1388</v>
      </c>
      <c r="AQ70" s="327" t="s">
        <v>1386</v>
      </c>
      <c r="AR70" s="694"/>
      <c r="AS70" s="331">
        <f t="shared" si="33"/>
        <v>8.3333333333333339</v>
      </c>
      <c r="AT70" s="267" t="s">
        <v>38</v>
      </c>
      <c r="AU70" s="246">
        <f>AT71*AS70</f>
        <v>0</v>
      </c>
      <c r="AV70" s="252"/>
      <c r="AW70" s="253"/>
      <c r="AX70" s="327" t="s">
        <v>1386</v>
      </c>
      <c r="AY70" s="694"/>
      <c r="AZ70" s="331">
        <f t="shared" si="33"/>
        <v>8.3333333333333339</v>
      </c>
      <c r="BA70" s="248" t="s">
        <v>38</v>
      </c>
      <c r="BB70" s="246">
        <f>BA71*AZ70</f>
        <v>0</v>
      </c>
      <c r="BC70" s="252"/>
      <c r="BD70" s="253"/>
      <c r="BE70" s="327" t="s">
        <v>1386</v>
      </c>
      <c r="BF70" s="696"/>
      <c r="BG70" s="331">
        <f t="shared" si="33"/>
        <v>8.3333333333333339</v>
      </c>
      <c r="BH70" s="267" t="s">
        <v>35</v>
      </c>
      <c r="BI70" s="246">
        <f>BH71*BG70</f>
        <v>5.833333333333333</v>
      </c>
      <c r="BJ70" s="252"/>
      <c r="BK70" s="251" t="s">
        <v>1389</v>
      </c>
      <c r="BL70" s="327" t="s">
        <v>1386</v>
      </c>
      <c r="BM70" s="694"/>
      <c r="BN70" s="331">
        <f t="shared" si="33"/>
        <v>8.3333333333333339</v>
      </c>
      <c r="BO70" s="267" t="s">
        <v>38</v>
      </c>
      <c r="BP70" s="276">
        <f>BO71*BN70</f>
        <v>0</v>
      </c>
      <c r="BQ70" s="269"/>
      <c r="BR70" s="252"/>
      <c r="BS70" s="269"/>
      <c r="BT70" s="327" t="s">
        <v>1386</v>
      </c>
      <c r="BU70" s="350"/>
    </row>
    <row r="71" spans="1:107" s="23" customFormat="1" ht="12.75">
      <c r="A71" s="270"/>
      <c r="B71" s="267" t="s">
        <v>807</v>
      </c>
      <c r="C71" s="249"/>
      <c r="D71" s="283">
        <v>0</v>
      </c>
      <c r="E71" s="283"/>
      <c r="F71" s="253"/>
      <c r="G71" s="253"/>
      <c r="H71" s="323"/>
      <c r="I71" s="694"/>
      <c r="J71" s="332"/>
      <c r="K71" s="313">
        <v>0</v>
      </c>
      <c r="L71" s="284"/>
      <c r="M71" s="253"/>
      <c r="N71" s="253"/>
      <c r="O71" s="323"/>
      <c r="P71" s="694"/>
      <c r="Q71" s="332"/>
      <c r="R71" s="313">
        <v>1</v>
      </c>
      <c r="S71" s="284"/>
      <c r="T71" s="252"/>
      <c r="U71" s="253"/>
      <c r="V71" s="323"/>
      <c r="W71" s="694"/>
      <c r="X71" s="332"/>
      <c r="Y71" s="283">
        <v>0</v>
      </c>
      <c r="Z71" s="284"/>
      <c r="AA71" s="253"/>
      <c r="AB71" s="253"/>
      <c r="AC71" s="323"/>
      <c r="AD71" s="694"/>
      <c r="AE71" s="332"/>
      <c r="AF71" s="313">
        <v>0</v>
      </c>
      <c r="AG71" s="313"/>
      <c r="AH71" s="253"/>
      <c r="AI71" s="253"/>
      <c r="AJ71" s="323"/>
      <c r="AK71" s="694"/>
      <c r="AL71" s="332"/>
      <c r="AM71" s="313">
        <v>0.7</v>
      </c>
      <c r="AN71" s="284"/>
      <c r="AO71" s="253"/>
      <c r="AP71" s="253"/>
      <c r="AQ71" s="323"/>
      <c r="AR71" s="694"/>
      <c r="AS71" s="332"/>
      <c r="AT71" s="283">
        <v>0</v>
      </c>
      <c r="AU71" s="284"/>
      <c r="AV71" s="253"/>
      <c r="AW71" s="253"/>
      <c r="AX71" s="323"/>
      <c r="AY71" s="694"/>
      <c r="AZ71" s="332"/>
      <c r="BA71" s="283">
        <v>0</v>
      </c>
      <c r="BB71" s="284"/>
      <c r="BC71" s="253"/>
      <c r="BD71" s="253"/>
      <c r="BE71" s="323"/>
      <c r="BF71" s="694"/>
      <c r="BG71" s="332"/>
      <c r="BH71" s="313">
        <v>0.7</v>
      </c>
      <c r="BI71" s="284"/>
      <c r="BJ71" s="253"/>
      <c r="BK71" s="253"/>
      <c r="BL71" s="323"/>
      <c r="BM71" s="694"/>
      <c r="BN71" s="332"/>
      <c r="BO71" s="313">
        <v>0</v>
      </c>
      <c r="BP71" s="313"/>
      <c r="BQ71" s="269"/>
      <c r="BR71" s="253"/>
      <c r="BS71" s="253"/>
      <c r="BT71" s="323"/>
      <c r="BU71" s="347"/>
    </row>
    <row r="72" spans="1:107" s="23" customFormat="1" ht="76.5">
      <c r="A72" s="247" t="s">
        <v>144</v>
      </c>
      <c r="B72" s="267" t="s">
        <v>145</v>
      </c>
      <c r="C72" s="246">
        <f>C65/3</f>
        <v>16.666666666666668</v>
      </c>
      <c r="D72" s="248" t="s">
        <v>35</v>
      </c>
      <c r="E72" s="249">
        <f>D73*C72</f>
        <v>1.666666666666667</v>
      </c>
      <c r="F72" s="253"/>
      <c r="G72" s="251" t="s">
        <v>2160</v>
      </c>
      <c r="H72" s="328" t="s">
        <v>1390</v>
      </c>
      <c r="I72" s="694"/>
      <c r="J72" s="331">
        <f>J65/3</f>
        <v>16.666666666666668</v>
      </c>
      <c r="K72" s="267" t="s">
        <v>38</v>
      </c>
      <c r="L72" s="249">
        <f>K73*J72</f>
        <v>0</v>
      </c>
      <c r="M72" s="253"/>
      <c r="N72" s="269"/>
      <c r="O72" s="328" t="s">
        <v>1390</v>
      </c>
      <c r="P72" s="694"/>
      <c r="Q72" s="331">
        <f>Q65/3</f>
        <v>16.666666666666668</v>
      </c>
      <c r="R72" s="248" t="s">
        <v>38</v>
      </c>
      <c r="S72" s="249">
        <f>R73*Q72</f>
        <v>0</v>
      </c>
      <c r="T72" s="252"/>
      <c r="U72" s="253"/>
      <c r="V72" s="328" t="s">
        <v>1390</v>
      </c>
      <c r="W72" s="694"/>
      <c r="X72" s="331">
        <f>X65/3</f>
        <v>16.666666666666668</v>
      </c>
      <c r="Y72" s="248" t="s">
        <v>38</v>
      </c>
      <c r="Z72" s="249">
        <f>Y73*X72</f>
        <v>0</v>
      </c>
      <c r="AA72" s="253"/>
      <c r="AB72" s="253"/>
      <c r="AC72" s="328" t="s">
        <v>1390</v>
      </c>
      <c r="AD72" s="694"/>
      <c r="AE72" s="331">
        <f>AE65/3</f>
        <v>16.666666666666668</v>
      </c>
      <c r="AF72" s="267" t="s">
        <v>38</v>
      </c>
      <c r="AG72" s="276">
        <f>AF73*AE72</f>
        <v>0</v>
      </c>
      <c r="AH72" s="252"/>
      <c r="AI72" s="253"/>
      <c r="AJ72" s="328" t="s">
        <v>1390</v>
      </c>
      <c r="AK72" s="694"/>
      <c r="AL72" s="331">
        <f>AL65/3</f>
        <v>16.666666666666668</v>
      </c>
      <c r="AM72" s="248" t="s">
        <v>38</v>
      </c>
      <c r="AN72" s="249">
        <f>AM73*AL72</f>
        <v>0</v>
      </c>
      <c r="AO72" s="253"/>
      <c r="AP72" s="253"/>
      <c r="AQ72" s="328" t="s">
        <v>1390</v>
      </c>
      <c r="AR72" s="694"/>
      <c r="AS72" s="331">
        <f>AS65/3</f>
        <v>16.666666666666668</v>
      </c>
      <c r="AT72" s="248" t="s">
        <v>38</v>
      </c>
      <c r="AU72" s="249">
        <f>AT73*AS72</f>
        <v>0</v>
      </c>
      <c r="AV72" s="253"/>
      <c r="AW72" s="253"/>
      <c r="AX72" s="328" t="s">
        <v>1390</v>
      </c>
      <c r="AY72" s="694"/>
      <c r="AZ72" s="331">
        <f>AZ65/3</f>
        <v>16.666666666666668</v>
      </c>
      <c r="BA72" s="248" t="s">
        <v>35</v>
      </c>
      <c r="BB72" s="249">
        <f>BA73*AZ72</f>
        <v>1.666666666666667</v>
      </c>
      <c r="BC72" s="252"/>
      <c r="BD72" s="251" t="s">
        <v>1391</v>
      </c>
      <c r="BE72" s="328" t="s">
        <v>1390</v>
      </c>
      <c r="BF72" s="694"/>
      <c r="BG72" s="331">
        <f>BG65/3</f>
        <v>16.666666666666668</v>
      </c>
      <c r="BH72" s="267" t="s">
        <v>38</v>
      </c>
      <c r="BI72" s="249">
        <f>BH73*BG72</f>
        <v>0</v>
      </c>
      <c r="BJ72" s="253"/>
      <c r="BK72" s="253"/>
      <c r="BL72" s="328" t="s">
        <v>1390</v>
      </c>
      <c r="BM72" s="694"/>
      <c r="BN72" s="331">
        <f>BN65/3</f>
        <v>16.666666666666668</v>
      </c>
      <c r="BO72" s="267" t="s">
        <v>35</v>
      </c>
      <c r="BP72" s="276">
        <f>BO73*BN72</f>
        <v>5</v>
      </c>
      <c r="BQ72" s="269"/>
      <c r="BR72" s="253"/>
      <c r="BS72" s="258" t="s">
        <v>1392</v>
      </c>
      <c r="BT72" s="328" t="s">
        <v>1390</v>
      </c>
      <c r="BU72" s="350"/>
    </row>
    <row r="73" spans="1:107" s="23" customFormat="1" ht="12.75">
      <c r="A73" s="270"/>
      <c r="B73" s="267" t="s">
        <v>146</v>
      </c>
      <c r="C73" s="249"/>
      <c r="D73" s="283">
        <v>0.1</v>
      </c>
      <c r="E73" s="283"/>
      <c r="F73" s="253"/>
      <c r="G73" s="253"/>
      <c r="H73" s="323"/>
      <c r="I73" s="694"/>
      <c r="J73" s="332"/>
      <c r="K73" s="313">
        <v>0</v>
      </c>
      <c r="L73" s="283"/>
      <c r="M73" s="253"/>
      <c r="N73" s="253"/>
      <c r="O73" s="323"/>
      <c r="P73" s="694"/>
      <c r="Q73" s="332"/>
      <c r="R73" s="283">
        <v>0</v>
      </c>
      <c r="S73" s="283"/>
      <c r="T73" s="252"/>
      <c r="U73" s="253"/>
      <c r="V73" s="323"/>
      <c r="W73" s="694"/>
      <c r="X73" s="332"/>
      <c r="Y73" s="283">
        <v>0</v>
      </c>
      <c r="Z73" s="283"/>
      <c r="AA73" s="253"/>
      <c r="AB73" s="253"/>
      <c r="AC73" s="323"/>
      <c r="AD73" s="694"/>
      <c r="AE73" s="332"/>
      <c r="AF73" s="313">
        <v>0</v>
      </c>
      <c r="AG73" s="313"/>
      <c r="AH73" s="252"/>
      <c r="AI73" s="253"/>
      <c r="AJ73" s="323"/>
      <c r="AK73" s="694"/>
      <c r="AL73" s="332"/>
      <c r="AM73" s="283">
        <v>0</v>
      </c>
      <c r="AN73" s="283"/>
      <c r="AO73" s="253"/>
      <c r="AP73" s="253"/>
      <c r="AQ73" s="323"/>
      <c r="AR73" s="694"/>
      <c r="AS73" s="332"/>
      <c r="AT73" s="284">
        <v>0</v>
      </c>
      <c r="AU73" s="283"/>
      <c r="AV73" s="253"/>
      <c r="AW73" s="253"/>
      <c r="AX73" s="323"/>
      <c r="AY73" s="694"/>
      <c r="AZ73" s="332"/>
      <c r="BA73" s="284">
        <v>0.1</v>
      </c>
      <c r="BB73" s="283"/>
      <c r="BC73" s="252"/>
      <c r="BD73" s="253"/>
      <c r="BE73" s="323"/>
      <c r="BF73" s="694"/>
      <c r="BG73" s="332"/>
      <c r="BH73" s="284">
        <v>0</v>
      </c>
      <c r="BI73" s="283"/>
      <c r="BJ73" s="253"/>
      <c r="BK73" s="253"/>
      <c r="BL73" s="323"/>
      <c r="BM73" s="694"/>
      <c r="BN73" s="332"/>
      <c r="BO73" s="284">
        <v>0.3</v>
      </c>
      <c r="BP73" s="283"/>
      <c r="BQ73" s="253"/>
      <c r="BR73" s="253"/>
      <c r="BS73" s="253"/>
      <c r="BT73" s="323"/>
      <c r="BU73" s="347"/>
    </row>
    <row r="74" spans="1:107" s="23" customFormat="1" ht="89.25">
      <c r="A74" s="247" t="s">
        <v>147</v>
      </c>
      <c r="B74" s="267" t="s">
        <v>148</v>
      </c>
      <c r="C74" s="246">
        <f>C65/3</f>
        <v>16.666666666666668</v>
      </c>
      <c r="D74" s="248" t="s">
        <v>38</v>
      </c>
      <c r="E74" s="246">
        <f>D75*C74</f>
        <v>0</v>
      </c>
      <c r="F74" s="253"/>
      <c r="G74" s="253"/>
      <c r="H74" s="328" t="s">
        <v>1393</v>
      </c>
      <c r="I74" s="694"/>
      <c r="J74" s="331">
        <f>J65/3</f>
        <v>16.666666666666668</v>
      </c>
      <c r="K74" s="267" t="s">
        <v>35</v>
      </c>
      <c r="L74" s="246">
        <f>K75*J74</f>
        <v>8.3333333333333339</v>
      </c>
      <c r="M74" s="253"/>
      <c r="N74" s="251" t="s">
        <v>1394</v>
      </c>
      <c r="O74" s="328" t="s">
        <v>1393</v>
      </c>
      <c r="P74" s="694"/>
      <c r="Q74" s="331">
        <f>Q65/3</f>
        <v>16.666666666666668</v>
      </c>
      <c r="R74" s="251" t="s">
        <v>38</v>
      </c>
      <c r="S74" s="246">
        <f>R75*Q74</f>
        <v>0</v>
      </c>
      <c r="T74" s="253"/>
      <c r="U74" s="253"/>
      <c r="V74" s="328" t="s">
        <v>1393</v>
      </c>
      <c r="W74" s="694"/>
      <c r="X74" s="331">
        <f>X65/3</f>
        <v>16.666666666666668</v>
      </c>
      <c r="Y74" s="248" t="s">
        <v>35</v>
      </c>
      <c r="Z74" s="246">
        <f>Y75*X74</f>
        <v>5</v>
      </c>
      <c r="AA74" s="253"/>
      <c r="AB74" s="258" t="s">
        <v>1395</v>
      </c>
      <c r="AC74" s="328" t="s">
        <v>1393</v>
      </c>
      <c r="AD74" s="694"/>
      <c r="AE74" s="331">
        <f>AE65/3</f>
        <v>16.666666666666668</v>
      </c>
      <c r="AF74" s="267" t="s">
        <v>35</v>
      </c>
      <c r="AG74" s="276">
        <f>AF75*AE74</f>
        <v>1.666666666666667</v>
      </c>
      <c r="AH74" s="253"/>
      <c r="AI74" s="269" t="s">
        <v>1396</v>
      </c>
      <c r="AJ74" s="328" t="s">
        <v>1393</v>
      </c>
      <c r="AK74" s="694"/>
      <c r="AL74" s="331">
        <f>AL65/3</f>
        <v>16.666666666666668</v>
      </c>
      <c r="AM74" s="248" t="s">
        <v>35</v>
      </c>
      <c r="AN74" s="246">
        <f>AM75*AL74</f>
        <v>1.666666666666667</v>
      </c>
      <c r="AO74" s="253"/>
      <c r="AP74" s="251" t="s">
        <v>1397</v>
      </c>
      <c r="AQ74" s="328" t="s">
        <v>1393</v>
      </c>
      <c r="AR74" s="694"/>
      <c r="AS74" s="331">
        <f>AS65/3</f>
        <v>16.666666666666668</v>
      </c>
      <c r="AT74" s="251" t="s">
        <v>35</v>
      </c>
      <c r="AU74" s="246">
        <f>AT75*AS74</f>
        <v>1.666666666666667</v>
      </c>
      <c r="AV74" s="253"/>
      <c r="AW74" s="251" t="s">
        <v>1398</v>
      </c>
      <c r="AX74" s="328" t="s">
        <v>1393</v>
      </c>
      <c r="AY74" s="694"/>
      <c r="AZ74" s="331">
        <f>AZ65/3</f>
        <v>16.666666666666668</v>
      </c>
      <c r="BA74" s="251" t="s">
        <v>35</v>
      </c>
      <c r="BB74" s="246">
        <f>BA75*AZ74</f>
        <v>1.666666666666667</v>
      </c>
      <c r="BC74" s="253"/>
      <c r="BD74" s="251" t="s">
        <v>1399</v>
      </c>
      <c r="BE74" s="328" t="s">
        <v>1393</v>
      </c>
      <c r="BF74" s="694"/>
      <c r="BG74" s="331">
        <f>BG65/3</f>
        <v>16.666666666666668</v>
      </c>
      <c r="BH74" s="267" t="s">
        <v>35</v>
      </c>
      <c r="BI74" s="246">
        <f>BH75*BG74</f>
        <v>5</v>
      </c>
      <c r="BJ74" s="253"/>
      <c r="BK74" s="251" t="s">
        <v>2180</v>
      </c>
      <c r="BL74" s="328" t="s">
        <v>1393</v>
      </c>
      <c r="BM74" s="694"/>
      <c r="BN74" s="331">
        <f>BN65/3</f>
        <v>16.666666666666668</v>
      </c>
      <c r="BO74" s="267" t="s">
        <v>35</v>
      </c>
      <c r="BP74" s="246">
        <f>BO75*BN74</f>
        <v>5</v>
      </c>
      <c r="BQ74" s="253"/>
      <c r="BR74" s="253"/>
      <c r="BS74" s="258" t="s">
        <v>1400</v>
      </c>
      <c r="BT74" s="328" t="s">
        <v>1393</v>
      </c>
      <c r="BU74" s="350"/>
    </row>
    <row r="75" spans="1:107" s="23" customFormat="1" ht="12.75">
      <c r="A75" s="270"/>
      <c r="B75" s="248" t="s">
        <v>91</v>
      </c>
      <c r="C75" s="284"/>
      <c r="D75" s="284">
        <v>0</v>
      </c>
      <c r="E75" s="284"/>
      <c r="F75" s="253"/>
      <c r="G75" s="253"/>
      <c r="H75" s="323"/>
      <c r="I75" s="694"/>
      <c r="J75" s="332"/>
      <c r="K75" s="284">
        <v>0.5</v>
      </c>
      <c r="L75" s="284"/>
      <c r="M75" s="253"/>
      <c r="N75" s="252"/>
      <c r="O75" s="323"/>
      <c r="P75" s="694"/>
      <c r="Q75" s="332"/>
      <c r="R75" s="284">
        <v>0</v>
      </c>
      <c r="S75" s="284"/>
      <c r="T75" s="253"/>
      <c r="U75" s="253"/>
      <c r="V75" s="323"/>
      <c r="W75" s="694"/>
      <c r="X75" s="332"/>
      <c r="Y75" s="283">
        <v>0.3</v>
      </c>
      <c r="Z75" s="284"/>
      <c r="AA75" s="253"/>
      <c r="AB75" s="253"/>
      <c r="AC75" s="323"/>
      <c r="AD75" s="694"/>
      <c r="AE75" s="332"/>
      <c r="AF75" s="313">
        <v>0.1</v>
      </c>
      <c r="AG75" s="313"/>
      <c r="AH75" s="253"/>
      <c r="AI75" s="253"/>
      <c r="AJ75" s="323"/>
      <c r="AK75" s="694"/>
      <c r="AL75" s="332"/>
      <c r="AM75" s="283">
        <v>0.1</v>
      </c>
      <c r="AN75" s="284"/>
      <c r="AO75" s="253"/>
      <c r="AP75" s="253"/>
      <c r="AQ75" s="323"/>
      <c r="AR75" s="694"/>
      <c r="AS75" s="332"/>
      <c r="AT75" s="284">
        <v>0.1</v>
      </c>
      <c r="AU75" s="284"/>
      <c r="AV75" s="253"/>
      <c r="AW75" s="253"/>
      <c r="AX75" s="323"/>
      <c r="AY75" s="694"/>
      <c r="AZ75" s="332"/>
      <c r="BA75" s="284">
        <v>0.1</v>
      </c>
      <c r="BB75" s="284"/>
      <c r="BC75" s="253"/>
      <c r="BD75" s="253"/>
      <c r="BE75" s="323"/>
      <c r="BF75" s="694"/>
      <c r="BG75" s="332"/>
      <c r="BH75" s="284">
        <v>0.3</v>
      </c>
      <c r="BI75" s="284"/>
      <c r="BJ75" s="253"/>
      <c r="BK75" s="253"/>
      <c r="BL75" s="323"/>
      <c r="BM75" s="694"/>
      <c r="BN75" s="332"/>
      <c r="BO75" s="284">
        <v>0.3</v>
      </c>
      <c r="BP75" s="284"/>
      <c r="BQ75" s="253"/>
      <c r="BR75" s="253"/>
      <c r="BS75" s="253"/>
      <c r="BT75" s="323"/>
      <c r="BU75" s="347"/>
    </row>
    <row r="76" spans="1:107" s="22" customFormat="1" ht="27" customHeight="1">
      <c r="A76" s="278"/>
      <c r="B76" s="253"/>
      <c r="C76" s="253"/>
      <c r="D76" s="253"/>
      <c r="E76" s="253"/>
      <c r="F76" s="253"/>
      <c r="G76" s="253"/>
      <c r="H76" s="323"/>
      <c r="I76" s="695"/>
      <c r="J76" s="334"/>
      <c r="K76" s="253"/>
      <c r="L76" s="253"/>
      <c r="M76" s="253"/>
      <c r="N76" s="253"/>
      <c r="O76" s="323"/>
      <c r="P76" s="695"/>
      <c r="Q76" s="334"/>
      <c r="R76" s="253"/>
      <c r="S76" s="253"/>
      <c r="T76" s="253"/>
      <c r="U76" s="253"/>
      <c r="V76" s="323"/>
      <c r="W76" s="695"/>
      <c r="X76" s="334"/>
      <c r="Y76" s="253"/>
      <c r="Z76" s="253"/>
      <c r="AA76" s="253"/>
      <c r="AB76" s="253"/>
      <c r="AC76" s="323"/>
      <c r="AD76" s="695"/>
      <c r="AE76" s="334"/>
      <c r="AF76" s="253"/>
      <c r="AG76" s="253"/>
      <c r="AH76" s="253"/>
      <c r="AI76" s="253"/>
      <c r="AJ76" s="323"/>
      <c r="AK76" s="695"/>
      <c r="AL76" s="334"/>
      <c r="AM76" s="253"/>
      <c r="AN76" s="253"/>
      <c r="AO76" s="253"/>
      <c r="AP76" s="253"/>
      <c r="AQ76" s="323"/>
      <c r="AR76" s="695"/>
      <c r="AS76" s="334"/>
      <c r="AT76" s="253"/>
      <c r="AU76" s="253"/>
      <c r="AV76" s="253"/>
      <c r="AW76" s="253"/>
      <c r="AX76" s="323"/>
      <c r="AY76" s="695"/>
      <c r="AZ76" s="334"/>
      <c r="BA76" s="253"/>
      <c r="BB76" s="253"/>
      <c r="BC76" s="253"/>
      <c r="BD76" s="253"/>
      <c r="BE76" s="323"/>
      <c r="BF76" s="694"/>
      <c r="BG76" s="334"/>
      <c r="BH76" s="253"/>
      <c r="BI76" s="253"/>
      <c r="BJ76" s="253"/>
      <c r="BK76" s="253"/>
      <c r="BL76" s="323"/>
      <c r="BM76" s="695"/>
      <c r="BN76" s="334"/>
      <c r="BO76" s="253"/>
      <c r="BP76" s="253"/>
      <c r="BQ76" s="253"/>
      <c r="BR76" s="253"/>
      <c r="BS76" s="253"/>
      <c r="BT76" s="323"/>
      <c r="BU76" s="347"/>
    </row>
    <row r="77" spans="1:107" s="704" customFormat="1" ht="28.5" customHeight="1">
      <c r="A77" s="287" t="s">
        <v>92</v>
      </c>
      <c r="B77" s="644" t="s">
        <v>93</v>
      </c>
      <c r="C77" s="288">
        <v>100</v>
      </c>
      <c r="D77" s="698"/>
      <c r="E77" s="698"/>
      <c r="F77" s="288">
        <f>F79+F90</f>
        <v>31.875</v>
      </c>
      <c r="G77" s="698"/>
      <c r="H77" s="699"/>
      <c r="I77" s="694"/>
      <c r="J77" s="700">
        <v>100</v>
      </c>
      <c r="K77" s="698"/>
      <c r="L77" s="698"/>
      <c r="M77" s="288">
        <f>M79+M90</f>
        <v>81.666666666666671</v>
      </c>
      <c r="N77" s="698"/>
      <c r="O77" s="699"/>
      <c r="P77" s="694"/>
      <c r="Q77" s="700">
        <v>100</v>
      </c>
      <c r="R77" s="698"/>
      <c r="S77" s="698"/>
      <c r="T77" s="288">
        <f>T79+T90</f>
        <v>0</v>
      </c>
      <c r="U77" s="698"/>
      <c r="V77" s="699"/>
      <c r="W77" s="694"/>
      <c r="X77" s="700">
        <v>100</v>
      </c>
      <c r="Y77" s="698"/>
      <c r="Z77" s="698"/>
      <c r="AA77" s="288">
        <f>AA79+AA90</f>
        <v>0</v>
      </c>
      <c r="AB77" s="698"/>
      <c r="AC77" s="699"/>
      <c r="AD77" s="694"/>
      <c r="AE77" s="700">
        <v>100</v>
      </c>
      <c r="AF77" s="698"/>
      <c r="AG77" s="698"/>
      <c r="AH77" s="288">
        <f>AH79+AH90</f>
        <v>20.833333333333336</v>
      </c>
      <c r="AI77" s="698"/>
      <c r="AJ77" s="699"/>
      <c r="AK77" s="694"/>
      <c r="AL77" s="700">
        <v>100</v>
      </c>
      <c r="AM77" s="698"/>
      <c r="AN77" s="698"/>
      <c r="AO77" s="288">
        <f>AO79+AO90</f>
        <v>0</v>
      </c>
      <c r="AP77" s="698"/>
      <c r="AQ77" s="699"/>
      <c r="AR77" s="694"/>
      <c r="AS77" s="700">
        <v>100</v>
      </c>
      <c r="AT77" s="698"/>
      <c r="AU77" s="698"/>
      <c r="AV77" s="288">
        <f>AV79+AV90</f>
        <v>0</v>
      </c>
      <c r="AW77" s="698"/>
      <c r="AX77" s="699"/>
      <c r="AY77" s="694"/>
      <c r="AZ77" s="700">
        <v>100</v>
      </c>
      <c r="BA77" s="698"/>
      <c r="BB77" s="698"/>
      <c r="BC77" s="288">
        <f>BC79+BC90</f>
        <v>71.666666666666671</v>
      </c>
      <c r="BD77" s="698"/>
      <c r="BE77" s="699"/>
      <c r="BF77" s="695"/>
      <c r="BG77" s="700">
        <v>100</v>
      </c>
      <c r="BH77" s="698"/>
      <c r="BI77" s="698"/>
      <c r="BJ77" s="288">
        <f>BJ79+BJ90</f>
        <v>71.666666666666671</v>
      </c>
      <c r="BK77" s="698"/>
      <c r="BL77" s="699"/>
      <c r="BM77" s="694"/>
      <c r="BN77" s="700">
        <v>100</v>
      </c>
      <c r="BO77" s="698"/>
      <c r="BP77" s="698"/>
      <c r="BQ77" s="288">
        <f>BQ79+BQ90</f>
        <v>73.333333333333343</v>
      </c>
      <c r="BR77" s="288"/>
      <c r="BS77" s="698"/>
      <c r="BT77" s="699"/>
      <c r="BU77" s="701"/>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row>
    <row r="78" spans="1:107" s="22" customFormat="1" ht="65.25" customHeight="1">
      <c r="A78" s="270"/>
      <c r="B78" s="241" t="s">
        <v>1142</v>
      </c>
      <c r="C78" s="242"/>
      <c r="D78" s="253"/>
      <c r="E78" s="246"/>
      <c r="F78" s="253"/>
      <c r="G78" s="253"/>
      <c r="H78" s="323"/>
      <c r="I78" s="695"/>
      <c r="J78" s="331"/>
      <c r="K78" s="253"/>
      <c r="L78" s="246"/>
      <c r="M78" s="253"/>
      <c r="N78" s="285"/>
      <c r="O78" s="323"/>
      <c r="P78" s="695"/>
      <c r="Q78" s="331"/>
      <c r="R78" s="253"/>
      <c r="S78" s="246"/>
      <c r="T78" s="253"/>
      <c r="U78" s="253"/>
      <c r="V78" s="323"/>
      <c r="W78" s="695"/>
      <c r="X78" s="331"/>
      <c r="Y78" s="253"/>
      <c r="Z78" s="246"/>
      <c r="AA78" s="253"/>
      <c r="AB78" s="253"/>
      <c r="AC78" s="323"/>
      <c r="AD78" s="695"/>
      <c r="AE78" s="331"/>
      <c r="AF78" s="253"/>
      <c r="AG78" s="246"/>
      <c r="AH78" s="253"/>
      <c r="AI78" s="253"/>
      <c r="AJ78" s="323"/>
      <c r="AK78" s="695"/>
      <c r="AL78" s="331"/>
      <c r="AM78" s="253"/>
      <c r="AN78" s="246"/>
      <c r="AO78" s="253"/>
      <c r="AP78" s="253"/>
      <c r="AQ78" s="323"/>
      <c r="AR78" s="695"/>
      <c r="AS78" s="331"/>
      <c r="AT78" s="253"/>
      <c r="AU78" s="246"/>
      <c r="AV78" s="253"/>
      <c r="AW78" s="253"/>
      <c r="AX78" s="323"/>
      <c r="AY78" s="695"/>
      <c r="AZ78" s="331"/>
      <c r="BA78" s="253"/>
      <c r="BB78" s="246"/>
      <c r="BC78" s="253"/>
      <c r="BD78" s="273"/>
      <c r="BE78" s="323"/>
      <c r="BF78" s="694"/>
      <c r="BG78" s="331"/>
      <c r="BH78" s="253"/>
      <c r="BI78" s="246"/>
      <c r="BJ78" s="253"/>
      <c r="BK78" s="253"/>
      <c r="BL78" s="323"/>
      <c r="BM78" s="695"/>
      <c r="BN78" s="331"/>
      <c r="BO78" s="253"/>
      <c r="BP78" s="246"/>
      <c r="BQ78" s="253"/>
      <c r="BR78" s="253"/>
      <c r="BS78" s="253"/>
      <c r="BT78" s="323"/>
      <c r="BU78" s="347"/>
    </row>
    <row r="79" spans="1:107" s="23" customFormat="1" ht="25.5">
      <c r="A79" s="240" t="s">
        <v>94</v>
      </c>
      <c r="B79" s="241" t="s">
        <v>95</v>
      </c>
      <c r="C79" s="242">
        <f>C77/2</f>
        <v>50</v>
      </c>
      <c r="D79" s="250" t="s">
        <v>13</v>
      </c>
      <c r="E79" s="242"/>
      <c r="F79" s="245">
        <f>SUM(E80:E87)</f>
        <v>21.875</v>
      </c>
      <c r="G79" s="253"/>
      <c r="H79" s="322"/>
      <c r="I79" s="694"/>
      <c r="J79" s="330">
        <f>J77/2</f>
        <v>50</v>
      </c>
      <c r="K79" s="243"/>
      <c r="L79" s="242"/>
      <c r="M79" s="245">
        <f>SUM(L80:L87)</f>
        <v>41.666666666666671</v>
      </c>
      <c r="N79" s="253"/>
      <c r="O79" s="322"/>
      <c r="P79" s="694"/>
      <c r="Q79" s="330">
        <f>Q77/2</f>
        <v>50</v>
      </c>
      <c r="R79" s="250" t="s">
        <v>13</v>
      </c>
      <c r="S79" s="242"/>
      <c r="T79" s="245">
        <f>SUM(S80:S87)</f>
        <v>0</v>
      </c>
      <c r="U79" s="253"/>
      <c r="V79" s="322"/>
      <c r="W79" s="694"/>
      <c r="X79" s="330">
        <f>X77/2</f>
        <v>50</v>
      </c>
      <c r="Y79" s="250" t="s">
        <v>13</v>
      </c>
      <c r="Z79" s="242"/>
      <c r="AA79" s="245">
        <f>SUM(Z80:Z87)</f>
        <v>0</v>
      </c>
      <c r="AB79" s="253"/>
      <c r="AC79" s="322"/>
      <c r="AD79" s="694"/>
      <c r="AE79" s="330">
        <f>AE77/2</f>
        <v>50</v>
      </c>
      <c r="AF79" s="250" t="s">
        <v>13</v>
      </c>
      <c r="AG79" s="242"/>
      <c r="AH79" s="245">
        <f>SUM(AG80:AG87)</f>
        <v>20.833333333333336</v>
      </c>
      <c r="AI79" s="253"/>
      <c r="AJ79" s="322"/>
      <c r="AK79" s="694"/>
      <c r="AL79" s="330">
        <f>AL77/2</f>
        <v>50</v>
      </c>
      <c r="AM79" s="250" t="s">
        <v>13</v>
      </c>
      <c r="AN79" s="242"/>
      <c r="AO79" s="245">
        <f>SUM(AN80:AN87)</f>
        <v>0</v>
      </c>
      <c r="AP79" s="253"/>
      <c r="AQ79" s="322"/>
      <c r="AR79" s="694"/>
      <c r="AS79" s="330">
        <f>AS77/2</f>
        <v>50</v>
      </c>
      <c r="AT79" s="250" t="s">
        <v>13</v>
      </c>
      <c r="AU79" s="242"/>
      <c r="AV79" s="245">
        <f>SUM(AU80:AU87)</f>
        <v>0</v>
      </c>
      <c r="AW79" s="253"/>
      <c r="AX79" s="322"/>
      <c r="AY79" s="694"/>
      <c r="AZ79" s="330">
        <f>AZ77/2</f>
        <v>50</v>
      </c>
      <c r="BA79" s="250" t="s">
        <v>13</v>
      </c>
      <c r="BB79" s="242"/>
      <c r="BC79" s="245">
        <f>SUM(BB80:BB87)</f>
        <v>41.666666666666671</v>
      </c>
      <c r="BD79" s="253"/>
      <c r="BE79" s="322"/>
      <c r="BF79" s="695"/>
      <c r="BG79" s="330">
        <f>BG77/2</f>
        <v>50</v>
      </c>
      <c r="BH79" s="250" t="s">
        <v>13</v>
      </c>
      <c r="BI79" s="242"/>
      <c r="BJ79" s="245">
        <f>SUM(BI80:BI87)</f>
        <v>41.666666666666671</v>
      </c>
      <c r="BK79" s="253"/>
      <c r="BL79" s="322"/>
      <c r="BM79" s="694"/>
      <c r="BN79" s="330">
        <f>BN77/2</f>
        <v>50</v>
      </c>
      <c r="BO79" s="250" t="s">
        <v>13</v>
      </c>
      <c r="BP79" s="242"/>
      <c r="BQ79" s="245">
        <f>SUM(BP80:BP87)</f>
        <v>33.333333333333336</v>
      </c>
      <c r="BR79" s="245"/>
      <c r="BS79" s="253"/>
      <c r="BT79" s="322"/>
      <c r="BU79" s="348"/>
    </row>
    <row r="80" spans="1:107" s="23" customFormat="1" ht="102">
      <c r="A80" s="247" t="s">
        <v>96</v>
      </c>
      <c r="B80" s="248" t="s">
        <v>158</v>
      </c>
      <c r="C80" s="246">
        <f t="shared" ref="C80:BN84" si="34">$C$79/6</f>
        <v>8.3333333333333339</v>
      </c>
      <c r="D80" s="255" t="s">
        <v>62</v>
      </c>
      <c r="E80" s="246">
        <f>IF(D80="Yes",C80,IF(D80="partial",C80*0.25,0))</f>
        <v>2.0833333333333335</v>
      </c>
      <c r="F80" s="253"/>
      <c r="G80" s="269" t="s">
        <v>2161</v>
      </c>
      <c r="H80" s="324"/>
      <c r="I80" s="694"/>
      <c r="J80" s="331">
        <f t="shared" si="34"/>
        <v>8.3333333333333339</v>
      </c>
      <c r="K80" s="251" t="s">
        <v>35</v>
      </c>
      <c r="L80" s="249">
        <f>IF(K80="Yes",J80,0)</f>
        <v>8.3333333333333339</v>
      </c>
      <c r="M80" s="253"/>
      <c r="N80" s="251" t="s">
        <v>2167</v>
      </c>
      <c r="O80" s="323"/>
      <c r="P80" s="694"/>
      <c r="Q80" s="331">
        <f t="shared" si="34"/>
        <v>8.3333333333333339</v>
      </c>
      <c r="R80" s="251" t="s">
        <v>38</v>
      </c>
      <c r="S80" s="249">
        <f>IF(R80="Yes",Q80,0)</f>
        <v>0</v>
      </c>
      <c r="T80" s="253"/>
      <c r="U80" s="253"/>
      <c r="V80" s="323"/>
      <c r="W80" s="694"/>
      <c r="X80" s="331">
        <f t="shared" si="34"/>
        <v>8.3333333333333339</v>
      </c>
      <c r="Y80" s="251" t="s">
        <v>38</v>
      </c>
      <c r="Z80" s="249">
        <f>IF(Y80="Yes",X80,0)</f>
        <v>0</v>
      </c>
      <c r="AA80" s="253"/>
      <c r="AB80" s="253"/>
      <c r="AC80" s="323"/>
      <c r="AD80" s="694"/>
      <c r="AE80" s="331">
        <f t="shared" si="34"/>
        <v>8.3333333333333339</v>
      </c>
      <c r="AF80" s="267" t="s">
        <v>38</v>
      </c>
      <c r="AG80" s="249">
        <f>IF(AF80="Yes",AE80,0)</f>
        <v>0</v>
      </c>
      <c r="AH80" s="253"/>
      <c r="AI80" s="253"/>
      <c r="AJ80" s="324"/>
      <c r="AK80" s="694"/>
      <c r="AL80" s="331">
        <f t="shared" si="34"/>
        <v>8.3333333333333339</v>
      </c>
      <c r="AM80" s="251" t="s">
        <v>38</v>
      </c>
      <c r="AN80" s="249">
        <f>IF(AM80="Yes",AL80,0)</f>
        <v>0</v>
      </c>
      <c r="AO80" s="253"/>
      <c r="AP80" s="253"/>
      <c r="AQ80" s="323"/>
      <c r="AR80" s="694"/>
      <c r="AS80" s="331">
        <f t="shared" si="34"/>
        <v>8.3333333333333339</v>
      </c>
      <c r="AT80" s="251" t="s">
        <v>38</v>
      </c>
      <c r="AU80" s="249">
        <f>IF(AT80="Yes",AS80,0)</f>
        <v>0</v>
      </c>
      <c r="AV80" s="253"/>
      <c r="AW80" s="253"/>
      <c r="AX80" s="323"/>
      <c r="AY80" s="694"/>
      <c r="AZ80" s="331">
        <f t="shared" si="34"/>
        <v>8.3333333333333339</v>
      </c>
      <c r="BA80" s="251" t="s">
        <v>35</v>
      </c>
      <c r="BB80" s="249">
        <f>IF(BA80="Yes",AZ80,0)</f>
        <v>8.3333333333333339</v>
      </c>
      <c r="BC80" s="253"/>
      <c r="BD80" s="251" t="s">
        <v>1401</v>
      </c>
      <c r="BE80" s="323"/>
      <c r="BF80" s="694"/>
      <c r="BG80" s="331">
        <f t="shared" si="34"/>
        <v>8.3333333333333339</v>
      </c>
      <c r="BH80" s="251" t="s">
        <v>35</v>
      </c>
      <c r="BI80" s="249">
        <f>IF(BH80="Yes",BG80,0)</f>
        <v>8.3333333333333339</v>
      </c>
      <c r="BJ80" s="253"/>
      <c r="BK80" s="251" t="s">
        <v>2178</v>
      </c>
      <c r="BL80" s="323"/>
      <c r="BM80" s="694"/>
      <c r="BN80" s="331">
        <f t="shared" si="34"/>
        <v>8.3333333333333339</v>
      </c>
      <c r="BO80" s="248" t="s">
        <v>35</v>
      </c>
      <c r="BP80" s="249">
        <f>IF(BO80="Yes",BN80,0)</f>
        <v>8.3333333333333339</v>
      </c>
      <c r="BQ80" s="253"/>
      <c r="BR80" s="253"/>
      <c r="BS80" s="251" t="s">
        <v>2186</v>
      </c>
      <c r="BT80" s="323"/>
      <c r="BU80" s="347"/>
    </row>
    <row r="81" spans="1:107" s="23" customFormat="1" ht="89.25">
      <c r="A81" s="247" t="s">
        <v>739</v>
      </c>
      <c r="B81" s="248" t="s">
        <v>160</v>
      </c>
      <c r="C81" s="246">
        <f t="shared" si="34"/>
        <v>8.3333333333333339</v>
      </c>
      <c r="D81" s="248" t="s">
        <v>35</v>
      </c>
      <c r="E81" s="246">
        <f>IF(D81="Yes",C81,IF(D81="partial",C81*0.25,0))</f>
        <v>8.3333333333333339</v>
      </c>
      <c r="F81" s="253"/>
      <c r="G81" s="251" t="s">
        <v>1402</v>
      </c>
      <c r="H81" s="323"/>
      <c r="I81" s="694"/>
      <c r="J81" s="331">
        <f t="shared" si="34"/>
        <v>8.3333333333333339</v>
      </c>
      <c r="K81" s="251" t="s">
        <v>35</v>
      </c>
      <c r="L81" s="249">
        <f>IF(K81="Yes",J81,0)</f>
        <v>8.3333333333333339</v>
      </c>
      <c r="M81" s="253"/>
      <c r="N81" s="251" t="s">
        <v>1403</v>
      </c>
      <c r="O81" s="323"/>
      <c r="P81" s="694"/>
      <c r="Q81" s="331">
        <f t="shared" si="34"/>
        <v>8.3333333333333339</v>
      </c>
      <c r="R81" s="251" t="s">
        <v>38</v>
      </c>
      <c r="S81" s="249">
        <f>IF(R81="Yes",Q81,0)</f>
        <v>0</v>
      </c>
      <c r="T81" s="253"/>
      <c r="U81" s="253"/>
      <c r="V81" s="323"/>
      <c r="W81" s="694"/>
      <c r="X81" s="331">
        <f t="shared" si="34"/>
        <v>8.3333333333333339</v>
      </c>
      <c r="Y81" s="251" t="s">
        <v>38</v>
      </c>
      <c r="Z81" s="249">
        <f>IF(Y81="Yes",X81,0)</f>
        <v>0</v>
      </c>
      <c r="AA81" s="253"/>
      <c r="AB81" s="253"/>
      <c r="AC81" s="323"/>
      <c r="AD81" s="694"/>
      <c r="AE81" s="331">
        <f t="shared" si="34"/>
        <v>8.3333333333333339</v>
      </c>
      <c r="AF81" s="248" t="s">
        <v>35</v>
      </c>
      <c r="AG81" s="249">
        <f>IF(AF81="Yes",AE81,0)</f>
        <v>8.3333333333333339</v>
      </c>
      <c r="AH81" s="253"/>
      <c r="AI81" s="251" t="s">
        <v>1404</v>
      </c>
      <c r="AJ81" s="323"/>
      <c r="AK81" s="694"/>
      <c r="AL81" s="331">
        <f t="shared" si="34"/>
        <v>8.3333333333333339</v>
      </c>
      <c r="AM81" s="251" t="s">
        <v>38</v>
      </c>
      <c r="AN81" s="249">
        <f>IF(AM81="Yes",AL81,0)</f>
        <v>0</v>
      </c>
      <c r="AO81" s="253"/>
      <c r="AP81" s="253"/>
      <c r="AQ81" s="323"/>
      <c r="AR81" s="694"/>
      <c r="AS81" s="331">
        <f t="shared" si="34"/>
        <v>8.3333333333333339</v>
      </c>
      <c r="AT81" s="251" t="s">
        <v>38</v>
      </c>
      <c r="AU81" s="249">
        <f>IF(AT81="Yes",AS81,0)</f>
        <v>0</v>
      </c>
      <c r="AV81" s="253"/>
      <c r="AW81" s="253"/>
      <c r="AX81" s="323"/>
      <c r="AY81" s="694"/>
      <c r="AZ81" s="331">
        <f t="shared" si="34"/>
        <v>8.3333333333333339</v>
      </c>
      <c r="BA81" s="251" t="s">
        <v>35</v>
      </c>
      <c r="BB81" s="249">
        <f>IF(BA81="Yes",AZ81,0)</f>
        <v>8.3333333333333339</v>
      </c>
      <c r="BC81" s="253"/>
      <c r="BD81" s="251" t="s">
        <v>1405</v>
      </c>
      <c r="BE81" s="326"/>
      <c r="BF81" s="694"/>
      <c r="BG81" s="331">
        <f t="shared" si="34"/>
        <v>8.3333333333333339</v>
      </c>
      <c r="BH81" s="248" t="s">
        <v>35</v>
      </c>
      <c r="BI81" s="249">
        <f>IF(BH81="Yes",BG81,0)</f>
        <v>8.3333333333333339</v>
      </c>
      <c r="BJ81" s="253"/>
      <c r="BK81" s="251" t="s">
        <v>2181</v>
      </c>
      <c r="BL81" s="326"/>
      <c r="BM81" s="694"/>
      <c r="BN81" s="331">
        <f t="shared" si="34"/>
        <v>8.3333333333333339</v>
      </c>
      <c r="BO81" s="248" t="s">
        <v>35</v>
      </c>
      <c r="BP81" s="249">
        <f>IF(BO81="Yes",BN81,0)</f>
        <v>8.3333333333333339</v>
      </c>
      <c r="BQ81" s="253"/>
      <c r="BR81" s="253"/>
      <c r="BS81" s="251" t="s">
        <v>2187</v>
      </c>
      <c r="BT81" s="323"/>
      <c r="BU81" s="347"/>
    </row>
    <row r="82" spans="1:107" s="23" customFormat="1" ht="89.25">
      <c r="A82" s="247" t="s">
        <v>1003</v>
      </c>
      <c r="B82" s="248" t="s">
        <v>1035</v>
      </c>
      <c r="C82" s="246">
        <f t="shared" si="34"/>
        <v>8.3333333333333339</v>
      </c>
      <c r="D82" s="248" t="s">
        <v>35</v>
      </c>
      <c r="E82" s="246">
        <f>IF(D82="Yes",C82,IF(D82="partial",C82*0.25,0))</f>
        <v>8.3333333333333339</v>
      </c>
      <c r="F82" s="253"/>
      <c r="G82" s="251" t="s">
        <v>1351</v>
      </c>
      <c r="H82" s="323"/>
      <c r="I82" s="694"/>
      <c r="J82" s="331">
        <f t="shared" si="34"/>
        <v>8.3333333333333339</v>
      </c>
      <c r="K82" s="251" t="s">
        <v>35</v>
      </c>
      <c r="L82" s="249">
        <f>IF(K82="Yes",J82,0)</f>
        <v>8.3333333333333339</v>
      </c>
      <c r="M82" s="253"/>
      <c r="N82" s="251" t="s">
        <v>1406</v>
      </c>
      <c r="O82" s="323"/>
      <c r="P82" s="694"/>
      <c r="Q82" s="331">
        <f t="shared" si="34"/>
        <v>8.3333333333333339</v>
      </c>
      <c r="R82" s="251" t="s">
        <v>38</v>
      </c>
      <c r="S82" s="249">
        <f>IF(R82="Yes",Q82,0)</f>
        <v>0</v>
      </c>
      <c r="T82" s="253"/>
      <c r="U82" s="253"/>
      <c r="V82" s="323"/>
      <c r="W82" s="694"/>
      <c r="X82" s="331">
        <f t="shared" si="34"/>
        <v>8.3333333333333339</v>
      </c>
      <c r="Y82" s="251" t="s">
        <v>38</v>
      </c>
      <c r="Z82" s="249">
        <f>IF(Y82="Yes",X82,0)</f>
        <v>0</v>
      </c>
      <c r="AA82" s="253"/>
      <c r="AB82" s="253"/>
      <c r="AC82" s="323"/>
      <c r="AD82" s="694"/>
      <c r="AE82" s="331">
        <f t="shared" si="34"/>
        <v>8.3333333333333339</v>
      </c>
      <c r="AF82" s="248" t="s">
        <v>35</v>
      </c>
      <c r="AG82" s="249">
        <f>IF(AF82="Yes",AE82,0)</f>
        <v>8.3333333333333339</v>
      </c>
      <c r="AH82" s="253"/>
      <c r="AI82" s="251" t="s">
        <v>1404</v>
      </c>
      <c r="AJ82" s="323"/>
      <c r="AK82" s="694"/>
      <c r="AL82" s="331">
        <f t="shared" si="34"/>
        <v>8.3333333333333339</v>
      </c>
      <c r="AM82" s="251" t="s">
        <v>38</v>
      </c>
      <c r="AN82" s="249">
        <f>IF(AM82="Yes",AL82,0)</f>
        <v>0</v>
      </c>
      <c r="AO82" s="253"/>
      <c r="AP82" s="253"/>
      <c r="AQ82" s="323"/>
      <c r="AR82" s="694"/>
      <c r="AS82" s="331">
        <f t="shared" si="34"/>
        <v>8.3333333333333339</v>
      </c>
      <c r="AT82" s="251" t="s">
        <v>38</v>
      </c>
      <c r="AU82" s="249">
        <f>IF(AT82="Yes",AS82,0)</f>
        <v>0</v>
      </c>
      <c r="AV82" s="253"/>
      <c r="AW82" s="253"/>
      <c r="AX82" s="323"/>
      <c r="AY82" s="694"/>
      <c r="AZ82" s="331">
        <f t="shared" si="34"/>
        <v>8.3333333333333339</v>
      </c>
      <c r="BA82" s="251" t="s">
        <v>35</v>
      </c>
      <c r="BB82" s="249">
        <f>IF(BA82="Yes",AZ82,0)</f>
        <v>8.3333333333333339</v>
      </c>
      <c r="BC82" s="253"/>
      <c r="BD82" s="251" t="s">
        <v>1407</v>
      </c>
      <c r="BE82" s="326"/>
      <c r="BF82" s="694"/>
      <c r="BG82" s="331">
        <f t="shared" si="34"/>
        <v>8.3333333333333339</v>
      </c>
      <c r="BH82" s="248" t="s">
        <v>35</v>
      </c>
      <c r="BI82" s="249">
        <f>IF(BH82="Yes",BG82,0)</f>
        <v>8.3333333333333339</v>
      </c>
      <c r="BJ82" s="253"/>
      <c r="BK82" s="251" t="s">
        <v>2182</v>
      </c>
      <c r="BL82" s="326"/>
      <c r="BM82" s="694"/>
      <c r="BN82" s="331">
        <f t="shared" si="34"/>
        <v>8.3333333333333339</v>
      </c>
      <c r="BO82" s="248" t="s">
        <v>35</v>
      </c>
      <c r="BP82" s="249">
        <f>IF(BO82="Yes",BN82,0)</f>
        <v>8.3333333333333339</v>
      </c>
      <c r="BQ82" s="253"/>
      <c r="BR82" s="253"/>
      <c r="BS82" s="251" t="s">
        <v>2187</v>
      </c>
      <c r="BT82" s="323"/>
      <c r="BU82" s="347"/>
    </row>
    <row r="83" spans="1:107" s="120" customFormat="1" ht="42.75" customHeight="1">
      <c r="A83" s="247" t="s">
        <v>162</v>
      </c>
      <c r="B83" s="248" t="s">
        <v>163</v>
      </c>
      <c r="C83" s="246">
        <f t="shared" si="34"/>
        <v>8.3333333333333339</v>
      </c>
      <c r="D83" s="251" t="s">
        <v>38</v>
      </c>
      <c r="E83" s="246">
        <f>IF(D83="Yes",C83,IF(D83="partial",C83*0.25,0))</f>
        <v>0</v>
      </c>
      <c r="F83" s="253"/>
      <c r="G83" s="253"/>
      <c r="H83" s="323"/>
      <c r="I83" s="696"/>
      <c r="J83" s="331">
        <f t="shared" si="34"/>
        <v>8.3333333333333339</v>
      </c>
      <c r="K83" s="251" t="s">
        <v>38</v>
      </c>
      <c r="L83" s="249">
        <f>IF(K83="Yes",J83,0)</f>
        <v>0</v>
      </c>
      <c r="M83" s="253"/>
      <c r="N83" s="253"/>
      <c r="O83" s="323"/>
      <c r="P83" s="696"/>
      <c r="Q83" s="331">
        <f t="shared" si="34"/>
        <v>8.3333333333333339</v>
      </c>
      <c r="R83" s="251" t="s">
        <v>38</v>
      </c>
      <c r="S83" s="249">
        <f>IF(R83="Yes",Q83,0)</f>
        <v>0</v>
      </c>
      <c r="T83" s="253"/>
      <c r="U83" s="253"/>
      <c r="V83" s="323"/>
      <c r="W83" s="696"/>
      <c r="X83" s="331">
        <f t="shared" si="34"/>
        <v>8.3333333333333339</v>
      </c>
      <c r="Y83" s="251" t="s">
        <v>38</v>
      </c>
      <c r="Z83" s="249">
        <f>IF(Y83="Yes",X83,0)</f>
        <v>0</v>
      </c>
      <c r="AA83" s="253"/>
      <c r="AB83" s="253"/>
      <c r="AC83" s="323"/>
      <c r="AD83" s="696"/>
      <c r="AE83" s="331">
        <f t="shared" si="34"/>
        <v>8.3333333333333339</v>
      </c>
      <c r="AF83" s="248" t="s">
        <v>38</v>
      </c>
      <c r="AG83" s="249">
        <f>IF(AF83="Yes",AE83,0)</f>
        <v>0</v>
      </c>
      <c r="AH83" s="253"/>
      <c r="AI83" s="253"/>
      <c r="AJ83" s="323"/>
      <c r="AK83" s="696"/>
      <c r="AL83" s="331">
        <f t="shared" si="34"/>
        <v>8.3333333333333339</v>
      </c>
      <c r="AM83" s="251" t="s">
        <v>38</v>
      </c>
      <c r="AN83" s="249">
        <f>IF(AM83="Yes",AL83,0)</f>
        <v>0</v>
      </c>
      <c r="AO83" s="253"/>
      <c r="AP83" s="253"/>
      <c r="AQ83" s="323"/>
      <c r="AR83" s="696"/>
      <c r="AS83" s="331">
        <f t="shared" si="34"/>
        <v>8.3333333333333339</v>
      </c>
      <c r="AT83" s="251" t="s">
        <v>38</v>
      </c>
      <c r="AU83" s="249">
        <f>IF(AT83="Yes",AS83,0)</f>
        <v>0</v>
      </c>
      <c r="AV83" s="253"/>
      <c r="AW83" s="253"/>
      <c r="AX83" s="323"/>
      <c r="AY83" s="696"/>
      <c r="AZ83" s="331">
        <f t="shared" si="34"/>
        <v>8.3333333333333339</v>
      </c>
      <c r="BA83" s="251" t="s">
        <v>38</v>
      </c>
      <c r="BB83" s="249">
        <f>IF(BA83="Yes",AZ83,0)</f>
        <v>0</v>
      </c>
      <c r="BC83" s="253"/>
      <c r="BD83" s="253"/>
      <c r="BE83" s="323"/>
      <c r="BF83" s="694"/>
      <c r="BG83" s="331">
        <f t="shared" si="34"/>
        <v>8.3333333333333339</v>
      </c>
      <c r="BH83" s="251" t="s">
        <v>38</v>
      </c>
      <c r="BI83" s="249">
        <f>IF(BH83="Yes",BG83,0)</f>
        <v>0</v>
      </c>
      <c r="BJ83" s="253"/>
      <c r="BK83" s="253"/>
      <c r="BL83" s="323"/>
      <c r="BM83" s="696"/>
      <c r="BN83" s="331">
        <f t="shared" si="34"/>
        <v>8.3333333333333339</v>
      </c>
      <c r="BO83" s="267" t="s">
        <v>38</v>
      </c>
      <c r="BP83" s="249">
        <f>IF(BO83="Yes",BN83,0)</f>
        <v>0</v>
      </c>
      <c r="BQ83" s="253"/>
      <c r="BR83" s="253"/>
      <c r="BS83" s="253"/>
      <c r="BT83" s="323"/>
      <c r="BU83" s="347"/>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row>
    <row r="84" spans="1:107" s="23" customFormat="1" ht="12.75">
      <c r="A84" s="240" t="s">
        <v>164</v>
      </c>
      <c r="B84" s="241" t="s">
        <v>990</v>
      </c>
      <c r="C84" s="249">
        <f t="shared" si="34"/>
        <v>8.3333333333333339</v>
      </c>
      <c r="D84" s="252"/>
      <c r="E84" s="249"/>
      <c r="F84" s="252"/>
      <c r="G84" s="253"/>
      <c r="H84" s="326"/>
      <c r="I84" s="696"/>
      <c r="J84" s="332">
        <f t="shared" si="34"/>
        <v>8.3333333333333339</v>
      </c>
      <c r="K84" s="252"/>
      <c r="L84" s="249"/>
      <c r="M84" s="252"/>
      <c r="N84" s="253"/>
      <c r="O84" s="326"/>
      <c r="P84" s="696"/>
      <c r="Q84" s="332">
        <f t="shared" si="34"/>
        <v>8.3333333333333339</v>
      </c>
      <c r="R84" s="252"/>
      <c r="S84" s="249"/>
      <c r="T84" s="252"/>
      <c r="U84" s="253"/>
      <c r="V84" s="326"/>
      <c r="W84" s="696"/>
      <c r="X84" s="332">
        <f t="shared" si="34"/>
        <v>8.3333333333333339</v>
      </c>
      <c r="Y84" s="252"/>
      <c r="Z84" s="249"/>
      <c r="AA84" s="252"/>
      <c r="AB84" s="253"/>
      <c r="AC84" s="326"/>
      <c r="AD84" s="696"/>
      <c r="AE84" s="332">
        <f t="shared" si="34"/>
        <v>8.3333333333333339</v>
      </c>
      <c r="AF84" s="252"/>
      <c r="AG84" s="249"/>
      <c r="AH84" s="252"/>
      <c r="AI84" s="253"/>
      <c r="AJ84" s="326"/>
      <c r="AK84" s="696"/>
      <c r="AL84" s="332">
        <f t="shared" si="34"/>
        <v>8.3333333333333339</v>
      </c>
      <c r="AM84" s="252"/>
      <c r="AN84" s="249"/>
      <c r="AO84" s="252"/>
      <c r="AP84" s="253"/>
      <c r="AQ84" s="326"/>
      <c r="AR84" s="696"/>
      <c r="AS84" s="332">
        <f t="shared" si="34"/>
        <v>8.3333333333333339</v>
      </c>
      <c r="AT84" s="252"/>
      <c r="AU84" s="249"/>
      <c r="AV84" s="252"/>
      <c r="AW84" s="253"/>
      <c r="AX84" s="326"/>
      <c r="AY84" s="696"/>
      <c r="AZ84" s="332">
        <f t="shared" si="34"/>
        <v>8.3333333333333339</v>
      </c>
      <c r="BA84" s="252"/>
      <c r="BB84" s="249"/>
      <c r="BC84" s="252"/>
      <c r="BD84" s="253"/>
      <c r="BE84" s="326"/>
      <c r="BF84" s="696"/>
      <c r="BG84" s="332">
        <f t="shared" si="34"/>
        <v>8.3333333333333339</v>
      </c>
      <c r="BH84" s="252"/>
      <c r="BI84" s="249"/>
      <c r="BJ84" s="252"/>
      <c r="BK84" s="253"/>
      <c r="BL84" s="326"/>
      <c r="BM84" s="696"/>
      <c r="BN84" s="332">
        <f t="shared" si="34"/>
        <v>8.3333333333333339</v>
      </c>
      <c r="BO84" s="252"/>
      <c r="BP84" s="249"/>
      <c r="BQ84" s="252"/>
      <c r="BR84" s="252"/>
      <c r="BS84" s="253"/>
      <c r="BT84" s="326"/>
      <c r="BU84" s="347"/>
    </row>
    <row r="85" spans="1:107" s="23" customFormat="1" ht="51">
      <c r="A85" s="247" t="s">
        <v>1036</v>
      </c>
      <c r="B85" s="248" t="s">
        <v>989</v>
      </c>
      <c r="C85" s="249">
        <f t="shared" ref="C85:BN86" si="35">$C$84/2</f>
        <v>4.166666666666667</v>
      </c>
      <c r="D85" s="255" t="s">
        <v>62</v>
      </c>
      <c r="E85" s="246">
        <f>IF(D85="Yes",C85,IF(D85="partial",C85*0.25,0))</f>
        <v>1.0416666666666667</v>
      </c>
      <c r="F85" s="252"/>
      <c r="G85" s="253" t="s">
        <v>1408</v>
      </c>
      <c r="H85" s="324"/>
      <c r="I85" s="696"/>
      <c r="J85" s="332">
        <f t="shared" si="35"/>
        <v>4.166666666666667</v>
      </c>
      <c r="K85" s="248" t="s">
        <v>35</v>
      </c>
      <c r="L85" s="249">
        <f>IF(K85="Yes",J85,0)</f>
        <v>4.166666666666667</v>
      </c>
      <c r="M85" s="252"/>
      <c r="N85" s="251" t="s">
        <v>1409</v>
      </c>
      <c r="O85" s="326"/>
      <c r="P85" s="696"/>
      <c r="Q85" s="332">
        <f t="shared" si="35"/>
        <v>4.166666666666667</v>
      </c>
      <c r="R85" s="251" t="s">
        <v>38</v>
      </c>
      <c r="S85" s="249">
        <f>IF(R85="Yes",Q85,0)</f>
        <v>0</v>
      </c>
      <c r="T85" s="252"/>
      <c r="U85" s="253"/>
      <c r="V85" s="326"/>
      <c r="W85" s="696"/>
      <c r="X85" s="332">
        <f t="shared" si="35"/>
        <v>4.166666666666667</v>
      </c>
      <c r="Y85" s="251" t="s">
        <v>38</v>
      </c>
      <c r="Z85" s="249">
        <f>IF(Y85="Yes",X85,0)</f>
        <v>0</v>
      </c>
      <c r="AA85" s="252"/>
      <c r="AB85" s="253"/>
      <c r="AC85" s="326"/>
      <c r="AD85" s="696"/>
      <c r="AE85" s="332">
        <f t="shared" si="35"/>
        <v>4.166666666666667</v>
      </c>
      <c r="AF85" s="248" t="s">
        <v>35</v>
      </c>
      <c r="AG85" s="249">
        <f>IF(AF85="Yes",AE85,0)</f>
        <v>4.166666666666667</v>
      </c>
      <c r="AH85" s="252"/>
      <c r="AI85" s="251" t="s">
        <v>1410</v>
      </c>
      <c r="AJ85" s="326"/>
      <c r="AK85" s="696"/>
      <c r="AL85" s="332">
        <f t="shared" si="35"/>
        <v>4.166666666666667</v>
      </c>
      <c r="AM85" s="251" t="s">
        <v>38</v>
      </c>
      <c r="AN85" s="249">
        <f>IF(AM85="Yes",AL85,0)</f>
        <v>0</v>
      </c>
      <c r="AO85" s="252"/>
      <c r="AP85" s="253"/>
      <c r="AQ85" s="323"/>
      <c r="AR85" s="696"/>
      <c r="AS85" s="331">
        <f t="shared" si="35"/>
        <v>4.166666666666667</v>
      </c>
      <c r="AT85" s="251" t="s">
        <v>38</v>
      </c>
      <c r="AU85" s="249">
        <f>IF(AT85="Yes",AS85,0)</f>
        <v>0</v>
      </c>
      <c r="AV85" s="252"/>
      <c r="AW85" s="253"/>
      <c r="AX85" s="326"/>
      <c r="AY85" s="696"/>
      <c r="AZ85" s="332">
        <f t="shared" si="35"/>
        <v>4.166666666666667</v>
      </c>
      <c r="BA85" s="251" t="s">
        <v>35</v>
      </c>
      <c r="BB85" s="249">
        <f>IF(BA85="Yes",AZ85,0)</f>
        <v>4.166666666666667</v>
      </c>
      <c r="BC85" s="252"/>
      <c r="BD85" s="251" t="s">
        <v>1411</v>
      </c>
      <c r="BE85" s="326"/>
      <c r="BF85" s="696"/>
      <c r="BG85" s="332">
        <f t="shared" si="35"/>
        <v>4.166666666666667</v>
      </c>
      <c r="BH85" s="251" t="s">
        <v>35</v>
      </c>
      <c r="BI85" s="249">
        <f>IF(BH85="Yes",BG85,0)</f>
        <v>4.166666666666667</v>
      </c>
      <c r="BJ85" s="252"/>
      <c r="BK85" s="251" t="s">
        <v>2178</v>
      </c>
      <c r="BL85" s="323"/>
      <c r="BM85" s="696"/>
      <c r="BN85" s="332">
        <f t="shared" si="35"/>
        <v>4.166666666666667</v>
      </c>
      <c r="BO85" s="267" t="s">
        <v>38</v>
      </c>
      <c r="BP85" s="249">
        <f>IF(BO85="Yes",BN85,0)</f>
        <v>0</v>
      </c>
      <c r="BQ85" s="252"/>
      <c r="BR85" s="252"/>
      <c r="BS85" s="253"/>
      <c r="BT85" s="326"/>
      <c r="BU85" s="347"/>
    </row>
    <row r="86" spans="1:107" s="23" customFormat="1" ht="76.5">
      <c r="A86" s="247" t="s">
        <v>1037</v>
      </c>
      <c r="B86" s="248" t="s">
        <v>1190</v>
      </c>
      <c r="C86" s="249">
        <f t="shared" si="35"/>
        <v>4.166666666666667</v>
      </c>
      <c r="D86" s="255" t="s">
        <v>38</v>
      </c>
      <c r="E86" s="246">
        <f>IF(D86="Yes",C86,IF(D86="partial",C86*0.25,0))</f>
        <v>0</v>
      </c>
      <c r="F86" s="252"/>
      <c r="G86" s="253"/>
      <c r="H86" s="326"/>
      <c r="I86" s="694"/>
      <c r="J86" s="332">
        <f t="shared" si="35"/>
        <v>4.166666666666667</v>
      </c>
      <c r="K86" s="248" t="s">
        <v>35</v>
      </c>
      <c r="L86" s="249">
        <f>IF(K86="Yes",J86,0)</f>
        <v>4.166666666666667</v>
      </c>
      <c r="M86" s="252"/>
      <c r="N86" s="251" t="s">
        <v>1412</v>
      </c>
      <c r="O86" s="326"/>
      <c r="P86" s="694"/>
      <c r="Q86" s="332">
        <f t="shared" si="35"/>
        <v>4.166666666666667</v>
      </c>
      <c r="R86" s="251" t="s">
        <v>38</v>
      </c>
      <c r="S86" s="249">
        <f>IF(R86="Yes",Q86,0)</f>
        <v>0</v>
      </c>
      <c r="T86" s="252"/>
      <c r="U86" s="253"/>
      <c r="V86" s="326"/>
      <c r="W86" s="694"/>
      <c r="X86" s="332">
        <f t="shared" si="35"/>
        <v>4.166666666666667</v>
      </c>
      <c r="Y86" s="251" t="s">
        <v>38</v>
      </c>
      <c r="Z86" s="249">
        <f>IF(Y86="Yes",X86,0)</f>
        <v>0</v>
      </c>
      <c r="AA86" s="252"/>
      <c r="AB86" s="253"/>
      <c r="AC86" s="326"/>
      <c r="AD86" s="694"/>
      <c r="AE86" s="332">
        <f t="shared" si="35"/>
        <v>4.166666666666667</v>
      </c>
      <c r="AF86" s="248" t="s">
        <v>38</v>
      </c>
      <c r="AG86" s="249">
        <f>IF(AF86="Yes",AE86,0)</f>
        <v>0</v>
      </c>
      <c r="AH86" s="252"/>
      <c r="AI86" s="253"/>
      <c r="AJ86" s="326"/>
      <c r="AK86" s="694"/>
      <c r="AL86" s="332">
        <f t="shared" si="35"/>
        <v>4.166666666666667</v>
      </c>
      <c r="AM86" s="251" t="s">
        <v>38</v>
      </c>
      <c r="AN86" s="249">
        <f>IF(AM86="Yes",AL86,0)</f>
        <v>0</v>
      </c>
      <c r="AO86" s="252"/>
      <c r="AP86" s="253"/>
      <c r="AQ86" s="323"/>
      <c r="AR86" s="694"/>
      <c r="AS86" s="331">
        <f t="shared" si="35"/>
        <v>4.166666666666667</v>
      </c>
      <c r="AT86" s="251" t="s">
        <v>38</v>
      </c>
      <c r="AU86" s="249">
        <f>IF(AT86="Yes",AS86,0)</f>
        <v>0</v>
      </c>
      <c r="AV86" s="252"/>
      <c r="AW86" s="253"/>
      <c r="AX86" s="326"/>
      <c r="AY86" s="694"/>
      <c r="AZ86" s="332">
        <f t="shared" si="35"/>
        <v>4.166666666666667</v>
      </c>
      <c r="BA86" s="251" t="s">
        <v>35</v>
      </c>
      <c r="BB86" s="249">
        <f>IF(BA86="Yes",AZ86,0)</f>
        <v>4.166666666666667</v>
      </c>
      <c r="BC86" s="252"/>
      <c r="BD86" s="251" t="s">
        <v>1413</v>
      </c>
      <c r="BE86" s="326"/>
      <c r="BF86" s="696"/>
      <c r="BG86" s="332">
        <f t="shared" si="35"/>
        <v>4.166666666666667</v>
      </c>
      <c r="BH86" s="251" t="s">
        <v>35</v>
      </c>
      <c r="BI86" s="249">
        <f>IF(BH86="Yes",BG86,0)</f>
        <v>4.166666666666667</v>
      </c>
      <c r="BJ86" s="252"/>
      <c r="BK86" s="251" t="s">
        <v>2174</v>
      </c>
      <c r="BL86" s="323"/>
      <c r="BM86" s="694"/>
      <c r="BN86" s="332">
        <f t="shared" si="35"/>
        <v>4.166666666666667</v>
      </c>
      <c r="BO86" s="267" t="s">
        <v>38</v>
      </c>
      <c r="BP86" s="249">
        <f>IF(BO86="Yes",BN86,0)</f>
        <v>0</v>
      </c>
      <c r="BQ86" s="252"/>
      <c r="BR86" s="252"/>
      <c r="BS86" s="253"/>
      <c r="BT86" s="326"/>
      <c r="BU86" s="347"/>
    </row>
    <row r="87" spans="1:107" s="23" customFormat="1" ht="89.25">
      <c r="A87" s="247" t="s">
        <v>1038</v>
      </c>
      <c r="B87" s="248" t="s">
        <v>829</v>
      </c>
      <c r="C87" s="246">
        <f t="shared" ref="C87:BN87" si="36">$C$79/6</f>
        <v>8.3333333333333339</v>
      </c>
      <c r="D87" s="255" t="s">
        <v>62</v>
      </c>
      <c r="E87" s="246">
        <f>IF(D87="Yes",C87,IF(D87="partial",C87*0.25,0))</f>
        <v>2.0833333333333335</v>
      </c>
      <c r="F87" s="253"/>
      <c r="G87" s="253" t="s">
        <v>1408</v>
      </c>
      <c r="H87" s="323"/>
      <c r="I87" s="694"/>
      <c r="J87" s="331">
        <f t="shared" si="36"/>
        <v>8.3333333333333339</v>
      </c>
      <c r="K87" s="251" t="s">
        <v>35</v>
      </c>
      <c r="L87" s="249">
        <f>IF(K87="Yes",J87,0)</f>
        <v>8.3333333333333339</v>
      </c>
      <c r="M87" s="253"/>
      <c r="N87" s="251" t="s">
        <v>1414</v>
      </c>
      <c r="O87" s="323"/>
      <c r="P87" s="694"/>
      <c r="Q87" s="331">
        <f t="shared" si="36"/>
        <v>8.3333333333333339</v>
      </c>
      <c r="R87" s="251" t="s">
        <v>38</v>
      </c>
      <c r="S87" s="249">
        <f>IF(R87="Yes",Q87,0)</f>
        <v>0</v>
      </c>
      <c r="T87" s="253"/>
      <c r="U87" s="253"/>
      <c r="V87" s="323"/>
      <c r="W87" s="694"/>
      <c r="X87" s="331">
        <f t="shared" si="36"/>
        <v>8.3333333333333339</v>
      </c>
      <c r="Y87" s="251" t="s">
        <v>38</v>
      </c>
      <c r="Z87" s="249">
        <f>IF(Y87="Yes",X87,0)</f>
        <v>0</v>
      </c>
      <c r="AA87" s="253"/>
      <c r="AB87" s="253"/>
      <c r="AC87" s="323"/>
      <c r="AD87" s="694"/>
      <c r="AE87" s="331">
        <f t="shared" si="36"/>
        <v>8.3333333333333339</v>
      </c>
      <c r="AF87" s="248" t="s">
        <v>38</v>
      </c>
      <c r="AG87" s="249">
        <f>IF(AF87="Yes",AE87,0)</f>
        <v>0</v>
      </c>
      <c r="AH87" s="253"/>
      <c r="AI87" s="253"/>
      <c r="AJ87" s="325"/>
      <c r="AK87" s="694"/>
      <c r="AL87" s="331">
        <f t="shared" si="36"/>
        <v>8.3333333333333339</v>
      </c>
      <c r="AM87" s="251" t="s">
        <v>38</v>
      </c>
      <c r="AN87" s="249">
        <f>IF(AM87="Yes",AL87,0)</f>
        <v>0</v>
      </c>
      <c r="AO87" s="253"/>
      <c r="AP87" s="253"/>
      <c r="AQ87" s="323"/>
      <c r="AR87" s="694"/>
      <c r="AS87" s="331">
        <f t="shared" si="36"/>
        <v>8.3333333333333339</v>
      </c>
      <c r="AT87" s="251" t="s">
        <v>38</v>
      </c>
      <c r="AU87" s="249">
        <f>IF(AT87="Yes",AS87,0)</f>
        <v>0</v>
      </c>
      <c r="AV87" s="253"/>
      <c r="AW87" s="253"/>
      <c r="AX87" s="323"/>
      <c r="AY87" s="694"/>
      <c r="AZ87" s="331">
        <f t="shared" si="36"/>
        <v>8.3333333333333339</v>
      </c>
      <c r="BA87" s="248" t="s">
        <v>35</v>
      </c>
      <c r="BB87" s="249">
        <f>IF(BA87="Yes",AZ87,0)</f>
        <v>8.3333333333333339</v>
      </c>
      <c r="BC87" s="253"/>
      <c r="BD87" s="251" t="s">
        <v>1279</v>
      </c>
      <c r="BE87" s="323"/>
      <c r="BF87" s="694"/>
      <c r="BG87" s="331">
        <f t="shared" si="36"/>
        <v>8.3333333333333339</v>
      </c>
      <c r="BH87" s="251" t="s">
        <v>35</v>
      </c>
      <c r="BI87" s="249">
        <f>IF(BH87="Yes",BG87,0)</f>
        <v>8.3333333333333339</v>
      </c>
      <c r="BJ87" s="253"/>
      <c r="BK87" s="251" t="s">
        <v>2178</v>
      </c>
      <c r="BL87" s="323"/>
      <c r="BM87" s="694"/>
      <c r="BN87" s="331">
        <f t="shared" si="36"/>
        <v>8.3333333333333339</v>
      </c>
      <c r="BO87" s="248" t="s">
        <v>35</v>
      </c>
      <c r="BP87" s="249">
        <f>IF(BO87="Yes",BN87,0)</f>
        <v>8.3333333333333339</v>
      </c>
      <c r="BQ87" s="253"/>
      <c r="BR87" s="253"/>
      <c r="BS87" s="258" t="s">
        <v>1415</v>
      </c>
      <c r="BT87" s="323"/>
      <c r="BU87" s="347"/>
    </row>
    <row r="88" spans="1:107" s="23" customFormat="1" ht="12.75">
      <c r="A88" s="270"/>
      <c r="B88" s="252"/>
      <c r="C88" s="246"/>
      <c r="D88" s="253"/>
      <c r="E88" s="246"/>
      <c r="F88" s="253"/>
      <c r="G88" s="253"/>
      <c r="H88" s="323"/>
      <c r="I88" s="694"/>
      <c r="J88" s="331"/>
      <c r="K88" s="253"/>
      <c r="L88" s="246"/>
      <c r="M88" s="253"/>
      <c r="N88" s="253"/>
      <c r="O88" s="323"/>
      <c r="P88" s="694"/>
      <c r="Q88" s="331"/>
      <c r="R88" s="253"/>
      <c r="S88" s="246"/>
      <c r="T88" s="253"/>
      <c r="U88" s="253"/>
      <c r="V88" s="323"/>
      <c r="W88" s="694"/>
      <c r="X88" s="331"/>
      <c r="Y88" s="253"/>
      <c r="Z88" s="246"/>
      <c r="AA88" s="253"/>
      <c r="AB88" s="253"/>
      <c r="AC88" s="323"/>
      <c r="AD88" s="694"/>
      <c r="AE88" s="331"/>
      <c r="AF88" s="253"/>
      <c r="AG88" s="246"/>
      <c r="AH88" s="253"/>
      <c r="AI88" s="253"/>
      <c r="AJ88" s="323"/>
      <c r="AK88" s="694"/>
      <c r="AL88" s="331"/>
      <c r="AM88" s="253"/>
      <c r="AN88" s="246"/>
      <c r="AO88" s="253"/>
      <c r="AP88" s="253"/>
      <c r="AQ88" s="323"/>
      <c r="AR88" s="694"/>
      <c r="AS88" s="331"/>
      <c r="AT88" s="253"/>
      <c r="AU88" s="246"/>
      <c r="AV88" s="253"/>
      <c r="AW88" s="253"/>
      <c r="AX88" s="323"/>
      <c r="AY88" s="694"/>
      <c r="AZ88" s="331"/>
      <c r="BA88" s="253"/>
      <c r="BB88" s="246"/>
      <c r="BC88" s="253"/>
      <c r="BD88" s="253"/>
      <c r="BE88" s="323"/>
      <c r="BF88" s="694"/>
      <c r="BG88" s="331"/>
      <c r="BH88" s="253"/>
      <c r="BI88" s="246"/>
      <c r="BJ88" s="253"/>
      <c r="BK88" s="253"/>
      <c r="BL88" s="323"/>
      <c r="BM88" s="694"/>
      <c r="BN88" s="331"/>
      <c r="BO88" s="253"/>
      <c r="BP88" s="246"/>
      <c r="BQ88" s="253"/>
      <c r="BR88" s="253"/>
      <c r="BS88" s="253"/>
      <c r="BT88" s="323"/>
      <c r="BU88" s="347"/>
    </row>
    <row r="89" spans="1:107" s="22" customFormat="1" ht="12.75">
      <c r="A89" s="270"/>
      <c r="B89" s="241" t="s">
        <v>1145</v>
      </c>
      <c r="C89" s="242"/>
      <c r="D89" s="253"/>
      <c r="E89" s="246"/>
      <c r="F89" s="253"/>
      <c r="G89" s="253"/>
      <c r="H89" s="323"/>
      <c r="I89" s="695"/>
      <c r="J89" s="331"/>
      <c r="K89" s="253"/>
      <c r="L89" s="246"/>
      <c r="M89" s="253"/>
      <c r="N89" s="253"/>
      <c r="O89" s="323"/>
      <c r="P89" s="695"/>
      <c r="Q89" s="331"/>
      <c r="R89" s="253"/>
      <c r="S89" s="246"/>
      <c r="T89" s="253"/>
      <c r="U89" s="253"/>
      <c r="V89" s="323"/>
      <c r="W89" s="695"/>
      <c r="X89" s="331"/>
      <c r="Y89" s="253"/>
      <c r="Z89" s="246"/>
      <c r="AA89" s="253"/>
      <c r="AB89" s="253"/>
      <c r="AC89" s="323"/>
      <c r="AD89" s="695"/>
      <c r="AE89" s="331"/>
      <c r="AF89" s="253"/>
      <c r="AG89" s="246"/>
      <c r="AH89" s="253"/>
      <c r="AI89" s="253"/>
      <c r="AJ89" s="323"/>
      <c r="AK89" s="695"/>
      <c r="AL89" s="331"/>
      <c r="AM89" s="253"/>
      <c r="AN89" s="246"/>
      <c r="AO89" s="253"/>
      <c r="AP89" s="253"/>
      <c r="AQ89" s="323"/>
      <c r="AR89" s="695"/>
      <c r="AS89" s="331"/>
      <c r="AT89" s="253"/>
      <c r="AU89" s="246"/>
      <c r="AV89" s="253"/>
      <c r="AW89" s="253"/>
      <c r="AX89" s="323"/>
      <c r="AY89" s="695"/>
      <c r="AZ89" s="331"/>
      <c r="BA89" s="253"/>
      <c r="BB89" s="246"/>
      <c r="BC89" s="253"/>
      <c r="BD89" s="253"/>
      <c r="BE89" s="323"/>
      <c r="BF89" s="694"/>
      <c r="BG89" s="331"/>
      <c r="BH89" s="253"/>
      <c r="BI89" s="246"/>
      <c r="BJ89" s="253"/>
      <c r="BK89" s="253"/>
      <c r="BL89" s="323"/>
      <c r="BM89" s="695"/>
      <c r="BN89" s="331"/>
      <c r="BO89" s="253"/>
      <c r="BP89" s="246"/>
      <c r="BQ89" s="253"/>
      <c r="BR89" s="253"/>
      <c r="BS89" s="253"/>
      <c r="BT89" s="323"/>
      <c r="BU89" s="347"/>
    </row>
    <row r="90" spans="1:107" s="23" customFormat="1" ht="71.25" customHeight="1">
      <c r="A90" s="240" t="s">
        <v>165</v>
      </c>
      <c r="B90" s="241" t="s">
        <v>166</v>
      </c>
      <c r="C90" s="242">
        <f>C77/2</f>
        <v>50</v>
      </c>
      <c r="D90" s="250" t="s">
        <v>13</v>
      </c>
      <c r="E90" s="242"/>
      <c r="F90" s="242">
        <f>SUM(E91:E95)</f>
        <v>10</v>
      </c>
      <c r="G90" s="253"/>
      <c r="H90" s="322"/>
      <c r="I90" s="694"/>
      <c r="J90" s="330">
        <f>J77/2</f>
        <v>50</v>
      </c>
      <c r="K90" s="250" t="s">
        <v>13</v>
      </c>
      <c r="L90" s="242"/>
      <c r="M90" s="242">
        <f>SUM(L91:L95)</f>
        <v>40</v>
      </c>
      <c r="N90" s="253"/>
      <c r="O90" s="322"/>
      <c r="P90" s="694"/>
      <c r="Q90" s="330">
        <f>Q77/2</f>
        <v>50</v>
      </c>
      <c r="R90" s="250" t="s">
        <v>13</v>
      </c>
      <c r="S90" s="242"/>
      <c r="T90" s="242">
        <f>SUM(S91:S95)</f>
        <v>0</v>
      </c>
      <c r="U90" s="253"/>
      <c r="V90" s="245"/>
      <c r="W90" s="693"/>
      <c r="X90" s="330">
        <f>X77/2</f>
        <v>50</v>
      </c>
      <c r="Y90" s="250" t="s">
        <v>13</v>
      </c>
      <c r="Z90" s="242"/>
      <c r="AA90" s="242">
        <f>SUM(Z91:Z95)</f>
        <v>0</v>
      </c>
      <c r="AB90" s="253"/>
      <c r="AC90" s="322"/>
      <c r="AD90" s="694"/>
      <c r="AE90" s="330">
        <f>AE77/2</f>
        <v>50</v>
      </c>
      <c r="AF90" s="250" t="s">
        <v>13</v>
      </c>
      <c r="AG90" s="242"/>
      <c r="AH90" s="242">
        <f>SUM(AG91:AG95)</f>
        <v>0</v>
      </c>
      <c r="AI90" s="253"/>
      <c r="AJ90" s="322"/>
      <c r="AK90" s="694"/>
      <c r="AL90" s="330">
        <f>AL77/2</f>
        <v>50</v>
      </c>
      <c r="AM90" s="250" t="s">
        <v>13</v>
      </c>
      <c r="AN90" s="242"/>
      <c r="AO90" s="242">
        <f>SUM(AN91:AN95)</f>
        <v>0</v>
      </c>
      <c r="AP90" s="253"/>
      <c r="AQ90" s="322"/>
      <c r="AR90" s="694"/>
      <c r="AS90" s="330">
        <f>AS77/2</f>
        <v>50</v>
      </c>
      <c r="AT90" s="250" t="s">
        <v>13</v>
      </c>
      <c r="AU90" s="242"/>
      <c r="AV90" s="242">
        <f>SUM(AU91:AU95)</f>
        <v>0</v>
      </c>
      <c r="AW90" s="253"/>
      <c r="AX90" s="322"/>
      <c r="AY90" s="694"/>
      <c r="AZ90" s="330">
        <f>AZ77/2</f>
        <v>50</v>
      </c>
      <c r="BA90" s="250" t="s">
        <v>13</v>
      </c>
      <c r="BB90" s="242"/>
      <c r="BC90" s="242">
        <f>SUM(BB91:BB95)</f>
        <v>30</v>
      </c>
      <c r="BD90" s="251" t="s">
        <v>1416</v>
      </c>
      <c r="BE90" s="322"/>
      <c r="BF90" s="695"/>
      <c r="BG90" s="330">
        <f>BG77/2</f>
        <v>50</v>
      </c>
      <c r="BH90" s="250" t="s">
        <v>13</v>
      </c>
      <c r="BI90" s="242"/>
      <c r="BJ90" s="242">
        <f>SUM(BI91:BI95)</f>
        <v>30</v>
      </c>
      <c r="BK90" s="253"/>
      <c r="BL90" s="322"/>
      <c r="BM90" s="694"/>
      <c r="BN90" s="330">
        <f>BN77/2</f>
        <v>50</v>
      </c>
      <c r="BO90" s="250" t="s">
        <v>13</v>
      </c>
      <c r="BP90" s="242"/>
      <c r="BQ90" s="242">
        <f>SUM(BP91:BP95)</f>
        <v>40</v>
      </c>
      <c r="BR90" s="242"/>
      <c r="BS90" s="253"/>
      <c r="BT90" s="322"/>
      <c r="BU90" s="348"/>
    </row>
    <row r="91" spans="1:107" s="23" customFormat="1" ht="77.25" customHeight="1">
      <c r="A91" s="247" t="s">
        <v>167</v>
      </c>
      <c r="B91" s="248" t="s">
        <v>168</v>
      </c>
      <c r="C91" s="246">
        <f t="shared" ref="C91:BN95" si="37">$C$90/5</f>
        <v>10</v>
      </c>
      <c r="D91" s="248" t="s">
        <v>62</v>
      </c>
      <c r="E91" s="246">
        <f>IF(D91="Yes",C91,IF(D91="partial",C91*0.25,0))</f>
        <v>2.5</v>
      </c>
      <c r="F91" s="253"/>
      <c r="G91" s="251" t="s">
        <v>1417</v>
      </c>
      <c r="H91" s="323"/>
      <c r="I91" s="694"/>
      <c r="J91" s="331">
        <f t="shared" si="37"/>
        <v>10</v>
      </c>
      <c r="K91" s="248" t="s">
        <v>35</v>
      </c>
      <c r="L91" s="249">
        <f>IF(K91="Yes",J91,0)</f>
        <v>10</v>
      </c>
      <c r="M91" s="252"/>
      <c r="N91" s="251" t="s">
        <v>1282</v>
      </c>
      <c r="O91" s="253"/>
      <c r="P91" s="693"/>
      <c r="Q91" s="331">
        <f t="shared" si="37"/>
        <v>10</v>
      </c>
      <c r="R91" s="251" t="s">
        <v>38</v>
      </c>
      <c r="S91" s="249">
        <f>IF(R91="Yes",Q91,0)</f>
        <v>0</v>
      </c>
      <c r="T91" s="253"/>
      <c r="U91" s="253"/>
      <c r="V91" s="253"/>
      <c r="W91" s="693"/>
      <c r="X91" s="331">
        <f t="shared" si="37"/>
        <v>10</v>
      </c>
      <c r="Y91" s="251" t="s">
        <v>38</v>
      </c>
      <c r="Z91" s="249">
        <f>IF(Y91="Yes",X91,0)</f>
        <v>0</v>
      </c>
      <c r="AA91" s="253"/>
      <c r="AB91" s="253"/>
      <c r="AC91" s="253"/>
      <c r="AD91" s="693"/>
      <c r="AE91" s="331">
        <f t="shared" si="37"/>
        <v>10</v>
      </c>
      <c r="AF91" s="251" t="s">
        <v>38</v>
      </c>
      <c r="AG91" s="249">
        <f>IF(AF91="Yes",AE91,0)</f>
        <v>0</v>
      </c>
      <c r="AH91" s="253"/>
      <c r="AI91" s="253"/>
      <c r="AJ91" s="323"/>
      <c r="AK91" s="694"/>
      <c r="AL91" s="331">
        <f t="shared" si="37"/>
        <v>10</v>
      </c>
      <c r="AM91" s="251" t="s">
        <v>38</v>
      </c>
      <c r="AN91" s="249">
        <f>IF(AM91="Yes",AL91,0)</f>
        <v>0</v>
      </c>
      <c r="AO91" s="253"/>
      <c r="AP91" s="253"/>
      <c r="AQ91" s="253"/>
      <c r="AR91" s="693"/>
      <c r="AS91" s="331">
        <f t="shared" si="37"/>
        <v>10</v>
      </c>
      <c r="AT91" s="251" t="s">
        <v>38</v>
      </c>
      <c r="AU91" s="249">
        <f>IF(AT91="Yes",AS91,0)</f>
        <v>0</v>
      </c>
      <c r="AV91" s="253"/>
      <c r="AW91" s="253"/>
      <c r="AX91" s="253"/>
      <c r="AY91" s="693"/>
      <c r="AZ91" s="331">
        <f t="shared" si="37"/>
        <v>10</v>
      </c>
      <c r="BA91" s="251" t="s">
        <v>35</v>
      </c>
      <c r="BB91" s="249">
        <f>IF(BA91="Yes",AZ91,0)</f>
        <v>10</v>
      </c>
      <c r="BC91" s="253"/>
      <c r="BD91" s="251" t="s">
        <v>1418</v>
      </c>
      <c r="BE91" s="253"/>
      <c r="BF91" s="693"/>
      <c r="BG91" s="331">
        <f t="shared" si="37"/>
        <v>10</v>
      </c>
      <c r="BH91" s="248" t="s">
        <v>35</v>
      </c>
      <c r="BI91" s="249">
        <f>IF(BH91="Yes",BG91,0)</f>
        <v>10</v>
      </c>
      <c r="BJ91" s="253"/>
      <c r="BK91" s="251" t="s">
        <v>2183</v>
      </c>
      <c r="BL91" s="253"/>
      <c r="BM91" s="693"/>
      <c r="BN91" s="331">
        <f t="shared" si="37"/>
        <v>10</v>
      </c>
      <c r="BO91" s="251" t="s">
        <v>35</v>
      </c>
      <c r="BP91" s="249">
        <f>IF(BO91="Yes",BN91,0)</f>
        <v>10</v>
      </c>
      <c r="BQ91" s="253"/>
      <c r="BR91" s="253"/>
      <c r="BS91" s="258" t="s">
        <v>1419</v>
      </c>
      <c r="BT91" s="323"/>
      <c r="BU91" s="347"/>
    </row>
    <row r="92" spans="1:107" s="23" customFormat="1" ht="51.75" customHeight="1">
      <c r="A92" s="247" t="s">
        <v>159</v>
      </c>
      <c r="B92" s="248" t="s">
        <v>169</v>
      </c>
      <c r="C92" s="246">
        <f t="shared" si="37"/>
        <v>10</v>
      </c>
      <c r="D92" s="248" t="s">
        <v>62</v>
      </c>
      <c r="E92" s="246">
        <f>IF(D92="Yes",C92,IF(D92="partial",C92*0.25,0))</f>
        <v>2.5</v>
      </c>
      <c r="F92" s="253"/>
      <c r="G92" s="251" t="s">
        <v>1417</v>
      </c>
      <c r="H92" s="323"/>
      <c r="I92" s="694"/>
      <c r="J92" s="331">
        <f t="shared" si="37"/>
        <v>10</v>
      </c>
      <c r="K92" s="248" t="s">
        <v>35</v>
      </c>
      <c r="L92" s="249">
        <f>IF(K92="Yes",J92,0)</f>
        <v>10</v>
      </c>
      <c r="M92" s="252"/>
      <c r="N92" s="251" t="s">
        <v>1420</v>
      </c>
      <c r="O92" s="253"/>
      <c r="P92" s="693"/>
      <c r="Q92" s="331">
        <f t="shared" si="37"/>
        <v>10</v>
      </c>
      <c r="R92" s="251" t="s">
        <v>38</v>
      </c>
      <c r="S92" s="249">
        <f>IF(R92="Yes",Q92,0)</f>
        <v>0</v>
      </c>
      <c r="T92" s="253"/>
      <c r="U92" s="253"/>
      <c r="V92" s="253"/>
      <c r="W92" s="693"/>
      <c r="X92" s="331">
        <f t="shared" si="37"/>
        <v>10</v>
      </c>
      <c r="Y92" s="251" t="s">
        <v>38</v>
      </c>
      <c r="Z92" s="249">
        <f>IF(Y92="Yes",X92,0)</f>
        <v>0</v>
      </c>
      <c r="AA92" s="253"/>
      <c r="AB92" s="253"/>
      <c r="AC92" s="253"/>
      <c r="AD92" s="693"/>
      <c r="AE92" s="331">
        <f t="shared" si="37"/>
        <v>10</v>
      </c>
      <c r="AF92" s="251" t="s">
        <v>38</v>
      </c>
      <c r="AG92" s="249">
        <f>IF(AF92="Yes",AE92,0)</f>
        <v>0</v>
      </c>
      <c r="AH92" s="253"/>
      <c r="AI92" s="253"/>
      <c r="AJ92" s="253"/>
      <c r="AK92" s="693"/>
      <c r="AL92" s="331">
        <f t="shared" si="37"/>
        <v>10</v>
      </c>
      <c r="AM92" s="251" t="s">
        <v>38</v>
      </c>
      <c r="AN92" s="249">
        <f>IF(AM92="Yes",AL92,0)</f>
        <v>0</v>
      </c>
      <c r="AO92" s="253"/>
      <c r="AP92" s="253"/>
      <c r="AQ92" s="253"/>
      <c r="AR92" s="693"/>
      <c r="AS92" s="331">
        <f t="shared" si="37"/>
        <v>10</v>
      </c>
      <c r="AT92" s="251" t="s">
        <v>38</v>
      </c>
      <c r="AU92" s="249">
        <f>IF(AT92="Yes",AS92,0)</f>
        <v>0</v>
      </c>
      <c r="AV92" s="253"/>
      <c r="AW92" s="253"/>
      <c r="AX92" s="253"/>
      <c r="AY92" s="693"/>
      <c r="AZ92" s="331">
        <f t="shared" si="37"/>
        <v>10</v>
      </c>
      <c r="BA92" s="251" t="s">
        <v>35</v>
      </c>
      <c r="BB92" s="249">
        <f>IF(BA92="Yes",AZ92,0)</f>
        <v>10</v>
      </c>
      <c r="BC92" s="253"/>
      <c r="BD92" s="251" t="s">
        <v>1418</v>
      </c>
      <c r="BE92" s="253"/>
      <c r="BF92" s="693"/>
      <c r="BG92" s="331">
        <f t="shared" si="37"/>
        <v>10</v>
      </c>
      <c r="BH92" s="251" t="s">
        <v>35</v>
      </c>
      <c r="BI92" s="249">
        <f>IF(BH92="Yes",BG92,0)</f>
        <v>10</v>
      </c>
      <c r="BJ92" s="253"/>
      <c r="BK92" s="251" t="s">
        <v>2183</v>
      </c>
      <c r="BL92" s="253"/>
      <c r="BM92" s="693"/>
      <c r="BN92" s="331">
        <f t="shared" si="37"/>
        <v>10</v>
      </c>
      <c r="BO92" s="251" t="s">
        <v>35</v>
      </c>
      <c r="BP92" s="249">
        <f>IF(BO92="Yes",BN92,0)</f>
        <v>10</v>
      </c>
      <c r="BQ92" s="253"/>
      <c r="BR92" s="253"/>
      <c r="BS92" s="258" t="s">
        <v>1421</v>
      </c>
      <c r="BT92" s="323"/>
      <c r="BU92" s="347"/>
    </row>
    <row r="93" spans="1:107" s="23" customFormat="1" ht="105.75" customHeight="1">
      <c r="A93" s="247" t="s">
        <v>161</v>
      </c>
      <c r="B93" s="248" t="s">
        <v>170</v>
      </c>
      <c r="C93" s="246">
        <f t="shared" si="37"/>
        <v>10</v>
      </c>
      <c r="D93" s="248" t="s">
        <v>62</v>
      </c>
      <c r="E93" s="246">
        <f>IF(D93="Yes",C93,IF(D93="partial",C93*0.25,0))</f>
        <v>2.5</v>
      </c>
      <c r="F93" s="253"/>
      <c r="G93" s="251" t="s">
        <v>1422</v>
      </c>
      <c r="H93" s="253"/>
      <c r="I93" s="760"/>
      <c r="J93" s="331">
        <f t="shared" si="37"/>
        <v>10</v>
      </c>
      <c r="K93" s="248" t="s">
        <v>35</v>
      </c>
      <c r="L93" s="249">
        <f>IF(K93="Yes",J93,0)</f>
        <v>10</v>
      </c>
      <c r="M93" s="252"/>
      <c r="N93" s="251" t="s">
        <v>1423</v>
      </c>
      <c r="O93" s="253"/>
      <c r="P93" s="760"/>
      <c r="Q93" s="331">
        <f t="shared" si="37"/>
        <v>10</v>
      </c>
      <c r="R93" s="251" t="s">
        <v>38</v>
      </c>
      <c r="S93" s="249">
        <f>IF(R93="Yes",Q93,0)</f>
        <v>0</v>
      </c>
      <c r="T93" s="253"/>
      <c r="U93" s="253"/>
      <c r="V93" s="253"/>
      <c r="W93" s="760"/>
      <c r="X93" s="331">
        <f t="shared" si="37"/>
        <v>10</v>
      </c>
      <c r="Y93" s="251" t="s">
        <v>38</v>
      </c>
      <c r="Z93" s="249">
        <f>IF(Y93="Yes",X93,0)</f>
        <v>0</v>
      </c>
      <c r="AA93" s="253"/>
      <c r="AB93" s="253"/>
      <c r="AC93" s="253"/>
      <c r="AD93" s="760"/>
      <c r="AE93" s="331">
        <f t="shared" si="37"/>
        <v>10</v>
      </c>
      <c r="AF93" s="251" t="s">
        <v>38</v>
      </c>
      <c r="AG93" s="249">
        <f>IF(AF93="Yes",AE93,0)</f>
        <v>0</v>
      </c>
      <c r="AH93" s="253"/>
      <c r="AI93" s="253"/>
      <c r="AJ93" s="253"/>
      <c r="AK93" s="760"/>
      <c r="AL93" s="331">
        <f t="shared" si="37"/>
        <v>10</v>
      </c>
      <c r="AM93" s="251" t="s">
        <v>38</v>
      </c>
      <c r="AN93" s="249">
        <f>IF(AM93="Yes",AL93,0)</f>
        <v>0</v>
      </c>
      <c r="AO93" s="253"/>
      <c r="AP93" s="253"/>
      <c r="AQ93" s="253"/>
      <c r="AR93" s="760"/>
      <c r="AS93" s="331">
        <f t="shared" si="37"/>
        <v>10</v>
      </c>
      <c r="AT93" s="251" t="s">
        <v>38</v>
      </c>
      <c r="AU93" s="249">
        <f>IF(AT93="Yes",AS93,0)</f>
        <v>0</v>
      </c>
      <c r="AV93" s="253"/>
      <c r="AW93" s="253"/>
      <c r="AX93" s="253"/>
      <c r="AY93" s="760"/>
      <c r="AZ93" s="331">
        <f t="shared" si="37"/>
        <v>10</v>
      </c>
      <c r="BA93" s="251" t="s">
        <v>38</v>
      </c>
      <c r="BB93" s="249">
        <f>IF(BA93="Yes",AZ93,0)</f>
        <v>0</v>
      </c>
      <c r="BC93" s="253"/>
      <c r="BD93" s="253"/>
      <c r="BE93" s="253"/>
      <c r="BF93" s="760"/>
      <c r="BG93" s="331">
        <f t="shared" si="37"/>
        <v>10</v>
      </c>
      <c r="BH93" s="251" t="s">
        <v>38</v>
      </c>
      <c r="BI93" s="249">
        <f>IF(BH93="Yes",BG93,0)</f>
        <v>0</v>
      </c>
      <c r="BJ93" s="253"/>
      <c r="BK93" s="253"/>
      <c r="BL93" s="253"/>
      <c r="BM93" s="760"/>
      <c r="BN93" s="331">
        <f t="shared" si="37"/>
        <v>10</v>
      </c>
      <c r="BO93" s="251" t="s">
        <v>35</v>
      </c>
      <c r="BP93" s="249">
        <f>IF(BO93="Yes",BN93,0)</f>
        <v>10</v>
      </c>
      <c r="BQ93" s="253"/>
      <c r="BR93" s="253"/>
      <c r="BS93" s="258" t="s">
        <v>1421</v>
      </c>
      <c r="BT93" s="323"/>
      <c r="BU93" s="347"/>
    </row>
    <row r="94" spans="1:107" s="23" customFormat="1" ht="76.5">
      <c r="A94" s="247" t="s">
        <v>171</v>
      </c>
      <c r="B94" s="248" t="s">
        <v>172</v>
      </c>
      <c r="C94" s="246">
        <f t="shared" si="37"/>
        <v>10</v>
      </c>
      <c r="D94" s="248" t="s">
        <v>62</v>
      </c>
      <c r="E94" s="246">
        <f>IF(D94="Yes",C94,IF(D94="partial",C94*0.25,0))</f>
        <v>2.5</v>
      </c>
      <c r="F94" s="253"/>
      <c r="G94" s="251" t="s">
        <v>1424</v>
      </c>
      <c r="H94" s="253"/>
      <c r="I94" s="760"/>
      <c r="J94" s="331">
        <f t="shared" si="37"/>
        <v>10</v>
      </c>
      <c r="K94" s="248" t="s">
        <v>35</v>
      </c>
      <c r="L94" s="249">
        <f>IF(K94="Yes",J94,0)</f>
        <v>10</v>
      </c>
      <c r="M94" s="252"/>
      <c r="N94" s="251" t="s">
        <v>1425</v>
      </c>
      <c r="O94" s="253"/>
      <c r="P94" s="760"/>
      <c r="Q94" s="331">
        <f t="shared" si="37"/>
        <v>10</v>
      </c>
      <c r="R94" s="251" t="s">
        <v>38</v>
      </c>
      <c r="S94" s="249">
        <f>IF(R94="Yes",Q94,0)</f>
        <v>0</v>
      </c>
      <c r="T94" s="253"/>
      <c r="U94" s="253"/>
      <c r="V94" s="253"/>
      <c r="W94" s="760"/>
      <c r="X94" s="331">
        <f t="shared" si="37"/>
        <v>10</v>
      </c>
      <c r="Y94" s="251" t="s">
        <v>38</v>
      </c>
      <c r="Z94" s="249">
        <f>IF(Y94="Yes",X94,0)</f>
        <v>0</v>
      </c>
      <c r="AA94" s="253"/>
      <c r="AB94" s="253"/>
      <c r="AC94" s="253"/>
      <c r="AD94" s="760"/>
      <c r="AE94" s="331">
        <f t="shared" si="37"/>
        <v>10</v>
      </c>
      <c r="AF94" s="251" t="s">
        <v>38</v>
      </c>
      <c r="AG94" s="249">
        <f>IF(AF94="Yes",AE94,0)</f>
        <v>0</v>
      </c>
      <c r="AH94" s="253"/>
      <c r="AI94" s="253"/>
      <c r="AJ94" s="253"/>
      <c r="AK94" s="760"/>
      <c r="AL94" s="331">
        <f t="shared" si="37"/>
        <v>10</v>
      </c>
      <c r="AM94" s="251" t="s">
        <v>38</v>
      </c>
      <c r="AN94" s="249">
        <f>IF(AM94="Yes",AL94,0)</f>
        <v>0</v>
      </c>
      <c r="AO94" s="253"/>
      <c r="AP94" s="253"/>
      <c r="AQ94" s="253"/>
      <c r="AR94" s="760"/>
      <c r="AS94" s="331">
        <f t="shared" si="37"/>
        <v>10</v>
      </c>
      <c r="AT94" s="251" t="s">
        <v>38</v>
      </c>
      <c r="AU94" s="249">
        <f>IF(AT94="Yes",AS94,0)</f>
        <v>0</v>
      </c>
      <c r="AV94" s="253"/>
      <c r="AW94" s="253"/>
      <c r="AX94" s="253"/>
      <c r="AY94" s="760"/>
      <c r="AZ94" s="331">
        <f t="shared" si="37"/>
        <v>10</v>
      </c>
      <c r="BA94" s="251" t="s">
        <v>35</v>
      </c>
      <c r="BB94" s="249">
        <f>IF(BA94="Yes",AZ94,0)</f>
        <v>10</v>
      </c>
      <c r="BC94" s="253"/>
      <c r="BD94" s="251" t="s">
        <v>1418</v>
      </c>
      <c r="BE94" s="253"/>
      <c r="BF94" s="760"/>
      <c r="BG94" s="331">
        <f t="shared" si="37"/>
        <v>10</v>
      </c>
      <c r="BH94" s="251" t="s">
        <v>35</v>
      </c>
      <c r="BI94" s="249">
        <f>IF(BH94="Yes",BG94,0)</f>
        <v>10</v>
      </c>
      <c r="BJ94" s="253"/>
      <c r="BK94" s="251" t="s">
        <v>2183</v>
      </c>
      <c r="BL94" s="253"/>
      <c r="BM94" s="760"/>
      <c r="BN94" s="331">
        <f t="shared" si="37"/>
        <v>10</v>
      </c>
      <c r="BO94" s="251" t="s">
        <v>35</v>
      </c>
      <c r="BP94" s="249">
        <f>IF(BO94="Yes",BN94,0)</f>
        <v>10</v>
      </c>
      <c r="BQ94" s="253"/>
      <c r="BR94" s="253"/>
      <c r="BS94" s="258" t="s">
        <v>1426</v>
      </c>
      <c r="BT94" s="323"/>
      <c r="BU94" s="347"/>
    </row>
    <row r="95" spans="1:107" s="23" customFormat="1" ht="12.75">
      <c r="A95" s="247" t="s">
        <v>173</v>
      </c>
      <c r="B95" s="248" t="s">
        <v>174</v>
      </c>
      <c r="C95" s="246">
        <f t="shared" si="37"/>
        <v>10</v>
      </c>
      <c r="D95" s="251" t="s">
        <v>38</v>
      </c>
      <c r="E95" s="246">
        <f>IF(D95="Yes",C95,IF(D95="partial",C95*0.25,0))</f>
        <v>0</v>
      </c>
      <c r="F95" s="253"/>
      <c r="G95" s="253"/>
      <c r="H95" s="253"/>
      <c r="I95" s="760"/>
      <c r="J95" s="331">
        <f t="shared" si="37"/>
        <v>10</v>
      </c>
      <c r="K95" s="248" t="s">
        <v>38</v>
      </c>
      <c r="L95" s="249">
        <f>IF(K95="Yes",J95,0)</f>
        <v>0</v>
      </c>
      <c r="M95" s="252"/>
      <c r="N95" s="253"/>
      <c r="O95" s="253"/>
      <c r="P95" s="760"/>
      <c r="Q95" s="331">
        <f t="shared" si="37"/>
        <v>10</v>
      </c>
      <c r="R95" s="251" t="s">
        <v>38</v>
      </c>
      <c r="S95" s="249">
        <f>IF(R95="Yes",Q95,0)</f>
        <v>0</v>
      </c>
      <c r="T95" s="253"/>
      <c r="U95" s="253"/>
      <c r="V95" s="253"/>
      <c r="W95" s="760"/>
      <c r="X95" s="331">
        <f t="shared" si="37"/>
        <v>10</v>
      </c>
      <c r="Y95" s="251" t="s">
        <v>38</v>
      </c>
      <c r="Z95" s="249">
        <f>IF(Y95="Yes",X95,0)</f>
        <v>0</v>
      </c>
      <c r="AA95" s="253"/>
      <c r="AB95" s="253"/>
      <c r="AC95" s="253"/>
      <c r="AD95" s="760"/>
      <c r="AE95" s="331">
        <f t="shared" si="37"/>
        <v>10</v>
      </c>
      <c r="AF95" s="251" t="s">
        <v>38</v>
      </c>
      <c r="AG95" s="249">
        <f>IF(AF95="Yes",AE95,0)</f>
        <v>0</v>
      </c>
      <c r="AH95" s="253"/>
      <c r="AI95" s="253"/>
      <c r="AJ95" s="253"/>
      <c r="AK95" s="760"/>
      <c r="AL95" s="331">
        <f t="shared" si="37"/>
        <v>10</v>
      </c>
      <c r="AM95" s="251" t="s">
        <v>38</v>
      </c>
      <c r="AN95" s="249">
        <f>IF(AM95="Yes",AL95,0)</f>
        <v>0</v>
      </c>
      <c r="AO95" s="253"/>
      <c r="AP95" s="253"/>
      <c r="AQ95" s="253"/>
      <c r="AR95" s="760"/>
      <c r="AS95" s="331">
        <f t="shared" si="37"/>
        <v>10</v>
      </c>
      <c r="AT95" s="251" t="s">
        <v>38</v>
      </c>
      <c r="AU95" s="249">
        <f>IF(AT95="Yes",AS95,0)</f>
        <v>0</v>
      </c>
      <c r="AV95" s="253"/>
      <c r="AW95" s="253"/>
      <c r="AX95" s="253"/>
      <c r="AY95" s="760"/>
      <c r="AZ95" s="331">
        <f t="shared" si="37"/>
        <v>10</v>
      </c>
      <c r="BA95" s="251" t="s">
        <v>38</v>
      </c>
      <c r="BB95" s="249">
        <f>IF(BA95="Yes",AZ95,0)</f>
        <v>0</v>
      </c>
      <c r="BC95" s="253"/>
      <c r="BD95" s="253"/>
      <c r="BE95" s="253"/>
      <c r="BF95" s="760"/>
      <c r="BG95" s="331">
        <f t="shared" si="37"/>
        <v>10</v>
      </c>
      <c r="BH95" s="251" t="s">
        <v>38</v>
      </c>
      <c r="BI95" s="249">
        <f>IF(BH95="Yes",BG95,0)</f>
        <v>0</v>
      </c>
      <c r="BJ95" s="253"/>
      <c r="BK95" s="253"/>
      <c r="BL95" s="253"/>
      <c r="BM95" s="760"/>
      <c r="BN95" s="331">
        <f t="shared" si="37"/>
        <v>10</v>
      </c>
      <c r="BO95" s="267" t="s">
        <v>38</v>
      </c>
      <c r="BP95" s="249">
        <f>IF(BO95="Yes",BN95,0)</f>
        <v>0</v>
      </c>
      <c r="BQ95" s="253"/>
      <c r="BR95" s="253"/>
      <c r="BS95" s="253"/>
      <c r="BT95" s="323"/>
      <c r="BU95" s="347"/>
    </row>
    <row r="96" spans="1:107" s="24" customFormat="1">
      <c r="A96" s="278"/>
      <c r="B96" s="253"/>
      <c r="C96" s="253"/>
      <c r="D96" s="253"/>
      <c r="E96" s="253"/>
      <c r="F96" s="253"/>
      <c r="G96" s="253"/>
      <c r="H96" s="253"/>
      <c r="I96" s="760"/>
      <c r="J96" s="334"/>
      <c r="K96" s="253"/>
      <c r="L96" s="253"/>
      <c r="M96" s="253"/>
      <c r="N96" s="253"/>
      <c r="O96" s="253"/>
      <c r="P96" s="760"/>
      <c r="Q96" s="334"/>
      <c r="R96" s="253"/>
      <c r="S96" s="253"/>
      <c r="T96" s="253"/>
      <c r="U96" s="253"/>
      <c r="V96" s="253"/>
      <c r="W96" s="760"/>
      <c r="X96" s="334"/>
      <c r="Y96" s="253"/>
      <c r="Z96" s="253"/>
      <c r="AA96" s="253"/>
      <c r="AB96" s="253"/>
      <c r="AC96" s="253"/>
      <c r="AD96" s="760"/>
      <c r="AE96" s="334"/>
      <c r="AF96" s="253"/>
      <c r="AG96" s="253"/>
      <c r="AH96" s="253"/>
      <c r="AI96" s="253"/>
      <c r="AJ96" s="253"/>
      <c r="AK96" s="760"/>
      <c r="AL96" s="334"/>
      <c r="AM96" s="253"/>
      <c r="AN96" s="253"/>
      <c r="AO96" s="253"/>
      <c r="AP96" s="253"/>
      <c r="AQ96" s="253"/>
      <c r="AR96" s="760"/>
      <c r="AS96" s="334"/>
      <c r="AT96" s="253"/>
      <c r="AU96" s="253"/>
      <c r="AV96" s="253"/>
      <c r="AW96" s="253"/>
      <c r="AX96" s="253"/>
      <c r="AY96" s="760"/>
      <c r="AZ96" s="334"/>
      <c r="BA96" s="253"/>
      <c r="BB96" s="253"/>
      <c r="BC96" s="253"/>
      <c r="BD96" s="253"/>
      <c r="BE96" s="253"/>
      <c r="BF96" s="760"/>
      <c r="BG96" s="334"/>
      <c r="BH96" s="253"/>
      <c r="BI96" s="253"/>
      <c r="BJ96" s="253"/>
      <c r="BK96" s="253"/>
      <c r="BL96" s="253"/>
      <c r="BM96" s="760"/>
      <c r="BN96" s="334"/>
      <c r="BO96" s="253"/>
      <c r="BP96" s="253"/>
      <c r="BQ96" s="253"/>
      <c r="BR96" s="253"/>
      <c r="BS96" s="253"/>
      <c r="BT96" s="323"/>
      <c r="BU96" s="347"/>
    </row>
    <row r="97" spans="1:107" s="909" customFormat="1" ht="18.75">
      <c r="A97" s="904"/>
      <c r="B97" s="290" t="s">
        <v>175</v>
      </c>
      <c r="C97" s="294"/>
      <c r="D97" s="294"/>
      <c r="E97" s="294"/>
      <c r="F97" s="294">
        <f>F77+F51+F34+F8</f>
        <v>207.70833333333334</v>
      </c>
      <c r="G97" s="294"/>
      <c r="H97" s="294"/>
      <c r="I97" s="791"/>
      <c r="J97" s="905"/>
      <c r="K97" s="294"/>
      <c r="L97" s="294"/>
      <c r="M97" s="294">
        <f>M77+M51+M34+M8</f>
        <v>318.33333333333337</v>
      </c>
      <c r="N97" s="294"/>
      <c r="O97" s="294"/>
      <c r="P97" s="791"/>
      <c r="Q97" s="905"/>
      <c r="R97" s="294"/>
      <c r="S97" s="294"/>
      <c r="T97" s="294">
        <f>T77+T51+T34+T8</f>
        <v>90</v>
      </c>
      <c r="U97" s="294"/>
      <c r="V97" s="294"/>
      <c r="W97" s="791"/>
      <c r="X97" s="905"/>
      <c r="Y97" s="294"/>
      <c r="Z97" s="294"/>
      <c r="AA97" s="294">
        <f>AA77+AA51+AA34+AA8</f>
        <v>84.166666666666671</v>
      </c>
      <c r="AB97" s="294"/>
      <c r="AC97" s="294"/>
      <c r="AD97" s="791"/>
      <c r="AE97" s="905"/>
      <c r="AF97" s="294"/>
      <c r="AG97" s="294"/>
      <c r="AH97" s="294">
        <f>AH77+AH51+AH34+AH8</f>
        <v>194.16666666666669</v>
      </c>
      <c r="AI97" s="294"/>
      <c r="AJ97" s="294"/>
      <c r="AK97" s="791"/>
      <c r="AL97" s="905"/>
      <c r="AM97" s="294"/>
      <c r="AN97" s="294"/>
      <c r="AO97" s="294">
        <f>AO77+AO51+AO34+AO8</f>
        <v>160</v>
      </c>
      <c r="AP97" s="294"/>
      <c r="AQ97" s="294"/>
      <c r="AR97" s="791"/>
      <c r="AS97" s="905"/>
      <c r="AT97" s="294"/>
      <c r="AU97" s="294"/>
      <c r="AV97" s="294">
        <f>AV77+AV51+AV34+AV8</f>
        <v>164.16666666666666</v>
      </c>
      <c r="AW97" s="294"/>
      <c r="AX97" s="294"/>
      <c r="AY97" s="791"/>
      <c r="AZ97" s="905"/>
      <c r="BA97" s="294"/>
      <c r="BB97" s="294"/>
      <c r="BC97" s="294">
        <f>BC77+BC51+BC34+BC8</f>
        <v>315</v>
      </c>
      <c r="BD97" s="294"/>
      <c r="BE97" s="294"/>
      <c r="BF97" s="791"/>
      <c r="BG97" s="905"/>
      <c r="BH97" s="294"/>
      <c r="BI97" s="294"/>
      <c r="BJ97" s="294">
        <f>BJ77+BJ51+BJ34+BJ8</f>
        <v>292.5</v>
      </c>
      <c r="BK97" s="294"/>
      <c r="BL97" s="294"/>
      <c r="BM97" s="791"/>
      <c r="BN97" s="905"/>
      <c r="BO97" s="294"/>
      <c r="BP97" s="294"/>
      <c r="BQ97" s="294">
        <f>BQ77+BQ51+BQ34+BQ8</f>
        <v>276.66666666666669</v>
      </c>
      <c r="BR97" s="294"/>
      <c r="BS97" s="294"/>
      <c r="BT97" s="906"/>
      <c r="BU97" s="907"/>
      <c r="BV97" s="908"/>
      <c r="BW97" s="908"/>
      <c r="BX97" s="908"/>
      <c r="BY97" s="908"/>
      <c r="BZ97" s="908"/>
      <c r="CA97" s="908"/>
      <c r="CB97" s="908"/>
      <c r="CC97" s="908"/>
      <c r="CD97" s="908"/>
      <c r="CE97" s="908"/>
      <c r="CF97" s="908"/>
      <c r="CG97" s="908"/>
      <c r="CH97" s="908"/>
      <c r="CI97" s="908"/>
      <c r="CJ97" s="908"/>
      <c r="CK97" s="908"/>
      <c r="CL97" s="908"/>
      <c r="CM97" s="908"/>
      <c r="CN97" s="908"/>
      <c r="CO97" s="908"/>
      <c r="CP97" s="908"/>
      <c r="CQ97" s="908"/>
      <c r="CR97" s="908"/>
      <c r="CS97" s="908"/>
      <c r="CT97" s="908"/>
      <c r="CU97" s="908"/>
      <c r="CV97" s="908"/>
      <c r="CW97" s="908"/>
      <c r="CX97" s="908"/>
      <c r="CY97" s="908"/>
      <c r="CZ97" s="908"/>
      <c r="DA97" s="908"/>
      <c r="DB97" s="908"/>
      <c r="DC97" s="908"/>
    </row>
    <row r="98" spans="1:107" s="915" customFormat="1" ht="18.75">
      <c r="A98" s="910"/>
      <c r="B98" s="298" t="s">
        <v>176</v>
      </c>
      <c r="C98" s="911"/>
      <c r="D98" s="911"/>
      <c r="E98" s="911"/>
      <c r="F98" s="911">
        <f>(F97/4)</f>
        <v>51.927083333333336</v>
      </c>
      <c r="G98" s="911"/>
      <c r="H98" s="911"/>
      <c r="I98" s="791"/>
      <c r="J98" s="905"/>
      <c r="K98" s="911"/>
      <c r="L98" s="911"/>
      <c r="M98" s="911">
        <f>(M97/4)</f>
        <v>79.583333333333343</v>
      </c>
      <c r="N98" s="911"/>
      <c r="O98" s="911"/>
      <c r="P98" s="791"/>
      <c r="Q98" s="759"/>
      <c r="R98" s="911"/>
      <c r="S98" s="911"/>
      <c r="T98" s="911">
        <f>(T97/4)</f>
        <v>22.5</v>
      </c>
      <c r="U98" s="911"/>
      <c r="V98" s="911"/>
      <c r="W98" s="791"/>
      <c r="X98" s="912"/>
      <c r="Y98" s="911"/>
      <c r="Z98" s="911"/>
      <c r="AA98" s="294">
        <f>(AA97/4)</f>
        <v>21.041666666666668</v>
      </c>
      <c r="AB98" s="911"/>
      <c r="AC98" s="911"/>
      <c r="AD98" s="791"/>
      <c r="AE98" s="912"/>
      <c r="AF98" s="911"/>
      <c r="AG98" s="911"/>
      <c r="AH98" s="911">
        <f>(AH97/4)</f>
        <v>48.541666666666671</v>
      </c>
      <c r="AI98" s="911"/>
      <c r="AJ98" s="911"/>
      <c r="AK98" s="791"/>
      <c r="AL98" s="912"/>
      <c r="AM98" s="911"/>
      <c r="AN98" s="911"/>
      <c r="AO98" s="911">
        <f>(AO97/4)</f>
        <v>40</v>
      </c>
      <c r="AP98" s="911"/>
      <c r="AQ98" s="911"/>
      <c r="AR98" s="791"/>
      <c r="AS98" s="912"/>
      <c r="AT98" s="911"/>
      <c r="AU98" s="911"/>
      <c r="AV98" s="911">
        <f>(AV97/4)</f>
        <v>41.041666666666664</v>
      </c>
      <c r="AW98" s="911"/>
      <c r="AX98" s="911"/>
      <c r="AY98" s="791"/>
      <c r="AZ98" s="912"/>
      <c r="BA98" s="911"/>
      <c r="BB98" s="911"/>
      <c r="BC98" s="911">
        <f>(BC97/4)</f>
        <v>78.75</v>
      </c>
      <c r="BD98" s="911"/>
      <c r="BE98" s="911"/>
      <c r="BF98" s="791"/>
      <c r="BG98" s="912"/>
      <c r="BH98" s="911"/>
      <c r="BI98" s="911"/>
      <c r="BJ98" s="911">
        <f>(BJ97/4)</f>
        <v>73.125</v>
      </c>
      <c r="BK98" s="911"/>
      <c r="BL98" s="911"/>
      <c r="BM98" s="791"/>
      <c r="BN98" s="912"/>
      <c r="BO98" s="911"/>
      <c r="BP98" s="911"/>
      <c r="BQ98" s="294">
        <f>(BQ97/4)</f>
        <v>69.166666666666671</v>
      </c>
      <c r="BR98" s="911"/>
      <c r="BS98" s="911"/>
      <c r="BT98" s="913"/>
      <c r="BU98" s="907"/>
      <c r="BV98" s="914"/>
      <c r="BW98" s="914"/>
      <c r="BX98" s="914"/>
      <c r="BY98" s="914"/>
      <c r="BZ98" s="914"/>
      <c r="CA98" s="914"/>
      <c r="CB98" s="914"/>
      <c r="CC98" s="914"/>
      <c r="CD98" s="914"/>
      <c r="CE98" s="914"/>
      <c r="CF98" s="914"/>
      <c r="CG98" s="914"/>
      <c r="CH98" s="914"/>
      <c r="CI98" s="914"/>
      <c r="CJ98" s="914"/>
      <c r="CK98" s="914"/>
      <c r="CL98" s="914"/>
      <c r="CM98" s="914"/>
      <c r="CN98" s="914"/>
      <c r="CO98" s="914"/>
      <c r="CP98" s="914"/>
      <c r="CQ98" s="914"/>
      <c r="CR98" s="914"/>
      <c r="CS98" s="914"/>
      <c r="CT98" s="914"/>
      <c r="CU98" s="914"/>
      <c r="CV98" s="914"/>
      <c r="CW98" s="914"/>
      <c r="CX98" s="914"/>
      <c r="CY98" s="914"/>
      <c r="CZ98" s="914"/>
      <c r="DA98" s="914"/>
      <c r="DB98" s="914"/>
      <c r="DC98" s="914"/>
    </row>
    <row r="99" spans="1:107">
      <c r="A99" s="661"/>
      <c r="B99" s="336"/>
      <c r="C99" s="336"/>
      <c r="D99" s="336"/>
      <c r="E99" s="336"/>
      <c r="F99" s="336"/>
      <c r="G99" s="336"/>
      <c r="H99" s="336"/>
      <c r="J99" s="336"/>
      <c r="K99" s="336"/>
      <c r="L99" s="336"/>
      <c r="M99" s="336"/>
      <c r="N99" s="336"/>
      <c r="O99" s="336"/>
      <c r="Q99" s="336"/>
      <c r="R99" s="336"/>
      <c r="S99" s="336"/>
      <c r="T99" s="336"/>
      <c r="U99" s="336"/>
      <c r="V99" s="336"/>
      <c r="X99" s="336"/>
      <c r="Y99" s="336"/>
      <c r="Z99" s="336"/>
      <c r="AA99" s="336"/>
      <c r="AB99" s="336"/>
      <c r="AC99" s="336"/>
      <c r="AE99" s="336"/>
      <c r="AF99" s="336"/>
      <c r="AG99" s="336"/>
      <c r="AH99" s="336"/>
      <c r="AI99" s="336"/>
      <c r="AJ99" s="336"/>
      <c r="AL99" s="336"/>
      <c r="AM99" s="336"/>
      <c r="AN99" s="336"/>
      <c r="AO99" s="336"/>
      <c r="AP99" s="336"/>
      <c r="AQ99" s="336"/>
      <c r="AS99" s="336"/>
      <c r="AT99" s="336"/>
      <c r="AU99" s="336"/>
      <c r="AV99" s="336"/>
      <c r="AW99" s="336"/>
      <c r="AX99" s="336"/>
      <c r="AZ99" s="336"/>
      <c r="BA99" s="336"/>
      <c r="BB99" s="336"/>
      <c r="BC99" s="336"/>
      <c r="BD99" s="336"/>
      <c r="BE99" s="336"/>
      <c r="BG99" s="336"/>
      <c r="BH99" s="336"/>
      <c r="BI99" s="336"/>
      <c r="BJ99" s="336"/>
      <c r="BK99" s="336"/>
      <c r="BL99" s="336"/>
      <c r="BN99" s="336"/>
      <c r="BO99" s="336"/>
      <c r="BP99" s="336"/>
      <c r="BQ99" s="336"/>
      <c r="BR99" s="336"/>
      <c r="BS99" s="336"/>
      <c r="BT99" s="336"/>
      <c r="BU99" s="351"/>
    </row>
    <row r="100" spans="1:107">
      <c r="A100" s="661"/>
      <c r="B100" s="336"/>
      <c r="C100" s="336"/>
      <c r="D100" s="336"/>
      <c r="E100" s="336"/>
      <c r="F100" s="336"/>
      <c r="G100" s="336"/>
      <c r="H100" s="336"/>
      <c r="J100" s="336"/>
      <c r="K100" s="336"/>
      <c r="L100" s="336"/>
      <c r="M100" s="336"/>
      <c r="N100" s="336"/>
      <c r="O100" s="336"/>
      <c r="Q100" s="336"/>
      <c r="R100" s="336"/>
      <c r="S100" s="336"/>
      <c r="T100" s="336"/>
      <c r="U100" s="336"/>
      <c r="V100" s="336"/>
      <c r="X100" s="336"/>
      <c r="Y100" s="336"/>
      <c r="Z100" s="336"/>
      <c r="AA100" s="336"/>
      <c r="AB100" s="336"/>
      <c r="AC100" s="336"/>
      <c r="AE100" s="336"/>
      <c r="AF100" s="336"/>
      <c r="AG100" s="336"/>
      <c r="AH100" s="336"/>
      <c r="AI100" s="336"/>
      <c r="AJ100" s="336"/>
      <c r="AL100" s="336"/>
      <c r="AM100" s="336"/>
      <c r="AN100" s="336"/>
      <c r="AO100" s="336"/>
      <c r="AP100" s="336"/>
      <c r="AQ100" s="336"/>
      <c r="AS100" s="336"/>
      <c r="AT100" s="336"/>
      <c r="AU100" s="336"/>
      <c r="AV100" s="336"/>
      <c r="AW100" s="336"/>
      <c r="AX100" s="336"/>
      <c r="AZ100" s="336"/>
      <c r="BA100" s="336"/>
      <c r="BB100" s="336"/>
      <c r="BC100" s="336"/>
      <c r="BD100" s="336"/>
      <c r="BE100" s="336"/>
      <c r="BG100" s="336"/>
      <c r="BH100" s="336"/>
      <c r="BI100" s="336"/>
      <c r="BJ100" s="336"/>
      <c r="BK100" s="336"/>
      <c r="BL100" s="336"/>
      <c r="BN100" s="336"/>
      <c r="BO100" s="336"/>
      <c r="BP100" s="336"/>
      <c r="BQ100" s="336"/>
      <c r="BR100" s="336"/>
      <c r="BS100" s="336"/>
      <c r="BT100" s="336"/>
      <c r="BU100" s="351"/>
    </row>
    <row r="101" spans="1:107">
      <c r="A101" s="661"/>
      <c r="B101" s="336"/>
      <c r="C101" s="337"/>
      <c r="D101" s="336"/>
      <c r="E101" s="336"/>
      <c r="F101" s="336"/>
      <c r="G101" s="336"/>
      <c r="H101" s="336"/>
      <c r="J101" s="337"/>
      <c r="K101" s="336"/>
      <c r="L101" s="336"/>
      <c r="M101" s="336"/>
      <c r="N101" s="336"/>
      <c r="O101" s="336"/>
      <c r="Q101" s="337"/>
      <c r="R101" s="336"/>
      <c r="S101" s="336"/>
      <c r="T101" s="336"/>
      <c r="U101" s="336"/>
      <c r="V101" s="336"/>
      <c r="X101" s="337"/>
      <c r="Y101" s="336"/>
      <c r="Z101" s="336"/>
      <c r="AA101" s="336"/>
      <c r="AB101" s="336"/>
      <c r="AC101" s="336"/>
      <c r="AE101" s="337"/>
      <c r="AF101" s="336"/>
      <c r="AG101" s="336"/>
      <c r="AH101" s="336"/>
      <c r="AI101" s="336"/>
      <c r="AJ101" s="336"/>
      <c r="AL101" s="337"/>
      <c r="AM101" s="336"/>
      <c r="AN101" s="336"/>
      <c r="AO101" s="336"/>
      <c r="AP101" s="336"/>
      <c r="AQ101" s="336"/>
      <c r="AS101" s="337"/>
      <c r="AT101" s="336"/>
      <c r="AU101" s="336"/>
      <c r="AV101" s="336"/>
      <c r="AW101" s="336"/>
      <c r="AX101" s="336"/>
      <c r="AZ101" s="337"/>
      <c r="BA101" s="336"/>
      <c r="BB101" s="336"/>
      <c r="BC101" s="336"/>
      <c r="BD101" s="336"/>
      <c r="BE101" s="336"/>
      <c r="BG101" s="337"/>
      <c r="BH101" s="336"/>
      <c r="BI101" s="336"/>
      <c r="BJ101" s="336"/>
      <c r="BK101" s="336"/>
      <c r="BL101" s="336"/>
      <c r="BN101" s="337"/>
      <c r="BO101" s="336"/>
      <c r="BP101" s="336"/>
      <c r="BQ101" s="336"/>
      <c r="BR101" s="336"/>
      <c r="BS101" s="336"/>
      <c r="BT101" s="336"/>
      <c r="BU101" s="351"/>
    </row>
    <row r="102" spans="1:107">
      <c r="A102" s="661"/>
      <c r="B102" s="336"/>
      <c r="C102" s="336"/>
      <c r="D102" s="336"/>
      <c r="E102" s="336"/>
      <c r="F102" s="336"/>
      <c r="G102" s="336"/>
      <c r="H102" s="336"/>
      <c r="J102" s="336"/>
      <c r="K102" s="336"/>
      <c r="L102" s="336"/>
      <c r="M102" s="336"/>
      <c r="N102" s="336"/>
      <c r="O102" s="336"/>
      <c r="Q102" s="336"/>
      <c r="R102" s="336"/>
      <c r="S102" s="336"/>
      <c r="T102" s="336"/>
      <c r="U102" s="336"/>
      <c r="V102" s="336"/>
      <c r="X102" s="336"/>
      <c r="Y102" s="336"/>
      <c r="Z102" s="336"/>
      <c r="AA102" s="336"/>
      <c r="AB102" s="336"/>
      <c r="AC102" s="336"/>
      <c r="AE102" s="336"/>
      <c r="AF102" s="336"/>
      <c r="AG102" s="336"/>
      <c r="AH102" s="336"/>
      <c r="AI102" s="336"/>
      <c r="AJ102" s="336"/>
      <c r="AL102" s="336"/>
      <c r="AM102" s="336"/>
      <c r="AN102" s="336"/>
      <c r="AO102" s="336"/>
      <c r="AP102" s="336"/>
      <c r="AQ102" s="336"/>
      <c r="AS102" s="336"/>
      <c r="AT102" s="336"/>
      <c r="AU102" s="336"/>
      <c r="AV102" s="336"/>
      <c r="AW102" s="336"/>
      <c r="AX102" s="336"/>
      <c r="AZ102" s="336"/>
      <c r="BA102" s="336"/>
      <c r="BB102" s="336"/>
      <c r="BC102" s="336"/>
      <c r="BD102" s="336"/>
      <c r="BE102" s="336"/>
      <c r="BG102" s="336"/>
      <c r="BH102" s="336"/>
      <c r="BI102" s="336"/>
      <c r="BJ102" s="336"/>
      <c r="BK102" s="336"/>
      <c r="BL102" s="336"/>
      <c r="BN102" s="336"/>
      <c r="BO102" s="336"/>
      <c r="BP102" s="336"/>
      <c r="BQ102" s="336"/>
      <c r="BR102" s="336"/>
      <c r="BS102" s="336"/>
      <c r="BT102" s="336"/>
      <c r="BU102" s="351"/>
    </row>
    <row r="103" spans="1:107">
      <c r="A103" s="661"/>
      <c r="B103" s="336"/>
      <c r="C103" s="336"/>
      <c r="D103" s="336"/>
      <c r="E103" s="336"/>
      <c r="F103" s="336"/>
      <c r="G103" s="336"/>
      <c r="H103" s="336"/>
      <c r="J103" s="336"/>
      <c r="K103" s="336"/>
      <c r="L103" s="336"/>
      <c r="M103" s="336"/>
      <c r="N103" s="336"/>
      <c r="O103" s="336"/>
      <c r="Q103" s="336"/>
      <c r="R103" s="336"/>
      <c r="S103" s="336"/>
      <c r="T103" s="336"/>
      <c r="U103" s="336"/>
      <c r="V103" s="336"/>
      <c r="X103" s="336"/>
      <c r="Y103" s="336"/>
      <c r="Z103" s="336"/>
      <c r="AA103" s="336"/>
      <c r="AB103" s="336"/>
      <c r="AC103" s="336"/>
      <c r="AE103" s="336"/>
      <c r="AF103" s="336"/>
      <c r="AG103" s="336"/>
      <c r="AH103" s="336"/>
      <c r="AI103" s="336"/>
      <c r="AJ103" s="336"/>
      <c r="AL103" s="336"/>
      <c r="AM103" s="336"/>
      <c r="AN103" s="336"/>
      <c r="AO103" s="336"/>
      <c r="AP103" s="336"/>
      <c r="AQ103" s="336"/>
      <c r="AS103" s="336"/>
      <c r="AT103" s="336"/>
      <c r="AU103" s="336"/>
      <c r="AV103" s="336"/>
      <c r="AW103" s="336"/>
      <c r="AX103" s="336"/>
      <c r="AZ103" s="336"/>
      <c r="BA103" s="336"/>
      <c r="BB103" s="336"/>
      <c r="BC103" s="336"/>
      <c r="BD103" s="336"/>
      <c r="BE103" s="336"/>
      <c r="BG103" s="336"/>
      <c r="BH103" s="336"/>
      <c r="BI103" s="336"/>
      <c r="BJ103" s="336"/>
      <c r="BK103" s="336"/>
      <c r="BL103" s="336"/>
      <c r="BN103" s="336"/>
      <c r="BO103" s="336"/>
      <c r="BP103" s="336"/>
      <c r="BQ103" s="336"/>
      <c r="BR103" s="336"/>
      <c r="BS103" s="336"/>
      <c r="BT103" s="336"/>
      <c r="BU103" s="351"/>
    </row>
    <row r="104" spans="1:107">
      <c r="A104" s="661"/>
      <c r="B104" s="336"/>
      <c r="C104" s="336"/>
      <c r="D104" s="336"/>
      <c r="E104" s="336"/>
      <c r="F104" s="336"/>
      <c r="G104" s="336"/>
      <c r="H104" s="336"/>
      <c r="J104" s="336"/>
      <c r="K104" s="336"/>
      <c r="L104" s="336"/>
      <c r="M104" s="336"/>
      <c r="N104" s="336"/>
      <c r="O104" s="336"/>
      <c r="Q104" s="336"/>
      <c r="R104" s="336"/>
      <c r="S104" s="336"/>
      <c r="T104" s="336"/>
      <c r="U104" s="336"/>
      <c r="V104" s="336"/>
      <c r="X104" s="336"/>
      <c r="Y104" s="336"/>
      <c r="Z104" s="336"/>
      <c r="AA104" s="336"/>
      <c r="AB104" s="336"/>
      <c r="AC104" s="336"/>
      <c r="AE104" s="336"/>
      <c r="AF104" s="336"/>
      <c r="AG104" s="336"/>
      <c r="AH104" s="336"/>
      <c r="AI104" s="336"/>
      <c r="AJ104" s="336"/>
      <c r="AL104" s="336"/>
      <c r="AM104" s="336"/>
      <c r="AN104" s="336"/>
      <c r="AO104" s="336"/>
      <c r="AP104" s="336"/>
      <c r="AQ104" s="336"/>
      <c r="AS104" s="336"/>
      <c r="AT104" s="336"/>
      <c r="AU104" s="336"/>
      <c r="AV104" s="336"/>
      <c r="AW104" s="336"/>
      <c r="AX104" s="336"/>
      <c r="AZ104" s="336"/>
      <c r="BA104" s="336"/>
      <c r="BB104" s="336"/>
      <c r="BC104" s="336"/>
      <c r="BD104" s="336"/>
      <c r="BE104" s="336"/>
      <c r="BG104" s="336"/>
      <c r="BH104" s="336"/>
      <c r="BI104" s="336"/>
      <c r="BJ104" s="336"/>
      <c r="BK104" s="336"/>
      <c r="BL104" s="336"/>
      <c r="BN104" s="336"/>
      <c r="BO104" s="336"/>
      <c r="BP104" s="336"/>
      <c r="BQ104" s="336"/>
      <c r="BR104" s="336"/>
      <c r="BS104" s="336"/>
      <c r="BT104" s="336"/>
      <c r="BU104" s="351"/>
    </row>
    <row r="105" spans="1:107">
      <c r="A105" s="661"/>
      <c r="B105" s="336"/>
      <c r="C105" s="336"/>
      <c r="D105" s="336"/>
      <c r="E105" s="336"/>
      <c r="F105" s="336"/>
      <c r="G105" s="336"/>
      <c r="H105" s="336"/>
      <c r="J105" s="336"/>
      <c r="K105" s="336"/>
      <c r="L105" s="336"/>
      <c r="M105" s="336"/>
      <c r="N105" s="336"/>
      <c r="O105" s="336"/>
      <c r="Q105" s="336"/>
      <c r="R105" s="336"/>
      <c r="S105" s="336"/>
      <c r="T105" s="336"/>
      <c r="U105" s="336"/>
      <c r="V105" s="336"/>
      <c r="X105" s="336"/>
      <c r="Y105" s="336"/>
      <c r="Z105" s="336"/>
      <c r="AA105" s="336"/>
      <c r="AB105" s="336"/>
      <c r="AC105" s="336"/>
      <c r="AE105" s="336"/>
      <c r="AF105" s="336"/>
      <c r="AG105" s="336"/>
      <c r="AH105" s="336"/>
      <c r="AI105" s="336"/>
      <c r="AJ105" s="336"/>
      <c r="AL105" s="336"/>
      <c r="AM105" s="336"/>
      <c r="AN105" s="336"/>
      <c r="AO105" s="336"/>
      <c r="AP105" s="336"/>
      <c r="AQ105" s="336"/>
      <c r="AS105" s="336"/>
      <c r="AT105" s="336"/>
      <c r="AU105" s="336"/>
      <c r="AV105" s="336"/>
      <c r="AW105" s="336"/>
      <c r="AX105" s="336"/>
      <c r="AZ105" s="336"/>
      <c r="BA105" s="336"/>
      <c r="BB105" s="336"/>
      <c r="BC105" s="336"/>
      <c r="BD105" s="336"/>
      <c r="BE105" s="336"/>
      <c r="BG105" s="336"/>
      <c r="BH105" s="336"/>
      <c r="BI105" s="336"/>
      <c r="BJ105" s="336"/>
      <c r="BK105" s="336"/>
      <c r="BL105" s="336"/>
      <c r="BN105" s="336"/>
      <c r="BO105" s="336"/>
      <c r="BP105" s="336"/>
      <c r="BQ105" s="336"/>
      <c r="BR105" s="336"/>
      <c r="BS105" s="336"/>
      <c r="BT105" s="336"/>
      <c r="BU105" s="351"/>
    </row>
    <row r="106" spans="1:107">
      <c r="A106" s="661"/>
      <c r="B106" s="336"/>
      <c r="C106" s="336"/>
      <c r="D106" s="336"/>
      <c r="E106" s="336"/>
      <c r="F106" s="336"/>
      <c r="G106" s="336"/>
      <c r="H106" s="336"/>
      <c r="J106" s="336"/>
      <c r="K106" s="336"/>
      <c r="L106" s="336"/>
      <c r="M106" s="336"/>
      <c r="N106" s="336"/>
      <c r="O106" s="336"/>
      <c r="Q106" s="336"/>
      <c r="R106" s="336"/>
      <c r="S106" s="336"/>
      <c r="T106" s="336"/>
      <c r="U106" s="336"/>
      <c r="V106" s="336"/>
      <c r="X106" s="336"/>
      <c r="Y106" s="336"/>
      <c r="Z106" s="336"/>
      <c r="AA106" s="336"/>
      <c r="AB106" s="336"/>
      <c r="AC106" s="336"/>
      <c r="AE106" s="336"/>
      <c r="AF106" s="336"/>
      <c r="AG106" s="336"/>
      <c r="AH106" s="336"/>
      <c r="AI106" s="336"/>
      <c r="AJ106" s="336"/>
      <c r="AL106" s="336"/>
      <c r="AM106" s="336"/>
      <c r="AN106" s="336"/>
      <c r="AO106" s="336"/>
      <c r="AP106" s="336"/>
      <c r="AQ106" s="336"/>
      <c r="AS106" s="336"/>
      <c r="AT106" s="336"/>
      <c r="AU106" s="336"/>
      <c r="AV106" s="336"/>
      <c r="AW106" s="336"/>
      <c r="AX106" s="336"/>
      <c r="AZ106" s="336"/>
      <c r="BA106" s="336"/>
      <c r="BB106" s="336"/>
      <c r="BC106" s="336"/>
      <c r="BD106" s="336"/>
      <c r="BE106" s="336"/>
      <c r="BG106" s="336"/>
      <c r="BH106" s="336"/>
      <c r="BI106" s="336"/>
      <c r="BJ106" s="336"/>
      <c r="BK106" s="336"/>
      <c r="BL106" s="336"/>
      <c r="BN106" s="336"/>
      <c r="BO106" s="336"/>
      <c r="BP106" s="336"/>
      <c r="BQ106" s="336"/>
      <c r="BR106" s="336"/>
      <c r="BS106" s="336"/>
      <c r="BT106" s="336"/>
      <c r="BU106" s="351"/>
    </row>
    <row r="107" spans="1:107">
      <c r="A107" s="661"/>
      <c r="B107" s="336"/>
      <c r="C107" s="336"/>
      <c r="D107" s="336"/>
      <c r="E107" s="336"/>
      <c r="F107" s="336"/>
      <c r="G107" s="336"/>
      <c r="H107" s="336"/>
      <c r="J107" s="336"/>
      <c r="K107" s="336"/>
      <c r="L107" s="336"/>
      <c r="M107" s="336"/>
      <c r="N107" s="336"/>
      <c r="O107" s="336"/>
      <c r="Q107" s="336"/>
      <c r="R107" s="336"/>
      <c r="S107" s="336"/>
      <c r="T107" s="336"/>
      <c r="U107" s="336"/>
      <c r="V107" s="336"/>
      <c r="X107" s="336"/>
      <c r="Y107" s="336"/>
      <c r="Z107" s="336"/>
      <c r="AA107" s="336"/>
      <c r="AB107" s="336"/>
      <c r="AC107" s="336"/>
      <c r="AE107" s="336"/>
      <c r="AF107" s="336"/>
      <c r="AG107" s="336"/>
      <c r="AH107" s="336"/>
      <c r="AI107" s="336"/>
      <c r="AJ107" s="336"/>
      <c r="AL107" s="336"/>
      <c r="AM107" s="336"/>
      <c r="AN107" s="336"/>
      <c r="AO107" s="336"/>
      <c r="AP107" s="336"/>
      <c r="AQ107" s="336"/>
      <c r="AS107" s="336"/>
      <c r="AT107" s="336"/>
      <c r="AU107" s="336"/>
      <c r="AV107" s="336"/>
      <c r="AW107" s="336"/>
      <c r="AX107" s="336"/>
      <c r="AZ107" s="336"/>
      <c r="BA107" s="336"/>
      <c r="BB107" s="336"/>
      <c r="BC107" s="336"/>
      <c r="BD107" s="336"/>
      <c r="BE107" s="336"/>
      <c r="BG107" s="336"/>
      <c r="BH107" s="336"/>
      <c r="BI107" s="336"/>
      <c r="BJ107" s="336"/>
      <c r="BK107" s="336"/>
      <c r="BL107" s="336"/>
      <c r="BN107" s="336"/>
      <c r="BO107" s="336"/>
      <c r="BP107" s="336"/>
      <c r="BQ107" s="336"/>
      <c r="BR107" s="336"/>
      <c r="BS107" s="336"/>
      <c r="BT107" s="336"/>
      <c r="BU107" s="351"/>
    </row>
    <row r="108" spans="1:107">
      <c r="A108" s="661"/>
      <c r="B108" s="336"/>
      <c r="C108" s="336"/>
      <c r="D108" s="336"/>
      <c r="E108" s="336"/>
      <c r="F108" s="336"/>
      <c r="G108" s="336"/>
      <c r="H108" s="336"/>
      <c r="J108" s="336"/>
      <c r="K108" s="336"/>
      <c r="L108" s="336"/>
      <c r="M108" s="336"/>
      <c r="N108" s="336"/>
      <c r="O108" s="336"/>
      <c r="Q108" s="336"/>
      <c r="R108" s="336"/>
      <c r="S108" s="336"/>
      <c r="T108" s="336"/>
      <c r="U108" s="336"/>
      <c r="V108" s="336"/>
      <c r="X108" s="336"/>
      <c r="Y108" s="336"/>
      <c r="Z108" s="336"/>
      <c r="AA108" s="336"/>
      <c r="AB108" s="336"/>
      <c r="AC108" s="336"/>
      <c r="AE108" s="336"/>
      <c r="AF108" s="336"/>
      <c r="AG108" s="336"/>
      <c r="AH108" s="336"/>
      <c r="AI108" s="336"/>
      <c r="AJ108" s="336"/>
      <c r="AL108" s="336"/>
      <c r="AM108" s="336"/>
      <c r="AN108" s="336"/>
      <c r="AO108" s="336"/>
      <c r="AP108" s="336"/>
      <c r="AQ108" s="336"/>
      <c r="AS108" s="336"/>
      <c r="AT108" s="336"/>
      <c r="AU108" s="336"/>
      <c r="AV108" s="336"/>
      <c r="AW108" s="336"/>
      <c r="AX108" s="336"/>
      <c r="AZ108" s="336"/>
      <c r="BA108" s="336"/>
      <c r="BB108" s="336"/>
      <c r="BC108" s="336"/>
      <c r="BD108" s="336"/>
      <c r="BE108" s="336"/>
      <c r="BG108" s="336"/>
      <c r="BH108" s="336"/>
      <c r="BI108" s="336"/>
      <c r="BJ108" s="336"/>
      <c r="BK108" s="336"/>
      <c r="BL108" s="336"/>
      <c r="BN108" s="336"/>
      <c r="BO108" s="336"/>
      <c r="BP108" s="336"/>
      <c r="BQ108" s="336"/>
      <c r="BR108" s="336"/>
      <c r="BS108" s="336"/>
      <c r="BT108" s="336"/>
      <c r="BU108" s="351"/>
    </row>
    <row r="109" spans="1:107">
      <c r="A109" s="662"/>
      <c r="B109" s="319"/>
      <c r="C109" s="319"/>
      <c r="D109" s="319"/>
      <c r="E109" s="319"/>
      <c r="F109" s="319"/>
      <c r="G109" s="319"/>
      <c r="H109" s="319"/>
      <c r="J109" s="319"/>
      <c r="K109" s="319"/>
      <c r="L109" s="319"/>
      <c r="M109" s="319"/>
      <c r="N109" s="319"/>
      <c r="O109" s="319"/>
      <c r="Q109" s="319"/>
      <c r="R109" s="319"/>
      <c r="S109" s="319"/>
      <c r="T109" s="319"/>
      <c r="U109" s="319"/>
      <c r="V109" s="319"/>
      <c r="X109" s="319"/>
      <c r="Y109" s="319"/>
      <c r="Z109" s="319"/>
      <c r="AA109" s="319"/>
      <c r="AB109" s="319"/>
      <c r="AC109" s="319"/>
      <c r="AE109" s="319"/>
      <c r="AF109" s="319"/>
      <c r="AG109" s="319"/>
      <c r="AH109" s="319"/>
      <c r="AI109" s="319"/>
      <c r="AJ109" s="319"/>
      <c r="AL109" s="319"/>
      <c r="AM109" s="319"/>
      <c r="AN109" s="319"/>
      <c r="AO109" s="319"/>
      <c r="AP109" s="319"/>
      <c r="AQ109" s="319"/>
      <c r="AS109" s="319"/>
      <c r="AT109" s="319"/>
      <c r="AU109" s="319"/>
      <c r="AV109" s="319"/>
      <c r="AW109" s="319"/>
      <c r="AX109" s="319"/>
      <c r="AZ109" s="319"/>
      <c r="BA109" s="319"/>
      <c r="BB109" s="319"/>
      <c r="BC109" s="319"/>
      <c r="BD109" s="319"/>
      <c r="BE109" s="319"/>
      <c r="BG109" s="319"/>
      <c r="BH109" s="319"/>
      <c r="BI109" s="319"/>
      <c r="BJ109" s="319"/>
      <c r="BK109" s="319"/>
      <c r="BL109" s="319"/>
      <c r="BN109" s="319"/>
      <c r="BO109" s="319"/>
      <c r="BP109" s="319"/>
      <c r="BQ109" s="319"/>
      <c r="BR109" s="319"/>
      <c r="BS109" s="319"/>
      <c r="BT109" s="319"/>
    </row>
    <row r="110" spans="1:107">
      <c r="A110" s="662"/>
      <c r="B110" s="319"/>
      <c r="C110" s="319"/>
      <c r="D110" s="319"/>
      <c r="E110" s="319"/>
      <c r="F110" s="319"/>
      <c r="G110" s="319"/>
      <c r="H110" s="319"/>
      <c r="J110" s="319"/>
      <c r="K110" s="319"/>
      <c r="L110" s="319"/>
      <c r="M110" s="319"/>
      <c r="N110" s="319"/>
      <c r="O110" s="319"/>
      <c r="Q110" s="319"/>
      <c r="R110" s="319"/>
      <c r="S110" s="319"/>
      <c r="T110" s="319"/>
      <c r="U110" s="319"/>
      <c r="V110" s="319"/>
      <c r="X110" s="319"/>
      <c r="Y110" s="319"/>
      <c r="Z110" s="319"/>
      <c r="AA110" s="319"/>
      <c r="AB110" s="319"/>
      <c r="AC110" s="319"/>
      <c r="AE110" s="319"/>
      <c r="AF110" s="319"/>
      <c r="AG110" s="319"/>
      <c r="AH110" s="319"/>
      <c r="AI110" s="319"/>
      <c r="AJ110" s="319"/>
      <c r="AL110" s="319"/>
      <c r="AM110" s="319"/>
      <c r="AN110" s="319"/>
      <c r="AO110" s="319"/>
      <c r="AP110" s="319"/>
      <c r="AQ110" s="319"/>
      <c r="AS110" s="319"/>
      <c r="AT110" s="319"/>
      <c r="AU110" s="319"/>
      <c r="AV110" s="319"/>
      <c r="AW110" s="319"/>
      <c r="AX110" s="319"/>
      <c r="AZ110" s="319"/>
      <c r="BA110" s="319"/>
      <c r="BB110" s="319"/>
      <c r="BC110" s="319"/>
      <c r="BD110" s="319"/>
      <c r="BE110" s="319"/>
      <c r="BG110" s="319"/>
      <c r="BH110" s="319"/>
      <c r="BI110" s="319"/>
      <c r="BJ110" s="319"/>
      <c r="BK110" s="319"/>
      <c r="BL110" s="319"/>
      <c r="BN110" s="319"/>
      <c r="BO110" s="319"/>
      <c r="BP110" s="319"/>
      <c r="BQ110" s="319"/>
      <c r="BR110" s="319"/>
      <c r="BS110" s="319"/>
      <c r="BT110" s="319"/>
    </row>
    <row r="111" spans="1:107">
      <c r="A111" s="662"/>
      <c r="B111" s="319"/>
      <c r="C111" s="319"/>
      <c r="D111" s="319"/>
      <c r="E111" s="319"/>
      <c r="F111" s="319"/>
      <c r="G111" s="319"/>
      <c r="H111" s="319"/>
      <c r="J111" s="319"/>
      <c r="K111" s="319"/>
      <c r="L111" s="319"/>
      <c r="M111" s="319"/>
      <c r="N111" s="319"/>
      <c r="O111" s="319"/>
      <c r="Q111" s="319"/>
      <c r="R111" s="319"/>
      <c r="S111" s="319"/>
      <c r="T111" s="319"/>
      <c r="U111" s="319"/>
      <c r="V111" s="319"/>
      <c r="X111" s="319"/>
      <c r="Y111" s="319"/>
      <c r="Z111" s="319"/>
      <c r="AA111" s="319"/>
      <c r="AB111" s="319"/>
      <c r="AC111" s="319"/>
      <c r="AE111" s="319"/>
      <c r="AF111" s="319"/>
      <c r="AG111" s="319"/>
      <c r="AH111" s="319"/>
      <c r="AI111" s="319"/>
      <c r="AJ111" s="319"/>
      <c r="AL111" s="319"/>
      <c r="AM111" s="319"/>
      <c r="AN111" s="319"/>
      <c r="AO111" s="319"/>
      <c r="AP111" s="319"/>
      <c r="AQ111" s="319"/>
      <c r="AS111" s="319"/>
      <c r="AT111" s="319"/>
      <c r="AU111" s="319"/>
      <c r="AV111" s="319"/>
      <c r="AW111" s="319"/>
      <c r="AX111" s="319"/>
      <c r="AZ111" s="319"/>
      <c r="BA111" s="319"/>
      <c r="BB111" s="319"/>
      <c r="BC111" s="319"/>
      <c r="BD111" s="319"/>
      <c r="BE111" s="319"/>
      <c r="BG111" s="319"/>
      <c r="BH111" s="319"/>
      <c r="BI111" s="319"/>
      <c r="BJ111" s="319"/>
      <c r="BK111" s="319"/>
      <c r="BL111" s="319"/>
      <c r="BN111" s="319"/>
      <c r="BO111" s="319"/>
      <c r="BP111" s="319"/>
      <c r="BQ111" s="319"/>
      <c r="BR111" s="319"/>
      <c r="BS111" s="319"/>
      <c r="BT111" s="319"/>
    </row>
    <row r="112" spans="1:107">
      <c r="A112" s="662"/>
      <c r="B112" s="319"/>
      <c r="C112" s="319"/>
      <c r="D112" s="319"/>
      <c r="E112" s="319"/>
      <c r="F112" s="319"/>
      <c r="G112" s="319"/>
      <c r="H112" s="319"/>
      <c r="J112" s="319"/>
      <c r="K112" s="319"/>
      <c r="L112" s="319"/>
      <c r="M112" s="319"/>
      <c r="N112" s="319"/>
      <c r="O112" s="319"/>
      <c r="Q112" s="319"/>
      <c r="R112" s="319"/>
      <c r="S112" s="319"/>
      <c r="T112" s="319"/>
      <c r="U112" s="319"/>
      <c r="V112" s="319"/>
      <c r="X112" s="319"/>
      <c r="Y112" s="319"/>
      <c r="Z112" s="319"/>
      <c r="AA112" s="319"/>
      <c r="AB112" s="319"/>
      <c r="AC112" s="319"/>
      <c r="AE112" s="319"/>
      <c r="AF112" s="319"/>
      <c r="AG112" s="319"/>
      <c r="AH112" s="319"/>
      <c r="AI112" s="319"/>
      <c r="AJ112" s="319"/>
      <c r="AL112" s="319"/>
      <c r="AM112" s="319"/>
      <c r="AN112" s="319"/>
      <c r="AO112" s="319"/>
      <c r="AP112" s="319"/>
      <c r="AQ112" s="319"/>
      <c r="AS112" s="319"/>
      <c r="AT112" s="319"/>
      <c r="AU112" s="319"/>
      <c r="AV112" s="319"/>
      <c r="AW112" s="319"/>
      <c r="AX112" s="319"/>
      <c r="AZ112" s="319"/>
      <c r="BA112" s="319"/>
      <c r="BB112" s="319"/>
      <c r="BC112" s="319"/>
      <c r="BD112" s="319"/>
      <c r="BE112" s="319"/>
      <c r="BG112" s="319"/>
      <c r="BH112" s="319"/>
      <c r="BI112" s="319"/>
      <c r="BJ112" s="319"/>
      <c r="BK112" s="319"/>
      <c r="BL112" s="319"/>
      <c r="BN112" s="319"/>
      <c r="BO112" s="319"/>
      <c r="BP112" s="319"/>
      <c r="BQ112" s="319"/>
      <c r="BR112" s="319"/>
      <c r="BS112" s="319"/>
      <c r="BT112" s="319"/>
    </row>
    <row r="113" spans="1:72">
      <c r="A113" s="662"/>
      <c r="B113" s="319"/>
      <c r="C113" s="319"/>
      <c r="D113" s="319"/>
      <c r="E113" s="319"/>
      <c r="F113" s="319"/>
      <c r="G113" s="319"/>
      <c r="H113" s="319"/>
      <c r="J113" s="319"/>
      <c r="K113" s="319"/>
      <c r="L113" s="319"/>
      <c r="M113" s="319"/>
      <c r="N113" s="319"/>
      <c r="O113" s="319"/>
      <c r="Q113" s="319"/>
      <c r="R113" s="319"/>
      <c r="S113" s="319"/>
      <c r="T113" s="319"/>
      <c r="U113" s="319"/>
      <c r="V113" s="319"/>
      <c r="X113" s="319"/>
      <c r="Y113" s="319"/>
      <c r="Z113" s="319"/>
      <c r="AA113" s="319"/>
      <c r="AB113" s="319"/>
      <c r="AC113" s="319"/>
      <c r="AE113" s="319"/>
      <c r="AF113" s="319"/>
      <c r="AG113" s="319"/>
      <c r="AH113" s="319"/>
      <c r="AI113" s="319"/>
      <c r="AJ113" s="319"/>
      <c r="AL113" s="319"/>
      <c r="AM113" s="319"/>
      <c r="AN113" s="319"/>
      <c r="AO113" s="319"/>
      <c r="AP113" s="319"/>
      <c r="AQ113" s="319"/>
      <c r="AS113" s="319"/>
      <c r="AT113" s="319"/>
      <c r="AU113" s="319"/>
      <c r="AV113" s="319"/>
      <c r="AW113" s="319"/>
      <c r="AX113" s="319"/>
      <c r="AZ113" s="319"/>
      <c r="BA113" s="319"/>
      <c r="BB113" s="319"/>
      <c r="BC113" s="319"/>
      <c r="BD113" s="319"/>
      <c r="BE113" s="319"/>
      <c r="BG113" s="319"/>
      <c r="BH113" s="319"/>
      <c r="BI113" s="319"/>
      <c r="BJ113" s="319"/>
      <c r="BK113" s="319"/>
      <c r="BL113" s="319"/>
      <c r="BN113" s="319"/>
      <c r="BO113" s="319"/>
      <c r="BP113" s="319"/>
      <c r="BQ113" s="319"/>
      <c r="BR113" s="319"/>
      <c r="BS113" s="319"/>
      <c r="BT113" s="319"/>
    </row>
    <row r="114" spans="1:72">
      <c r="A114" s="662"/>
      <c r="B114" s="319"/>
      <c r="C114" s="319"/>
      <c r="D114" s="319"/>
      <c r="E114" s="319"/>
      <c r="F114" s="319"/>
      <c r="G114" s="319"/>
      <c r="H114" s="319"/>
      <c r="J114" s="319"/>
      <c r="K114" s="319"/>
      <c r="L114" s="319"/>
      <c r="M114" s="319"/>
      <c r="N114" s="319"/>
      <c r="O114" s="319"/>
      <c r="Q114" s="319"/>
      <c r="R114" s="319"/>
      <c r="S114" s="319"/>
      <c r="T114" s="319"/>
      <c r="U114" s="319"/>
      <c r="V114" s="319"/>
      <c r="X114" s="319"/>
      <c r="Y114" s="319"/>
      <c r="Z114" s="319"/>
      <c r="AA114" s="319"/>
      <c r="AB114" s="319"/>
      <c r="AC114" s="319"/>
      <c r="AE114" s="319"/>
      <c r="AF114" s="319"/>
      <c r="AG114" s="319"/>
      <c r="AH114" s="319"/>
      <c r="AI114" s="319"/>
      <c r="AJ114" s="319"/>
      <c r="AL114" s="319"/>
      <c r="AM114" s="319"/>
      <c r="AN114" s="319"/>
      <c r="AO114" s="319"/>
      <c r="AP114" s="319"/>
      <c r="AQ114" s="319"/>
      <c r="AS114" s="319"/>
      <c r="AT114" s="319"/>
      <c r="AU114" s="319"/>
      <c r="AV114" s="319"/>
      <c r="AW114" s="319"/>
      <c r="AX114" s="319"/>
      <c r="AZ114" s="319"/>
      <c r="BA114" s="319"/>
      <c r="BB114" s="319"/>
      <c r="BC114" s="319"/>
      <c r="BD114" s="319"/>
      <c r="BE114" s="319"/>
      <c r="BG114" s="319"/>
      <c r="BH114" s="319"/>
      <c r="BI114" s="319"/>
      <c r="BJ114" s="319"/>
      <c r="BK114" s="319"/>
      <c r="BL114" s="319"/>
      <c r="BN114" s="319"/>
      <c r="BO114" s="319"/>
      <c r="BP114" s="319"/>
      <c r="BQ114" s="319"/>
      <c r="BR114" s="319"/>
      <c r="BS114" s="319"/>
      <c r="BT114" s="319"/>
    </row>
    <row r="115" spans="1:72">
      <c r="A115" s="662"/>
      <c r="B115" s="319"/>
      <c r="C115" s="319"/>
      <c r="D115" s="319"/>
      <c r="E115" s="319"/>
      <c r="F115" s="319"/>
      <c r="G115" s="319"/>
      <c r="H115" s="319"/>
      <c r="J115" s="319"/>
      <c r="K115" s="319"/>
      <c r="L115" s="319"/>
      <c r="M115" s="319"/>
      <c r="N115" s="319"/>
      <c r="O115" s="319"/>
      <c r="Q115" s="319"/>
      <c r="R115" s="319"/>
      <c r="S115" s="319"/>
      <c r="T115" s="319"/>
      <c r="U115" s="319"/>
      <c r="V115" s="319"/>
      <c r="X115" s="319"/>
      <c r="Y115" s="319"/>
      <c r="Z115" s="319"/>
      <c r="AA115" s="319"/>
      <c r="AB115" s="319"/>
      <c r="AC115" s="319"/>
      <c r="AE115" s="319"/>
      <c r="AF115" s="319"/>
      <c r="AG115" s="319"/>
      <c r="AH115" s="319"/>
      <c r="AI115" s="319"/>
      <c r="AJ115" s="319"/>
      <c r="AL115" s="319"/>
      <c r="AM115" s="319"/>
      <c r="AN115" s="319"/>
      <c r="AO115" s="319"/>
      <c r="AP115" s="319"/>
      <c r="AQ115" s="319"/>
      <c r="AS115" s="319"/>
      <c r="AT115" s="319"/>
      <c r="AU115" s="319"/>
      <c r="AV115" s="319"/>
      <c r="AW115" s="319"/>
      <c r="AX115" s="319"/>
      <c r="AZ115" s="319"/>
      <c r="BA115" s="319"/>
      <c r="BB115" s="319"/>
      <c r="BC115" s="319"/>
      <c r="BD115" s="319"/>
      <c r="BE115" s="319"/>
      <c r="BG115" s="319"/>
      <c r="BH115" s="319"/>
      <c r="BI115" s="319"/>
      <c r="BJ115" s="319"/>
      <c r="BK115" s="319"/>
      <c r="BL115" s="319"/>
      <c r="BN115" s="319"/>
      <c r="BO115" s="319"/>
      <c r="BP115" s="319"/>
      <c r="BQ115" s="319"/>
      <c r="BR115" s="319"/>
      <c r="BS115" s="319"/>
      <c r="BT115" s="319"/>
    </row>
    <row r="116" spans="1:72">
      <c r="A116" s="662"/>
      <c r="B116" s="319"/>
      <c r="C116" s="319"/>
      <c r="D116" s="319"/>
      <c r="E116" s="319"/>
      <c r="F116" s="319"/>
      <c r="G116" s="319"/>
      <c r="H116" s="319"/>
      <c r="J116" s="319"/>
      <c r="K116" s="319"/>
      <c r="L116" s="319"/>
      <c r="M116" s="319"/>
      <c r="N116" s="319"/>
      <c r="O116" s="319"/>
      <c r="Q116" s="319"/>
      <c r="R116" s="319"/>
      <c r="S116" s="319"/>
      <c r="T116" s="319"/>
      <c r="U116" s="319"/>
      <c r="V116" s="319"/>
      <c r="X116" s="319"/>
      <c r="Y116" s="319"/>
      <c r="Z116" s="319"/>
      <c r="AA116" s="319"/>
      <c r="AB116" s="319"/>
      <c r="AC116" s="319"/>
      <c r="AE116" s="319"/>
      <c r="AF116" s="319"/>
      <c r="AG116" s="319"/>
      <c r="AH116" s="319"/>
      <c r="AI116" s="319"/>
      <c r="AJ116" s="319"/>
      <c r="AL116" s="319"/>
      <c r="AM116" s="319"/>
      <c r="AN116" s="319"/>
      <c r="AO116" s="319"/>
      <c r="AP116" s="319"/>
      <c r="AQ116" s="319"/>
      <c r="AS116" s="319"/>
      <c r="AT116" s="319"/>
      <c r="AU116" s="319"/>
      <c r="AV116" s="319"/>
      <c r="AW116" s="319"/>
      <c r="AX116" s="319"/>
      <c r="AZ116" s="319"/>
      <c r="BA116" s="319"/>
      <c r="BB116" s="319"/>
      <c r="BC116" s="319"/>
      <c r="BD116" s="319"/>
      <c r="BE116" s="319"/>
      <c r="BG116" s="319"/>
      <c r="BH116" s="319"/>
      <c r="BI116" s="319"/>
      <c r="BJ116" s="319"/>
      <c r="BK116" s="319"/>
      <c r="BL116" s="319"/>
      <c r="BN116" s="319"/>
      <c r="BO116" s="319"/>
      <c r="BP116" s="319"/>
      <c r="BQ116" s="319"/>
      <c r="BR116" s="319"/>
      <c r="BS116" s="319"/>
      <c r="BT116" s="319"/>
    </row>
    <row r="117" spans="1:72">
      <c r="A117" s="662"/>
      <c r="B117" s="319"/>
      <c r="C117" s="319"/>
      <c r="D117" s="319"/>
      <c r="E117" s="319"/>
      <c r="F117" s="319"/>
      <c r="G117" s="319"/>
      <c r="H117" s="319"/>
      <c r="J117" s="319"/>
      <c r="K117" s="319"/>
      <c r="L117" s="319"/>
      <c r="M117" s="319"/>
      <c r="N117" s="319"/>
      <c r="O117" s="319"/>
      <c r="Q117" s="319"/>
      <c r="R117" s="319"/>
      <c r="S117" s="319"/>
      <c r="T117" s="319"/>
      <c r="U117" s="319"/>
      <c r="V117" s="319"/>
      <c r="X117" s="319"/>
      <c r="Y117" s="319"/>
      <c r="Z117" s="319"/>
      <c r="AA117" s="319"/>
      <c r="AB117" s="319"/>
      <c r="AC117" s="319"/>
      <c r="AE117" s="319"/>
      <c r="AF117" s="319"/>
      <c r="AG117" s="319"/>
      <c r="AH117" s="319"/>
      <c r="AI117" s="319"/>
      <c r="AJ117" s="319"/>
      <c r="AL117" s="319"/>
      <c r="AM117" s="319"/>
      <c r="AN117" s="319"/>
      <c r="AO117" s="319"/>
      <c r="AP117" s="319"/>
      <c r="AQ117" s="319"/>
      <c r="AS117" s="319"/>
      <c r="AT117" s="319"/>
      <c r="AU117" s="319"/>
      <c r="AV117" s="319"/>
      <c r="AW117" s="319"/>
      <c r="AX117" s="319"/>
      <c r="AZ117" s="319"/>
      <c r="BA117" s="319"/>
      <c r="BB117" s="319"/>
      <c r="BC117" s="319"/>
      <c r="BD117" s="319"/>
      <c r="BE117" s="319"/>
      <c r="BG117" s="319"/>
      <c r="BH117" s="319"/>
      <c r="BI117" s="319"/>
      <c r="BJ117" s="319"/>
      <c r="BK117" s="319"/>
      <c r="BL117" s="319"/>
      <c r="BN117" s="319"/>
      <c r="BO117" s="319"/>
      <c r="BP117" s="319"/>
      <c r="BQ117" s="319"/>
      <c r="BR117" s="319"/>
      <c r="BS117" s="319"/>
      <c r="BT117" s="319"/>
    </row>
    <row r="118" spans="1:72">
      <c r="A118" s="662"/>
      <c r="B118" s="319"/>
      <c r="C118" s="319"/>
      <c r="D118" s="319"/>
      <c r="E118" s="319"/>
      <c r="F118" s="319"/>
      <c r="G118" s="319"/>
      <c r="H118" s="319"/>
      <c r="J118" s="319"/>
      <c r="K118" s="319"/>
      <c r="L118" s="319"/>
      <c r="M118" s="319"/>
      <c r="N118" s="319"/>
      <c r="O118" s="319"/>
      <c r="Q118" s="319"/>
      <c r="R118" s="319"/>
      <c r="S118" s="319"/>
      <c r="T118" s="319"/>
      <c r="U118" s="319"/>
      <c r="V118" s="319"/>
      <c r="X118" s="319"/>
      <c r="Y118" s="319"/>
      <c r="Z118" s="319"/>
      <c r="AA118" s="319"/>
      <c r="AB118" s="319"/>
      <c r="AC118" s="319"/>
      <c r="AE118" s="319"/>
      <c r="AF118" s="319"/>
      <c r="AG118" s="319"/>
      <c r="AH118" s="319"/>
      <c r="AI118" s="319"/>
      <c r="AJ118" s="319"/>
      <c r="AL118" s="319"/>
      <c r="AM118" s="319"/>
      <c r="AN118" s="319"/>
      <c r="AO118" s="319"/>
      <c r="AP118" s="319"/>
      <c r="AQ118" s="319"/>
      <c r="AS118" s="319"/>
      <c r="AT118" s="319"/>
      <c r="AU118" s="319"/>
      <c r="AV118" s="319"/>
      <c r="AW118" s="319"/>
      <c r="AX118" s="319"/>
      <c r="AZ118" s="319"/>
      <c r="BA118" s="319"/>
      <c r="BB118" s="319"/>
      <c r="BC118" s="319"/>
      <c r="BD118" s="319"/>
      <c r="BE118" s="319"/>
      <c r="BG118" s="319"/>
      <c r="BH118" s="319"/>
      <c r="BI118" s="319"/>
      <c r="BJ118" s="319"/>
      <c r="BK118" s="319"/>
      <c r="BL118" s="319"/>
      <c r="BN118" s="319"/>
      <c r="BO118" s="319"/>
      <c r="BP118" s="319"/>
      <c r="BQ118" s="319"/>
      <c r="BR118" s="319"/>
      <c r="BS118" s="319"/>
      <c r="BT118" s="319"/>
    </row>
    <row r="119" spans="1:72">
      <c r="A119" s="662"/>
      <c r="B119" s="319"/>
      <c r="C119" s="319"/>
      <c r="D119" s="319"/>
      <c r="E119" s="319"/>
      <c r="F119" s="319"/>
      <c r="G119" s="319"/>
      <c r="H119" s="319"/>
      <c r="J119" s="319"/>
      <c r="K119" s="319"/>
      <c r="L119" s="319"/>
      <c r="M119" s="319"/>
      <c r="N119" s="319"/>
      <c r="O119" s="319"/>
      <c r="Q119" s="319"/>
      <c r="R119" s="319"/>
      <c r="S119" s="319"/>
      <c r="T119" s="319"/>
      <c r="U119" s="319"/>
      <c r="V119" s="319"/>
      <c r="X119" s="319"/>
      <c r="Y119" s="319"/>
      <c r="Z119" s="319"/>
      <c r="AA119" s="319"/>
      <c r="AB119" s="319"/>
      <c r="AC119" s="319"/>
      <c r="AE119" s="319"/>
      <c r="AF119" s="319"/>
      <c r="AG119" s="319"/>
      <c r="AH119" s="319"/>
      <c r="AI119" s="319"/>
      <c r="AJ119" s="319"/>
      <c r="AL119" s="319"/>
      <c r="AM119" s="319"/>
      <c r="AN119" s="319"/>
      <c r="AO119" s="319"/>
      <c r="AP119" s="319"/>
      <c r="AQ119" s="319"/>
      <c r="AS119" s="319"/>
      <c r="AT119" s="319"/>
      <c r="AU119" s="319"/>
      <c r="AV119" s="319"/>
      <c r="AW119" s="319"/>
      <c r="AX119" s="319"/>
      <c r="AZ119" s="319"/>
      <c r="BA119" s="319"/>
      <c r="BB119" s="319"/>
      <c r="BC119" s="319"/>
      <c r="BD119" s="319"/>
      <c r="BE119" s="319"/>
      <c r="BG119" s="319"/>
      <c r="BH119" s="319"/>
      <c r="BI119" s="319"/>
      <c r="BJ119" s="319"/>
      <c r="BK119" s="319"/>
      <c r="BL119" s="319"/>
      <c r="BN119" s="319"/>
      <c r="BO119" s="319"/>
      <c r="BP119" s="319"/>
      <c r="BQ119" s="319"/>
      <c r="BR119" s="319"/>
      <c r="BS119" s="319"/>
      <c r="BT119" s="319"/>
    </row>
    <row r="120" spans="1:72">
      <c r="A120" s="662"/>
      <c r="B120" s="319"/>
      <c r="C120" s="319"/>
      <c r="D120" s="319"/>
      <c r="E120" s="319"/>
      <c r="F120" s="319"/>
      <c r="G120" s="319"/>
      <c r="H120" s="319"/>
      <c r="J120" s="319"/>
      <c r="K120" s="319"/>
      <c r="L120" s="319"/>
      <c r="M120" s="319"/>
      <c r="N120" s="319"/>
      <c r="O120" s="319"/>
      <c r="Q120" s="319"/>
      <c r="R120" s="319"/>
      <c r="S120" s="319"/>
      <c r="T120" s="319"/>
      <c r="U120" s="319"/>
      <c r="V120" s="319"/>
      <c r="X120" s="319"/>
      <c r="Y120" s="319"/>
      <c r="Z120" s="319"/>
      <c r="AA120" s="319"/>
      <c r="AB120" s="319"/>
      <c r="AC120" s="319"/>
      <c r="AE120" s="319"/>
      <c r="AF120" s="319"/>
      <c r="AG120" s="319"/>
      <c r="AH120" s="319"/>
      <c r="AI120" s="319"/>
      <c r="AJ120" s="319"/>
      <c r="AL120" s="319"/>
      <c r="AM120" s="319"/>
      <c r="AN120" s="319"/>
      <c r="AO120" s="319"/>
      <c r="AP120" s="319"/>
      <c r="AQ120" s="319"/>
      <c r="AS120" s="319"/>
      <c r="AT120" s="319"/>
      <c r="AU120" s="319"/>
      <c r="AV120" s="319"/>
      <c r="AW120" s="319"/>
      <c r="AX120" s="319"/>
      <c r="AZ120" s="319"/>
      <c r="BA120" s="319"/>
      <c r="BB120" s="319"/>
      <c r="BC120" s="319"/>
      <c r="BD120" s="319"/>
      <c r="BE120" s="319"/>
      <c r="BG120" s="319"/>
      <c r="BH120" s="319"/>
      <c r="BI120" s="319"/>
      <c r="BJ120" s="319"/>
      <c r="BK120" s="319"/>
      <c r="BL120" s="319"/>
      <c r="BN120" s="319"/>
      <c r="BO120" s="319"/>
      <c r="BP120" s="319"/>
      <c r="BQ120" s="319"/>
      <c r="BR120" s="319"/>
      <c r="BS120" s="319"/>
      <c r="BT120" s="319"/>
    </row>
    <row r="121" spans="1:72">
      <c r="A121" s="662"/>
      <c r="B121" s="319"/>
      <c r="C121" s="319"/>
      <c r="D121" s="319"/>
      <c r="E121" s="319"/>
      <c r="F121" s="319"/>
      <c r="G121" s="319"/>
      <c r="H121" s="319"/>
      <c r="J121" s="319"/>
      <c r="K121" s="319"/>
      <c r="L121" s="319"/>
      <c r="M121" s="319"/>
      <c r="N121" s="319"/>
      <c r="O121" s="319"/>
      <c r="Q121" s="319"/>
      <c r="R121" s="319"/>
      <c r="S121" s="319"/>
      <c r="T121" s="319"/>
      <c r="U121" s="319"/>
      <c r="V121" s="319"/>
      <c r="X121" s="319"/>
      <c r="Y121" s="319"/>
      <c r="Z121" s="319"/>
      <c r="AA121" s="319"/>
      <c r="AB121" s="319"/>
      <c r="AC121" s="319"/>
      <c r="AE121" s="319"/>
      <c r="AF121" s="319"/>
      <c r="AG121" s="319"/>
      <c r="AH121" s="319"/>
      <c r="AI121" s="319"/>
      <c r="AJ121" s="319"/>
      <c r="AL121" s="319"/>
      <c r="AM121" s="319"/>
      <c r="AN121" s="319"/>
      <c r="AO121" s="319"/>
      <c r="AP121" s="319"/>
      <c r="AQ121" s="319"/>
      <c r="AS121" s="319"/>
      <c r="AT121" s="319"/>
      <c r="AU121" s="319"/>
      <c r="AV121" s="319"/>
      <c r="AW121" s="319"/>
      <c r="AX121" s="319"/>
      <c r="AZ121" s="319"/>
      <c r="BA121" s="319"/>
      <c r="BB121" s="319"/>
      <c r="BC121" s="319"/>
      <c r="BD121" s="319"/>
      <c r="BE121" s="319"/>
      <c r="BG121" s="319"/>
      <c r="BH121" s="319"/>
      <c r="BI121" s="319"/>
      <c r="BJ121" s="319"/>
      <c r="BK121" s="319"/>
      <c r="BL121" s="319"/>
      <c r="BN121" s="319"/>
      <c r="BO121" s="319"/>
      <c r="BP121" s="319"/>
      <c r="BQ121" s="319"/>
      <c r="BR121" s="319"/>
      <c r="BS121" s="319"/>
      <c r="BT121" s="319"/>
    </row>
    <row r="122" spans="1:72">
      <c r="A122" s="662"/>
      <c r="B122" s="319"/>
      <c r="C122" s="319"/>
      <c r="D122" s="319"/>
      <c r="E122" s="319"/>
      <c r="F122" s="319"/>
      <c r="G122" s="319"/>
      <c r="H122" s="319"/>
      <c r="J122" s="319"/>
      <c r="K122" s="319"/>
      <c r="L122" s="319"/>
      <c r="M122" s="319"/>
      <c r="N122" s="319"/>
      <c r="O122" s="319"/>
      <c r="Q122" s="319"/>
      <c r="R122" s="319"/>
      <c r="S122" s="319"/>
      <c r="T122" s="319"/>
      <c r="U122" s="319"/>
      <c r="V122" s="319"/>
      <c r="X122" s="319"/>
      <c r="Y122" s="319"/>
      <c r="Z122" s="319"/>
      <c r="AA122" s="319"/>
      <c r="AB122" s="319"/>
      <c r="AC122" s="319"/>
      <c r="AE122" s="319"/>
      <c r="AF122" s="319"/>
      <c r="AG122" s="319"/>
      <c r="AH122" s="319"/>
      <c r="AI122" s="319"/>
      <c r="AJ122" s="319"/>
      <c r="AL122" s="319"/>
      <c r="AM122" s="319"/>
      <c r="AN122" s="319"/>
      <c r="AO122" s="319"/>
      <c r="AP122" s="319"/>
      <c r="AQ122" s="319"/>
      <c r="AS122" s="319"/>
      <c r="AT122" s="319"/>
      <c r="AU122" s="319"/>
      <c r="AV122" s="319"/>
      <c r="AW122" s="319"/>
      <c r="AX122" s="319"/>
      <c r="AZ122" s="319"/>
      <c r="BA122" s="319"/>
      <c r="BB122" s="319"/>
      <c r="BC122" s="319"/>
      <c r="BD122" s="319"/>
      <c r="BE122" s="319"/>
      <c r="BG122" s="319"/>
      <c r="BH122" s="319"/>
      <c r="BI122" s="319"/>
      <c r="BJ122" s="319"/>
      <c r="BK122" s="319"/>
      <c r="BL122" s="319"/>
      <c r="BN122" s="319"/>
      <c r="BO122" s="319"/>
      <c r="BP122" s="319"/>
      <c r="BQ122" s="319"/>
      <c r="BR122" s="319"/>
      <c r="BS122" s="319"/>
      <c r="BT122" s="319"/>
    </row>
    <row r="123" spans="1:72">
      <c r="A123" s="662"/>
      <c r="B123" s="319"/>
      <c r="C123" s="319"/>
      <c r="D123" s="319"/>
      <c r="E123" s="319"/>
      <c r="F123" s="319"/>
      <c r="G123" s="319"/>
      <c r="H123" s="319"/>
      <c r="J123" s="319"/>
      <c r="K123" s="319"/>
      <c r="L123" s="319"/>
      <c r="M123" s="319"/>
      <c r="N123" s="319"/>
      <c r="O123" s="319"/>
      <c r="Q123" s="319"/>
      <c r="R123" s="319"/>
      <c r="S123" s="319"/>
      <c r="T123" s="319"/>
      <c r="U123" s="319"/>
      <c r="V123" s="319"/>
      <c r="X123" s="319"/>
      <c r="Y123" s="319"/>
      <c r="Z123" s="319"/>
      <c r="AA123" s="319"/>
      <c r="AB123" s="319"/>
      <c r="AC123" s="319"/>
      <c r="AE123" s="319"/>
      <c r="AF123" s="319"/>
      <c r="AG123" s="319"/>
      <c r="AH123" s="319"/>
      <c r="AI123" s="319"/>
      <c r="AJ123" s="319"/>
      <c r="AL123" s="319"/>
      <c r="AM123" s="319"/>
      <c r="AN123" s="319"/>
      <c r="AO123" s="319"/>
      <c r="AP123" s="319"/>
      <c r="AQ123" s="319"/>
      <c r="AS123" s="319"/>
      <c r="AT123" s="319"/>
      <c r="AU123" s="319"/>
      <c r="AV123" s="319"/>
      <c r="AW123" s="319"/>
      <c r="AX123" s="319"/>
      <c r="AZ123" s="319"/>
      <c r="BA123" s="319"/>
      <c r="BB123" s="319"/>
      <c r="BC123" s="319"/>
      <c r="BD123" s="319"/>
      <c r="BE123" s="319"/>
      <c r="BG123" s="319"/>
      <c r="BH123" s="319"/>
      <c r="BI123" s="319"/>
      <c r="BJ123" s="319"/>
      <c r="BK123" s="319"/>
      <c r="BL123" s="319"/>
      <c r="BN123" s="319"/>
      <c r="BO123" s="319"/>
      <c r="BP123" s="319"/>
      <c r="BQ123" s="319"/>
      <c r="BR123" s="319"/>
      <c r="BS123" s="319"/>
      <c r="BT123" s="319"/>
    </row>
    <row r="124" spans="1:72">
      <c r="A124" s="662"/>
      <c r="B124" s="319"/>
      <c r="C124" s="319"/>
      <c r="D124" s="319"/>
      <c r="E124" s="319"/>
      <c r="F124" s="319"/>
      <c r="G124" s="319"/>
      <c r="H124" s="319"/>
      <c r="J124" s="319"/>
      <c r="K124" s="319"/>
      <c r="L124" s="319"/>
      <c r="M124" s="319"/>
      <c r="N124" s="319"/>
      <c r="O124" s="319"/>
      <c r="Q124" s="319"/>
      <c r="R124" s="319"/>
      <c r="S124" s="319"/>
      <c r="T124" s="319"/>
      <c r="U124" s="319"/>
      <c r="V124" s="319"/>
      <c r="X124" s="319"/>
      <c r="Y124" s="319"/>
      <c r="Z124" s="319"/>
      <c r="AA124" s="319"/>
      <c r="AB124" s="319"/>
      <c r="AC124" s="319"/>
      <c r="AE124" s="319"/>
      <c r="AF124" s="319"/>
      <c r="AG124" s="319"/>
      <c r="AH124" s="319"/>
      <c r="AI124" s="319"/>
      <c r="AJ124" s="319"/>
      <c r="AL124" s="319"/>
      <c r="AM124" s="319"/>
      <c r="AN124" s="319"/>
      <c r="AO124" s="319"/>
      <c r="AP124" s="319"/>
      <c r="AQ124" s="319"/>
      <c r="AS124" s="319"/>
      <c r="AT124" s="319"/>
      <c r="AU124" s="319"/>
      <c r="AV124" s="319"/>
      <c r="AW124" s="319"/>
      <c r="AX124" s="319"/>
      <c r="AZ124" s="319"/>
      <c r="BA124" s="319"/>
      <c r="BB124" s="319"/>
      <c r="BC124" s="319"/>
      <c r="BD124" s="319"/>
      <c r="BE124" s="319"/>
      <c r="BG124" s="319"/>
      <c r="BH124" s="319"/>
      <c r="BI124" s="319"/>
      <c r="BJ124" s="319"/>
      <c r="BK124" s="319"/>
      <c r="BL124" s="319"/>
      <c r="BN124" s="319"/>
      <c r="BO124" s="319"/>
      <c r="BP124" s="319"/>
      <c r="BQ124" s="319"/>
      <c r="BR124" s="319"/>
      <c r="BS124" s="319"/>
      <c r="BT124" s="319"/>
    </row>
    <row r="125" spans="1:72">
      <c r="A125" s="662"/>
      <c r="B125" s="319"/>
      <c r="C125" s="319"/>
      <c r="D125" s="319"/>
      <c r="E125" s="319"/>
      <c r="F125" s="319"/>
      <c r="G125" s="319"/>
      <c r="H125" s="319"/>
      <c r="J125" s="319"/>
      <c r="K125" s="319"/>
      <c r="L125" s="319"/>
      <c r="M125" s="319"/>
      <c r="N125" s="319"/>
      <c r="O125" s="319"/>
      <c r="Q125" s="319"/>
      <c r="R125" s="319"/>
      <c r="S125" s="319"/>
      <c r="T125" s="319"/>
      <c r="U125" s="319"/>
      <c r="V125" s="319"/>
      <c r="X125" s="319"/>
      <c r="Y125" s="319"/>
      <c r="Z125" s="319"/>
      <c r="AA125" s="319"/>
      <c r="AB125" s="319"/>
      <c r="AC125" s="319"/>
      <c r="AE125" s="319"/>
      <c r="AF125" s="319"/>
      <c r="AG125" s="319"/>
      <c r="AH125" s="319"/>
      <c r="AI125" s="319"/>
      <c r="AJ125" s="319"/>
      <c r="AL125" s="319"/>
      <c r="AM125" s="319"/>
      <c r="AN125" s="319"/>
      <c r="AO125" s="319"/>
      <c r="AP125" s="319"/>
      <c r="AQ125" s="319"/>
      <c r="AS125" s="319"/>
      <c r="AT125" s="319"/>
      <c r="AU125" s="319"/>
      <c r="AV125" s="319"/>
      <c r="AW125" s="319"/>
      <c r="AX125" s="319"/>
      <c r="AZ125" s="319"/>
      <c r="BA125" s="319"/>
      <c r="BB125" s="319"/>
      <c r="BC125" s="319"/>
      <c r="BD125" s="319"/>
      <c r="BE125" s="319"/>
      <c r="BG125" s="319"/>
      <c r="BH125" s="319"/>
      <c r="BI125" s="319"/>
      <c r="BJ125" s="319"/>
      <c r="BK125" s="319"/>
      <c r="BL125" s="319"/>
      <c r="BN125" s="319"/>
      <c r="BO125" s="319"/>
      <c r="BP125" s="319"/>
      <c r="BQ125" s="319"/>
      <c r="BR125" s="319"/>
      <c r="BS125" s="319"/>
      <c r="BT125" s="319"/>
    </row>
    <row r="126" spans="1:72">
      <c r="A126" s="662"/>
      <c r="B126" s="319"/>
      <c r="C126" s="319"/>
      <c r="D126" s="319"/>
      <c r="E126" s="319"/>
      <c r="F126" s="319"/>
      <c r="G126" s="319"/>
      <c r="H126" s="319"/>
      <c r="J126" s="319"/>
      <c r="K126" s="319"/>
      <c r="L126" s="319"/>
      <c r="M126" s="319"/>
      <c r="N126" s="319"/>
      <c r="O126" s="319"/>
      <c r="Q126" s="319"/>
      <c r="R126" s="319"/>
      <c r="S126" s="319"/>
      <c r="T126" s="319"/>
      <c r="U126" s="319"/>
      <c r="V126" s="319"/>
      <c r="X126" s="319"/>
      <c r="Y126" s="319"/>
      <c r="Z126" s="319"/>
      <c r="AA126" s="319"/>
      <c r="AB126" s="319"/>
      <c r="AC126" s="319"/>
      <c r="AE126" s="319"/>
      <c r="AF126" s="319"/>
      <c r="AG126" s="319"/>
      <c r="AH126" s="319"/>
      <c r="AI126" s="319"/>
      <c r="AJ126" s="319"/>
      <c r="AL126" s="319"/>
      <c r="AM126" s="319"/>
      <c r="AN126" s="319"/>
      <c r="AO126" s="319"/>
      <c r="AP126" s="319"/>
      <c r="AQ126" s="319"/>
      <c r="AS126" s="319"/>
      <c r="AT126" s="319"/>
      <c r="AU126" s="319"/>
      <c r="AV126" s="319"/>
      <c r="AW126" s="319"/>
      <c r="AX126" s="319"/>
      <c r="AZ126" s="319"/>
      <c r="BA126" s="319"/>
      <c r="BB126" s="319"/>
      <c r="BC126" s="319"/>
      <c r="BD126" s="319"/>
      <c r="BE126" s="319"/>
      <c r="BG126" s="319"/>
      <c r="BH126" s="319"/>
      <c r="BI126" s="319"/>
      <c r="BJ126" s="319"/>
      <c r="BK126" s="319"/>
      <c r="BL126" s="319"/>
      <c r="BN126" s="319"/>
      <c r="BO126" s="319"/>
      <c r="BP126" s="319"/>
      <c r="BQ126" s="319"/>
      <c r="BR126" s="319"/>
      <c r="BS126" s="319"/>
      <c r="BT126" s="319"/>
    </row>
    <row r="127" spans="1:72">
      <c r="A127" s="662"/>
      <c r="B127" s="319"/>
      <c r="C127" s="319"/>
      <c r="D127" s="319"/>
      <c r="E127" s="319"/>
      <c r="F127" s="319"/>
      <c r="G127" s="319"/>
      <c r="H127" s="319"/>
      <c r="J127" s="319"/>
      <c r="K127" s="319"/>
      <c r="L127" s="319"/>
      <c r="M127" s="319"/>
      <c r="N127" s="319"/>
      <c r="O127" s="319"/>
      <c r="Q127" s="319"/>
      <c r="R127" s="319"/>
      <c r="S127" s="319"/>
      <c r="T127" s="319"/>
      <c r="U127" s="319"/>
      <c r="V127" s="319"/>
      <c r="X127" s="319"/>
      <c r="Y127" s="319"/>
      <c r="Z127" s="319"/>
      <c r="AA127" s="319"/>
      <c r="AB127" s="319"/>
      <c r="AC127" s="319"/>
      <c r="AE127" s="319"/>
      <c r="AF127" s="319"/>
      <c r="AG127" s="319"/>
      <c r="AH127" s="319"/>
      <c r="AI127" s="319"/>
      <c r="AJ127" s="319"/>
      <c r="AL127" s="319"/>
      <c r="AM127" s="319"/>
      <c r="AN127" s="319"/>
      <c r="AO127" s="319"/>
      <c r="AP127" s="319"/>
      <c r="AQ127" s="319"/>
      <c r="AS127" s="319"/>
      <c r="AT127" s="319"/>
      <c r="AU127" s="319"/>
      <c r="AV127" s="319"/>
      <c r="AW127" s="319"/>
      <c r="AX127" s="319"/>
      <c r="AZ127" s="319"/>
      <c r="BA127" s="319"/>
      <c r="BB127" s="319"/>
      <c r="BC127" s="319"/>
      <c r="BD127" s="319"/>
      <c r="BE127" s="319"/>
      <c r="BG127" s="319"/>
      <c r="BH127" s="319"/>
      <c r="BI127" s="319"/>
      <c r="BJ127" s="319"/>
      <c r="BK127" s="319"/>
      <c r="BL127" s="319"/>
      <c r="BN127" s="319"/>
      <c r="BO127" s="319"/>
      <c r="BP127" s="319"/>
      <c r="BQ127" s="319"/>
      <c r="BR127" s="319"/>
      <c r="BS127" s="319"/>
      <c r="BT127" s="319"/>
    </row>
    <row r="128" spans="1:72">
      <c r="A128" s="662"/>
      <c r="B128" s="319"/>
      <c r="C128" s="319"/>
      <c r="D128" s="319"/>
      <c r="E128" s="319"/>
      <c r="F128" s="319"/>
      <c r="G128" s="319"/>
      <c r="H128" s="319"/>
      <c r="J128" s="319"/>
      <c r="K128" s="319"/>
      <c r="L128" s="319"/>
      <c r="M128" s="319"/>
      <c r="N128" s="319"/>
      <c r="O128" s="319"/>
      <c r="Q128" s="319"/>
      <c r="R128" s="319"/>
      <c r="S128" s="319"/>
      <c r="T128" s="319"/>
      <c r="U128" s="319"/>
      <c r="V128" s="319"/>
      <c r="X128" s="319"/>
      <c r="Y128" s="319"/>
      <c r="Z128" s="319"/>
      <c r="AA128" s="319"/>
      <c r="AB128" s="319"/>
      <c r="AC128" s="319"/>
      <c r="AE128" s="319"/>
      <c r="AF128" s="319"/>
      <c r="AG128" s="319"/>
      <c r="AH128" s="319"/>
      <c r="AI128" s="319"/>
      <c r="AJ128" s="319"/>
      <c r="AL128" s="319"/>
      <c r="AM128" s="319"/>
      <c r="AN128" s="319"/>
      <c r="AO128" s="319"/>
      <c r="AP128" s="319"/>
      <c r="AQ128" s="319"/>
      <c r="AS128" s="319"/>
      <c r="AT128" s="319"/>
      <c r="AU128" s="319"/>
      <c r="AV128" s="319"/>
      <c r="AW128" s="319"/>
      <c r="AX128" s="319"/>
      <c r="AZ128" s="319"/>
      <c r="BA128" s="319"/>
      <c r="BB128" s="319"/>
      <c r="BC128" s="319"/>
      <c r="BD128" s="319"/>
      <c r="BE128" s="319"/>
      <c r="BG128" s="319"/>
      <c r="BH128" s="319"/>
      <c r="BI128" s="319"/>
      <c r="BJ128" s="319"/>
      <c r="BK128" s="319"/>
      <c r="BL128" s="319"/>
      <c r="BN128" s="319"/>
      <c r="BO128" s="319"/>
      <c r="BP128" s="319"/>
      <c r="BQ128" s="319"/>
      <c r="BR128" s="319"/>
      <c r="BS128" s="319"/>
      <c r="BT128" s="319"/>
    </row>
    <row r="129" spans="1:72">
      <c r="A129" s="662"/>
      <c r="B129" s="319"/>
      <c r="C129" s="319"/>
      <c r="D129" s="319"/>
      <c r="E129" s="319"/>
      <c r="F129" s="319"/>
      <c r="G129" s="319"/>
      <c r="H129" s="319"/>
      <c r="J129" s="319"/>
      <c r="K129" s="319"/>
      <c r="L129" s="319"/>
      <c r="M129" s="319"/>
      <c r="N129" s="319"/>
      <c r="O129" s="319"/>
      <c r="Q129" s="319"/>
      <c r="R129" s="319"/>
      <c r="S129" s="319"/>
      <c r="T129" s="319"/>
      <c r="U129" s="319"/>
      <c r="V129" s="319"/>
      <c r="X129" s="319"/>
      <c r="Y129" s="319"/>
      <c r="Z129" s="319"/>
      <c r="AA129" s="319"/>
      <c r="AB129" s="319"/>
      <c r="AC129" s="319"/>
      <c r="AE129" s="319"/>
      <c r="AF129" s="319"/>
      <c r="AG129" s="319"/>
      <c r="AH129" s="319"/>
      <c r="AI129" s="319"/>
      <c r="AJ129" s="319"/>
      <c r="AL129" s="319"/>
      <c r="AM129" s="319"/>
      <c r="AN129" s="319"/>
      <c r="AO129" s="319"/>
      <c r="AP129" s="319"/>
      <c r="AQ129" s="319"/>
      <c r="AS129" s="319"/>
      <c r="AT129" s="319"/>
      <c r="AU129" s="319"/>
      <c r="AV129" s="319"/>
      <c r="AW129" s="319"/>
      <c r="AX129" s="319"/>
      <c r="AZ129" s="319"/>
      <c r="BA129" s="319"/>
      <c r="BB129" s="319"/>
      <c r="BC129" s="319"/>
      <c r="BD129" s="319"/>
      <c r="BE129" s="319"/>
      <c r="BG129" s="319"/>
      <c r="BH129" s="319"/>
      <c r="BI129" s="319"/>
      <c r="BJ129" s="319"/>
      <c r="BK129" s="319"/>
      <c r="BL129" s="319"/>
      <c r="BN129" s="319"/>
      <c r="BO129" s="319"/>
      <c r="BP129" s="319"/>
      <c r="BQ129" s="319"/>
      <c r="BR129" s="319"/>
      <c r="BS129" s="319"/>
      <c r="BT129" s="319"/>
    </row>
    <row r="130" spans="1:72">
      <c r="A130" s="662"/>
      <c r="B130" s="319"/>
      <c r="C130" s="319"/>
      <c r="D130" s="319"/>
      <c r="E130" s="319"/>
      <c r="F130" s="319"/>
      <c r="G130" s="319"/>
      <c r="H130" s="319"/>
      <c r="J130" s="319"/>
      <c r="K130" s="319"/>
      <c r="L130" s="319"/>
      <c r="M130" s="319"/>
      <c r="N130" s="319"/>
      <c r="O130" s="319"/>
      <c r="Q130" s="319"/>
      <c r="R130" s="319"/>
      <c r="S130" s="319"/>
      <c r="T130" s="319"/>
      <c r="U130" s="319"/>
      <c r="V130" s="319"/>
      <c r="X130" s="319"/>
      <c r="Y130" s="319"/>
      <c r="Z130" s="319"/>
      <c r="AA130" s="319"/>
      <c r="AB130" s="319"/>
      <c r="AC130" s="319"/>
      <c r="AE130" s="319"/>
      <c r="AF130" s="319"/>
      <c r="AG130" s="319"/>
      <c r="AH130" s="319"/>
      <c r="AI130" s="319"/>
      <c r="AJ130" s="319"/>
      <c r="AL130" s="319"/>
      <c r="AM130" s="319"/>
      <c r="AN130" s="319"/>
      <c r="AO130" s="319"/>
      <c r="AP130" s="319"/>
      <c r="AQ130" s="319"/>
      <c r="AS130" s="319"/>
      <c r="AT130" s="319"/>
      <c r="AU130" s="319"/>
      <c r="AV130" s="319"/>
      <c r="AW130" s="319"/>
      <c r="AX130" s="319"/>
      <c r="AZ130" s="319"/>
      <c r="BA130" s="319"/>
      <c r="BB130" s="319"/>
      <c r="BC130" s="319"/>
      <c r="BD130" s="319"/>
      <c r="BE130" s="319"/>
      <c r="BG130" s="319"/>
      <c r="BH130" s="319"/>
      <c r="BI130" s="319"/>
      <c r="BJ130" s="319"/>
      <c r="BK130" s="319"/>
      <c r="BL130" s="319"/>
      <c r="BN130" s="319"/>
      <c r="BO130" s="319"/>
      <c r="BP130" s="319"/>
      <c r="BQ130" s="319"/>
      <c r="BR130" s="319"/>
      <c r="BS130" s="319"/>
      <c r="BT130" s="319"/>
    </row>
    <row r="131" spans="1:72">
      <c r="A131" s="662"/>
      <c r="B131" s="319"/>
      <c r="C131" s="319"/>
      <c r="D131" s="319"/>
      <c r="E131" s="319"/>
      <c r="F131" s="319"/>
      <c r="G131" s="319"/>
      <c r="H131" s="319"/>
      <c r="J131" s="319"/>
      <c r="K131" s="319"/>
      <c r="L131" s="319"/>
      <c r="M131" s="319"/>
      <c r="N131" s="319"/>
      <c r="O131" s="319"/>
      <c r="Q131" s="319"/>
      <c r="R131" s="319"/>
      <c r="S131" s="319"/>
      <c r="T131" s="319"/>
      <c r="U131" s="319"/>
      <c r="V131" s="319"/>
      <c r="X131" s="319"/>
      <c r="Y131" s="319"/>
      <c r="Z131" s="319"/>
      <c r="AA131" s="319"/>
      <c r="AB131" s="319"/>
      <c r="AC131" s="319"/>
      <c r="AE131" s="319"/>
      <c r="AF131" s="319"/>
      <c r="AG131" s="319"/>
      <c r="AH131" s="319"/>
      <c r="AI131" s="319"/>
      <c r="AJ131" s="319"/>
      <c r="AL131" s="319"/>
      <c r="AM131" s="319"/>
      <c r="AN131" s="319"/>
      <c r="AO131" s="319"/>
      <c r="AP131" s="319"/>
      <c r="AQ131" s="319"/>
      <c r="AS131" s="319"/>
      <c r="AT131" s="319"/>
      <c r="AU131" s="319"/>
      <c r="AV131" s="319"/>
      <c r="AW131" s="319"/>
      <c r="AX131" s="319"/>
      <c r="AZ131" s="319"/>
      <c r="BA131" s="319"/>
      <c r="BB131" s="319"/>
      <c r="BC131" s="319"/>
      <c r="BD131" s="319"/>
      <c r="BE131" s="319"/>
      <c r="BG131" s="319"/>
      <c r="BH131" s="319"/>
      <c r="BI131" s="319"/>
      <c r="BJ131" s="319"/>
      <c r="BK131" s="319"/>
      <c r="BL131" s="319"/>
      <c r="BN131" s="319"/>
      <c r="BO131" s="319"/>
      <c r="BP131" s="319"/>
      <c r="BQ131" s="319"/>
      <c r="BR131" s="319"/>
      <c r="BS131" s="319"/>
      <c r="BT131" s="319"/>
    </row>
    <row r="132" spans="1:72">
      <c r="A132" s="662"/>
      <c r="B132" s="319"/>
      <c r="C132" s="319"/>
      <c r="D132" s="319"/>
      <c r="E132" s="319"/>
      <c r="F132" s="319"/>
      <c r="G132" s="319"/>
      <c r="H132" s="319"/>
      <c r="J132" s="319"/>
      <c r="K132" s="319"/>
      <c r="L132" s="319"/>
      <c r="M132" s="319"/>
      <c r="N132" s="319"/>
      <c r="O132" s="319"/>
      <c r="Q132" s="319"/>
      <c r="R132" s="319"/>
      <c r="S132" s="319"/>
      <c r="T132" s="319"/>
      <c r="U132" s="319"/>
      <c r="V132" s="319"/>
      <c r="X132" s="319"/>
      <c r="Y132" s="319"/>
      <c r="Z132" s="319"/>
      <c r="AA132" s="319"/>
      <c r="AB132" s="319"/>
      <c r="AC132" s="319"/>
      <c r="AE132" s="319"/>
      <c r="AF132" s="319"/>
      <c r="AG132" s="319"/>
      <c r="AH132" s="319"/>
      <c r="AI132" s="319"/>
      <c r="AJ132" s="319"/>
      <c r="AL132" s="319"/>
      <c r="AM132" s="319"/>
      <c r="AN132" s="319"/>
      <c r="AO132" s="319"/>
      <c r="AP132" s="319"/>
      <c r="AQ132" s="319"/>
      <c r="AS132" s="319"/>
      <c r="AT132" s="319"/>
      <c r="AU132" s="319"/>
      <c r="AV132" s="319"/>
      <c r="AW132" s="319"/>
      <c r="AX132" s="319"/>
      <c r="AZ132" s="319"/>
      <c r="BA132" s="319"/>
      <c r="BB132" s="319"/>
      <c r="BC132" s="319"/>
      <c r="BD132" s="319"/>
      <c r="BE132" s="319"/>
      <c r="BG132" s="319"/>
      <c r="BH132" s="319"/>
      <c r="BI132" s="319"/>
      <c r="BJ132" s="319"/>
      <c r="BK132" s="319"/>
      <c r="BL132" s="319"/>
      <c r="BN132" s="319"/>
      <c r="BO132" s="319"/>
      <c r="BP132" s="319"/>
      <c r="BQ132" s="319"/>
      <c r="BR132" s="319"/>
      <c r="BS132" s="319"/>
      <c r="BT132" s="319"/>
    </row>
    <row r="133" spans="1:72">
      <c r="A133" s="662"/>
      <c r="B133" s="319"/>
      <c r="C133" s="319"/>
      <c r="D133" s="319"/>
      <c r="E133" s="319"/>
      <c r="F133" s="319"/>
      <c r="G133" s="319"/>
      <c r="H133" s="319"/>
      <c r="J133" s="319"/>
      <c r="K133" s="319"/>
      <c r="L133" s="319"/>
      <c r="M133" s="319"/>
      <c r="N133" s="319"/>
      <c r="O133" s="319"/>
      <c r="Q133" s="319"/>
      <c r="R133" s="319"/>
      <c r="S133" s="319"/>
      <c r="T133" s="319"/>
      <c r="U133" s="319"/>
      <c r="V133" s="319"/>
      <c r="X133" s="319"/>
      <c r="Y133" s="319"/>
      <c r="Z133" s="319"/>
      <c r="AA133" s="319"/>
      <c r="AB133" s="319"/>
      <c r="AC133" s="319"/>
      <c r="AE133" s="319"/>
      <c r="AF133" s="319"/>
      <c r="AG133" s="319"/>
      <c r="AH133" s="319"/>
      <c r="AI133" s="319"/>
      <c r="AJ133" s="319"/>
      <c r="AL133" s="319"/>
      <c r="AM133" s="319"/>
      <c r="AN133" s="319"/>
      <c r="AO133" s="319"/>
      <c r="AP133" s="319"/>
      <c r="AQ133" s="319"/>
      <c r="AS133" s="319"/>
      <c r="AT133" s="319"/>
      <c r="AU133" s="319"/>
      <c r="AV133" s="319"/>
      <c r="AW133" s="319"/>
      <c r="AX133" s="319"/>
      <c r="AZ133" s="319"/>
      <c r="BA133" s="319"/>
      <c r="BB133" s="319"/>
      <c r="BC133" s="319"/>
      <c r="BD133" s="319"/>
      <c r="BE133" s="319"/>
      <c r="BG133" s="319"/>
      <c r="BH133" s="319"/>
      <c r="BI133" s="319"/>
      <c r="BJ133" s="319"/>
      <c r="BK133" s="319"/>
      <c r="BL133" s="319"/>
      <c r="BN133" s="319"/>
      <c r="BO133" s="319"/>
      <c r="BP133" s="319"/>
      <c r="BQ133" s="319"/>
      <c r="BR133" s="319"/>
      <c r="BS133" s="319"/>
      <c r="BT133" s="319"/>
    </row>
    <row r="134" spans="1:72">
      <c r="A134" s="662"/>
      <c r="B134" s="319"/>
      <c r="C134" s="319"/>
      <c r="D134" s="319"/>
      <c r="E134" s="319"/>
      <c r="F134" s="319"/>
      <c r="G134" s="319"/>
      <c r="H134" s="319"/>
      <c r="J134" s="319"/>
      <c r="K134" s="319"/>
      <c r="L134" s="319"/>
      <c r="M134" s="319"/>
      <c r="N134" s="319"/>
      <c r="O134" s="319"/>
      <c r="Q134" s="319"/>
      <c r="R134" s="319"/>
      <c r="S134" s="319"/>
      <c r="T134" s="319"/>
      <c r="U134" s="319"/>
      <c r="V134" s="319"/>
      <c r="X134" s="319"/>
      <c r="Y134" s="319"/>
      <c r="Z134" s="319"/>
      <c r="AA134" s="319"/>
      <c r="AB134" s="319"/>
      <c r="AC134" s="319"/>
      <c r="AE134" s="319"/>
      <c r="AF134" s="319"/>
      <c r="AG134" s="319"/>
      <c r="AH134" s="319"/>
      <c r="AI134" s="319"/>
      <c r="AJ134" s="319"/>
      <c r="AL134" s="319"/>
      <c r="AM134" s="319"/>
      <c r="AN134" s="319"/>
      <c r="AO134" s="319"/>
      <c r="AP134" s="319"/>
      <c r="AQ134" s="319"/>
      <c r="AS134" s="319"/>
      <c r="AT134" s="319"/>
      <c r="AU134" s="319"/>
      <c r="AV134" s="319"/>
      <c r="AW134" s="319"/>
      <c r="AX134" s="319"/>
      <c r="AZ134" s="319"/>
      <c r="BA134" s="319"/>
      <c r="BB134" s="319"/>
      <c r="BC134" s="319"/>
      <c r="BD134" s="319"/>
      <c r="BE134" s="319"/>
      <c r="BG134" s="319"/>
      <c r="BH134" s="319"/>
      <c r="BI134" s="319"/>
      <c r="BJ134" s="319"/>
      <c r="BK134" s="319"/>
      <c r="BL134" s="319"/>
      <c r="BN134" s="319"/>
      <c r="BO134" s="319"/>
      <c r="BP134" s="319"/>
      <c r="BQ134" s="319"/>
      <c r="BR134" s="319"/>
      <c r="BS134" s="319"/>
      <c r="BT134" s="319"/>
    </row>
    <row r="135" spans="1:72">
      <c r="A135" s="662"/>
      <c r="B135" s="319"/>
      <c r="C135" s="319"/>
      <c r="D135" s="319"/>
      <c r="E135" s="319"/>
      <c r="F135" s="319"/>
      <c r="G135" s="319"/>
      <c r="H135" s="319"/>
      <c r="J135" s="319"/>
      <c r="K135" s="319"/>
      <c r="L135" s="319"/>
      <c r="M135" s="319"/>
      <c r="N135" s="319"/>
      <c r="O135" s="319"/>
      <c r="Q135" s="319"/>
      <c r="R135" s="319"/>
      <c r="S135" s="319"/>
      <c r="T135" s="319"/>
      <c r="U135" s="319"/>
      <c r="V135" s="319"/>
      <c r="X135" s="319"/>
      <c r="Y135" s="319"/>
      <c r="Z135" s="319"/>
      <c r="AA135" s="319"/>
      <c r="AB135" s="319"/>
      <c r="AC135" s="319"/>
      <c r="AE135" s="319"/>
      <c r="AF135" s="319"/>
      <c r="AG135" s="319"/>
      <c r="AH135" s="319"/>
      <c r="AI135" s="319"/>
      <c r="AJ135" s="319"/>
      <c r="AL135" s="319"/>
      <c r="AM135" s="319"/>
      <c r="AN135" s="319"/>
      <c r="AO135" s="319"/>
      <c r="AP135" s="319"/>
      <c r="AQ135" s="319"/>
      <c r="AS135" s="319"/>
      <c r="AT135" s="319"/>
      <c r="AU135" s="319"/>
      <c r="AV135" s="319"/>
      <c r="AW135" s="319"/>
      <c r="AX135" s="319"/>
      <c r="AZ135" s="319"/>
      <c r="BA135" s="319"/>
      <c r="BB135" s="319"/>
      <c r="BC135" s="319"/>
      <c r="BD135" s="319"/>
      <c r="BE135" s="319"/>
      <c r="BG135" s="319"/>
      <c r="BH135" s="319"/>
      <c r="BI135" s="319"/>
      <c r="BJ135" s="319"/>
      <c r="BK135" s="319"/>
      <c r="BL135" s="319"/>
      <c r="BN135" s="319"/>
      <c r="BO135" s="319"/>
      <c r="BP135" s="319"/>
      <c r="BQ135" s="319"/>
      <c r="BR135" s="319"/>
      <c r="BS135" s="319"/>
      <c r="BT135" s="319"/>
    </row>
    <row r="136" spans="1:72">
      <c r="A136" s="662"/>
      <c r="B136" s="319"/>
      <c r="C136" s="319"/>
      <c r="D136" s="319"/>
      <c r="E136" s="319"/>
      <c r="F136" s="319"/>
      <c r="G136" s="319"/>
      <c r="H136" s="319"/>
      <c r="J136" s="319"/>
      <c r="K136" s="319"/>
      <c r="L136" s="319"/>
      <c r="M136" s="319"/>
      <c r="N136" s="319"/>
      <c r="O136" s="319"/>
      <c r="Q136" s="319"/>
      <c r="R136" s="319"/>
      <c r="S136" s="319"/>
      <c r="T136" s="319"/>
      <c r="U136" s="319"/>
      <c r="V136" s="319"/>
      <c r="X136" s="319"/>
      <c r="Y136" s="319"/>
      <c r="Z136" s="319"/>
      <c r="AA136" s="319"/>
      <c r="AB136" s="319"/>
      <c r="AC136" s="319"/>
      <c r="AE136" s="319"/>
      <c r="AF136" s="319"/>
      <c r="AG136" s="319"/>
      <c r="AH136" s="319"/>
      <c r="AI136" s="319"/>
      <c r="AJ136" s="319"/>
      <c r="AL136" s="319"/>
      <c r="AM136" s="319"/>
      <c r="AN136" s="319"/>
      <c r="AO136" s="319"/>
      <c r="AP136" s="319"/>
      <c r="AQ136" s="319"/>
      <c r="AS136" s="319"/>
      <c r="AT136" s="319"/>
      <c r="AU136" s="319"/>
      <c r="AV136" s="319"/>
      <c r="AW136" s="319"/>
      <c r="AX136" s="319"/>
      <c r="AZ136" s="319"/>
      <c r="BA136" s="319"/>
      <c r="BB136" s="319"/>
      <c r="BC136" s="319"/>
      <c r="BD136" s="319"/>
      <c r="BE136" s="319"/>
      <c r="BG136" s="319"/>
      <c r="BH136" s="319"/>
      <c r="BI136" s="319"/>
      <c r="BJ136" s="319"/>
      <c r="BK136" s="319"/>
      <c r="BL136" s="319"/>
      <c r="BN136" s="319"/>
      <c r="BO136" s="319"/>
      <c r="BP136" s="319"/>
      <c r="BQ136" s="319"/>
      <c r="BR136" s="319"/>
      <c r="BS136" s="319"/>
      <c r="BT136" s="319"/>
    </row>
    <row r="137" spans="1:72">
      <c r="A137" s="662"/>
      <c r="B137" s="319"/>
      <c r="C137" s="319"/>
      <c r="D137" s="319"/>
      <c r="E137" s="319"/>
      <c r="F137" s="319"/>
      <c r="G137" s="319"/>
      <c r="H137" s="319"/>
      <c r="J137" s="319"/>
      <c r="K137" s="319"/>
      <c r="L137" s="319"/>
      <c r="M137" s="319"/>
      <c r="N137" s="319"/>
      <c r="O137" s="319"/>
      <c r="Q137" s="319"/>
      <c r="R137" s="319"/>
      <c r="S137" s="319"/>
      <c r="T137" s="319"/>
      <c r="U137" s="319"/>
      <c r="V137" s="319"/>
      <c r="X137" s="319"/>
      <c r="Y137" s="319"/>
      <c r="Z137" s="319"/>
      <c r="AA137" s="319"/>
      <c r="AB137" s="319"/>
      <c r="AC137" s="319"/>
      <c r="AE137" s="319"/>
      <c r="AF137" s="319"/>
      <c r="AG137" s="319"/>
      <c r="AH137" s="319"/>
      <c r="AI137" s="319"/>
      <c r="AJ137" s="319"/>
      <c r="AL137" s="319"/>
      <c r="AM137" s="319"/>
      <c r="AN137" s="319"/>
      <c r="AO137" s="319"/>
      <c r="AP137" s="319"/>
      <c r="AQ137" s="319"/>
      <c r="AS137" s="319"/>
      <c r="AT137" s="319"/>
      <c r="AU137" s="319"/>
      <c r="AV137" s="319"/>
      <c r="AW137" s="319"/>
      <c r="AX137" s="319"/>
      <c r="AZ137" s="319"/>
      <c r="BA137" s="319"/>
      <c r="BB137" s="319"/>
      <c r="BC137" s="319"/>
      <c r="BD137" s="319"/>
      <c r="BE137" s="319"/>
      <c r="BG137" s="319"/>
      <c r="BH137" s="319"/>
      <c r="BI137" s="319"/>
      <c r="BJ137" s="319"/>
      <c r="BK137" s="319"/>
      <c r="BL137" s="319"/>
      <c r="BN137" s="319"/>
      <c r="BO137" s="319"/>
      <c r="BP137" s="319"/>
      <c r="BQ137" s="319"/>
      <c r="BR137" s="319"/>
      <c r="BS137" s="319"/>
      <c r="BT137" s="319"/>
    </row>
    <row r="138" spans="1:72">
      <c r="A138" s="662"/>
      <c r="B138" s="319"/>
      <c r="C138" s="319"/>
      <c r="D138" s="319"/>
      <c r="E138" s="319"/>
      <c r="F138" s="319"/>
      <c r="G138" s="319"/>
      <c r="H138" s="319"/>
      <c r="J138" s="319"/>
      <c r="K138" s="319"/>
      <c r="L138" s="319"/>
      <c r="M138" s="319"/>
      <c r="N138" s="319"/>
      <c r="O138" s="319"/>
      <c r="Q138" s="319"/>
      <c r="R138" s="319"/>
      <c r="S138" s="319"/>
      <c r="T138" s="319"/>
      <c r="U138" s="319"/>
      <c r="V138" s="319"/>
      <c r="X138" s="319"/>
      <c r="Y138" s="319"/>
      <c r="Z138" s="319"/>
      <c r="AA138" s="319"/>
      <c r="AB138" s="319"/>
      <c r="AC138" s="319"/>
      <c r="AE138" s="319"/>
      <c r="AF138" s="319"/>
      <c r="AG138" s="319"/>
      <c r="AH138" s="319"/>
      <c r="AI138" s="319"/>
      <c r="AJ138" s="319"/>
      <c r="AL138" s="319"/>
      <c r="AM138" s="319"/>
      <c r="AN138" s="319"/>
      <c r="AO138" s="319"/>
      <c r="AP138" s="319"/>
      <c r="AQ138" s="319"/>
      <c r="AS138" s="319"/>
      <c r="AT138" s="319"/>
      <c r="AU138" s="319"/>
      <c r="AV138" s="319"/>
      <c r="AW138" s="319"/>
      <c r="AX138" s="319"/>
      <c r="AZ138" s="319"/>
      <c r="BA138" s="319"/>
      <c r="BB138" s="319"/>
      <c r="BC138" s="319"/>
      <c r="BD138" s="319"/>
      <c r="BE138" s="319"/>
      <c r="BG138" s="319"/>
      <c r="BH138" s="319"/>
      <c r="BI138" s="319"/>
      <c r="BJ138" s="319"/>
      <c r="BK138" s="319"/>
      <c r="BL138" s="319"/>
      <c r="BN138" s="319"/>
      <c r="BO138" s="319"/>
      <c r="BP138" s="319"/>
      <c r="BQ138" s="319"/>
      <c r="BR138" s="319"/>
      <c r="BS138" s="319"/>
      <c r="BT138" s="319"/>
    </row>
    <row r="139" spans="1:72">
      <c r="A139" s="662"/>
      <c r="B139" s="319"/>
      <c r="C139" s="319"/>
      <c r="D139" s="319"/>
      <c r="E139" s="319"/>
      <c r="F139" s="319"/>
      <c r="G139" s="319"/>
      <c r="H139" s="319"/>
      <c r="J139" s="319"/>
      <c r="K139" s="319"/>
      <c r="L139" s="319"/>
      <c r="M139" s="319"/>
      <c r="N139" s="319"/>
      <c r="O139" s="319"/>
      <c r="Q139" s="319"/>
      <c r="R139" s="319"/>
      <c r="S139" s="319"/>
      <c r="T139" s="319"/>
      <c r="U139" s="319"/>
      <c r="V139" s="319"/>
      <c r="X139" s="319"/>
      <c r="Y139" s="319"/>
      <c r="Z139" s="319"/>
      <c r="AA139" s="319"/>
      <c r="AB139" s="319"/>
      <c r="AC139" s="319"/>
      <c r="AE139" s="319"/>
      <c r="AF139" s="319"/>
      <c r="AG139" s="319"/>
      <c r="AH139" s="319"/>
      <c r="AI139" s="319"/>
      <c r="AJ139" s="319"/>
      <c r="AL139" s="319"/>
      <c r="AM139" s="319"/>
      <c r="AN139" s="319"/>
      <c r="AO139" s="319"/>
      <c r="AP139" s="319"/>
      <c r="AQ139" s="319"/>
      <c r="AS139" s="319"/>
      <c r="AT139" s="319"/>
      <c r="AU139" s="319"/>
      <c r="AV139" s="319"/>
      <c r="AW139" s="319"/>
      <c r="AX139" s="319"/>
      <c r="AZ139" s="319"/>
      <c r="BA139" s="319"/>
      <c r="BB139" s="319"/>
      <c r="BC139" s="319"/>
      <c r="BD139" s="319"/>
      <c r="BE139" s="319"/>
      <c r="BG139" s="319"/>
      <c r="BH139" s="319"/>
      <c r="BI139" s="319"/>
      <c r="BJ139" s="319"/>
      <c r="BK139" s="319"/>
      <c r="BL139" s="319"/>
      <c r="BN139" s="319"/>
      <c r="BO139" s="319"/>
      <c r="BP139" s="319"/>
      <c r="BQ139" s="319"/>
      <c r="BR139" s="319"/>
      <c r="BS139" s="319"/>
      <c r="BT139" s="319"/>
    </row>
    <row r="140" spans="1:72">
      <c r="A140" s="662"/>
      <c r="B140" s="319"/>
      <c r="C140" s="319"/>
      <c r="D140" s="319"/>
      <c r="E140" s="319"/>
      <c r="F140" s="319"/>
      <c r="G140" s="319"/>
      <c r="H140" s="319"/>
      <c r="J140" s="319"/>
      <c r="K140" s="319"/>
      <c r="L140" s="319"/>
      <c r="M140" s="319"/>
      <c r="N140" s="319"/>
      <c r="O140" s="319"/>
      <c r="Q140" s="319"/>
      <c r="R140" s="319"/>
      <c r="S140" s="319"/>
      <c r="T140" s="319"/>
      <c r="U140" s="319"/>
      <c r="V140" s="319"/>
      <c r="X140" s="319"/>
      <c r="Y140" s="319"/>
      <c r="Z140" s="319"/>
      <c r="AA140" s="319"/>
      <c r="AB140" s="319"/>
      <c r="AC140" s="319"/>
      <c r="AE140" s="319"/>
      <c r="AF140" s="319"/>
      <c r="AG140" s="319"/>
      <c r="AH140" s="319"/>
      <c r="AI140" s="319"/>
      <c r="AJ140" s="319"/>
      <c r="AL140" s="319"/>
      <c r="AM140" s="319"/>
      <c r="AN140" s="319"/>
      <c r="AO140" s="319"/>
      <c r="AP140" s="319"/>
      <c r="AQ140" s="319"/>
      <c r="AS140" s="319"/>
      <c r="AT140" s="319"/>
      <c r="AU140" s="319"/>
      <c r="AV140" s="319"/>
      <c r="AW140" s="319"/>
      <c r="AX140" s="319"/>
      <c r="AZ140" s="319"/>
      <c r="BA140" s="319"/>
      <c r="BB140" s="319"/>
      <c r="BC140" s="319"/>
      <c r="BD140" s="319"/>
      <c r="BE140" s="319"/>
      <c r="BG140" s="319"/>
      <c r="BH140" s="319"/>
      <c r="BI140" s="319"/>
      <c r="BJ140" s="319"/>
      <c r="BK140" s="319"/>
      <c r="BL140" s="319"/>
      <c r="BN140" s="319"/>
      <c r="BO140" s="319"/>
      <c r="BP140" s="319"/>
      <c r="BQ140" s="319"/>
      <c r="BR140" s="319"/>
      <c r="BS140" s="319"/>
      <c r="BT140" s="319"/>
    </row>
    <row r="141" spans="1:72">
      <c r="A141" s="662"/>
      <c r="B141" s="319"/>
      <c r="C141" s="319"/>
      <c r="D141" s="319"/>
      <c r="E141" s="319"/>
      <c r="F141" s="319"/>
      <c r="G141" s="319"/>
      <c r="H141" s="319"/>
      <c r="J141" s="319"/>
      <c r="K141" s="319"/>
      <c r="L141" s="319"/>
      <c r="M141" s="319"/>
      <c r="N141" s="319"/>
      <c r="O141" s="319"/>
      <c r="Q141" s="319"/>
      <c r="R141" s="319"/>
      <c r="S141" s="319"/>
      <c r="T141" s="319"/>
      <c r="U141" s="319"/>
      <c r="V141" s="319"/>
      <c r="X141" s="319"/>
      <c r="Y141" s="319"/>
      <c r="Z141" s="319"/>
      <c r="AA141" s="319"/>
      <c r="AB141" s="319"/>
      <c r="AC141" s="319"/>
      <c r="AE141" s="319"/>
      <c r="AF141" s="319"/>
      <c r="AG141" s="319"/>
      <c r="AH141" s="319"/>
      <c r="AI141" s="319"/>
      <c r="AJ141" s="319"/>
      <c r="AL141" s="319"/>
      <c r="AM141" s="319"/>
      <c r="AN141" s="319"/>
      <c r="AO141" s="319"/>
      <c r="AP141" s="319"/>
      <c r="AQ141" s="319"/>
      <c r="AS141" s="319"/>
      <c r="AT141" s="319"/>
      <c r="AU141" s="319"/>
      <c r="AV141" s="319"/>
      <c r="AW141" s="319"/>
      <c r="AX141" s="319"/>
      <c r="AZ141" s="319"/>
      <c r="BA141" s="319"/>
      <c r="BB141" s="319"/>
      <c r="BC141" s="319"/>
      <c r="BD141" s="319"/>
      <c r="BE141" s="319"/>
      <c r="BG141" s="319"/>
      <c r="BH141" s="319"/>
      <c r="BI141" s="319"/>
      <c r="BJ141" s="319"/>
      <c r="BK141" s="319"/>
      <c r="BL141" s="319"/>
      <c r="BN141" s="319"/>
      <c r="BO141" s="319"/>
      <c r="BP141" s="319"/>
      <c r="BQ141" s="319"/>
      <c r="BR141" s="319"/>
      <c r="BS141" s="319"/>
      <c r="BT141" s="319"/>
    </row>
    <row r="142" spans="1:72">
      <c r="A142" s="662"/>
      <c r="B142" s="319"/>
      <c r="C142" s="319"/>
      <c r="D142" s="319"/>
      <c r="E142" s="319"/>
      <c r="F142" s="319"/>
      <c r="G142" s="319"/>
      <c r="H142" s="319"/>
      <c r="J142" s="319"/>
      <c r="K142" s="319"/>
      <c r="L142" s="319"/>
      <c r="M142" s="319"/>
      <c r="N142" s="319"/>
      <c r="O142" s="319"/>
      <c r="Q142" s="319"/>
      <c r="R142" s="319"/>
      <c r="S142" s="319"/>
      <c r="T142" s="319"/>
      <c r="U142" s="319"/>
      <c r="V142" s="319"/>
      <c r="X142" s="319"/>
      <c r="Y142" s="319"/>
      <c r="Z142" s="319"/>
      <c r="AA142" s="319"/>
      <c r="AB142" s="319"/>
      <c r="AC142" s="319"/>
      <c r="AE142" s="319"/>
      <c r="AF142" s="319"/>
      <c r="AG142" s="319"/>
      <c r="AH142" s="319"/>
      <c r="AI142" s="319"/>
      <c r="AJ142" s="319"/>
      <c r="AL142" s="319"/>
      <c r="AM142" s="319"/>
      <c r="AN142" s="319"/>
      <c r="AO142" s="319"/>
      <c r="AP142" s="319"/>
      <c r="AQ142" s="319"/>
      <c r="AS142" s="319"/>
      <c r="AT142" s="319"/>
      <c r="AU142" s="319"/>
      <c r="AV142" s="319"/>
      <c r="AW142" s="319"/>
      <c r="AX142" s="319"/>
      <c r="AZ142" s="319"/>
      <c r="BA142" s="319"/>
      <c r="BB142" s="319"/>
      <c r="BC142" s="319"/>
      <c r="BD142" s="319"/>
      <c r="BE142" s="319"/>
      <c r="BG142" s="319"/>
      <c r="BH142" s="319"/>
      <c r="BI142" s="319"/>
      <c r="BJ142" s="319"/>
      <c r="BK142" s="319"/>
      <c r="BL142" s="319"/>
      <c r="BN142" s="319"/>
      <c r="BO142" s="319"/>
      <c r="BP142" s="319"/>
      <c r="BQ142" s="319"/>
      <c r="BR142" s="319"/>
      <c r="BS142" s="319"/>
      <c r="BT142" s="319"/>
    </row>
    <row r="143" spans="1:72">
      <c r="A143" s="662"/>
      <c r="B143" s="319"/>
      <c r="C143" s="319"/>
      <c r="D143" s="319"/>
      <c r="E143" s="319"/>
      <c r="F143" s="319"/>
      <c r="G143" s="319"/>
      <c r="H143" s="319"/>
      <c r="J143" s="319"/>
      <c r="K143" s="319"/>
      <c r="L143" s="319"/>
      <c r="M143" s="319"/>
      <c r="N143" s="319"/>
      <c r="O143" s="319"/>
      <c r="Q143" s="319"/>
      <c r="R143" s="319"/>
      <c r="S143" s="319"/>
      <c r="T143" s="319"/>
      <c r="U143" s="319"/>
      <c r="V143" s="319"/>
      <c r="X143" s="319"/>
      <c r="Y143" s="319"/>
      <c r="Z143" s="319"/>
      <c r="AA143" s="319"/>
      <c r="AB143" s="319"/>
      <c r="AC143" s="319"/>
      <c r="AE143" s="319"/>
      <c r="AF143" s="319"/>
      <c r="AG143" s="319"/>
      <c r="AH143" s="319"/>
      <c r="AI143" s="319"/>
      <c r="AJ143" s="319"/>
      <c r="AL143" s="319"/>
      <c r="AM143" s="319"/>
      <c r="AN143" s="319"/>
      <c r="AO143" s="319"/>
      <c r="AP143" s="319"/>
      <c r="AQ143" s="319"/>
      <c r="AS143" s="319"/>
      <c r="AT143" s="319"/>
      <c r="AU143" s="319"/>
      <c r="AV143" s="319"/>
      <c r="AW143" s="319"/>
      <c r="AX143" s="319"/>
      <c r="AZ143" s="319"/>
      <c r="BA143" s="319"/>
      <c r="BB143" s="319"/>
      <c r="BC143" s="319"/>
      <c r="BD143" s="319"/>
      <c r="BE143" s="319"/>
      <c r="BG143" s="319"/>
      <c r="BH143" s="319"/>
      <c r="BI143" s="319"/>
      <c r="BJ143" s="319"/>
      <c r="BK143" s="319"/>
      <c r="BL143" s="319"/>
      <c r="BN143" s="319"/>
      <c r="BO143" s="319"/>
      <c r="BP143" s="319"/>
      <c r="BQ143" s="319"/>
      <c r="BR143" s="319"/>
      <c r="BS143" s="319"/>
      <c r="BT143" s="319"/>
    </row>
    <row r="144" spans="1:72">
      <c r="A144" s="662"/>
      <c r="B144" s="319"/>
      <c r="C144" s="319"/>
      <c r="D144" s="319"/>
      <c r="E144" s="319"/>
      <c r="F144" s="319"/>
      <c r="G144" s="319"/>
      <c r="H144" s="319"/>
      <c r="J144" s="319"/>
      <c r="K144" s="319"/>
      <c r="L144" s="319"/>
      <c r="M144" s="319"/>
      <c r="N144" s="319"/>
      <c r="O144" s="319"/>
      <c r="Q144" s="319"/>
      <c r="R144" s="319"/>
      <c r="S144" s="319"/>
      <c r="T144" s="319"/>
      <c r="U144" s="319"/>
      <c r="V144" s="319"/>
      <c r="X144" s="319"/>
      <c r="Y144" s="319"/>
      <c r="Z144" s="319"/>
      <c r="AA144" s="319"/>
      <c r="AB144" s="319"/>
      <c r="AC144" s="319"/>
      <c r="AE144" s="319"/>
      <c r="AF144" s="319"/>
      <c r="AG144" s="319"/>
      <c r="AH144" s="319"/>
      <c r="AI144" s="319"/>
      <c r="AJ144" s="319"/>
      <c r="AL144" s="319"/>
      <c r="AM144" s="319"/>
      <c r="AN144" s="319"/>
      <c r="AO144" s="319"/>
      <c r="AP144" s="319"/>
      <c r="AQ144" s="319"/>
      <c r="AS144" s="319"/>
      <c r="AT144" s="319"/>
      <c r="AU144" s="319"/>
      <c r="AV144" s="319"/>
      <c r="AW144" s="319"/>
      <c r="AX144" s="319"/>
      <c r="AZ144" s="319"/>
      <c r="BA144" s="319"/>
      <c r="BB144" s="319"/>
      <c r="BC144" s="319"/>
      <c r="BD144" s="319"/>
      <c r="BE144" s="319"/>
      <c r="BG144" s="319"/>
      <c r="BH144" s="319"/>
      <c r="BI144" s="319"/>
      <c r="BJ144" s="319"/>
      <c r="BK144" s="319"/>
      <c r="BL144" s="319"/>
      <c r="BN144" s="319"/>
      <c r="BO144" s="319"/>
      <c r="BP144" s="319"/>
      <c r="BQ144" s="319"/>
      <c r="BR144" s="319"/>
      <c r="BS144" s="319"/>
      <c r="BT144" s="319"/>
    </row>
    <row r="145" spans="1:72">
      <c r="A145" s="662"/>
      <c r="B145" s="319"/>
      <c r="C145" s="319"/>
      <c r="D145" s="319"/>
      <c r="E145" s="319"/>
      <c r="F145" s="319"/>
      <c r="G145" s="319"/>
      <c r="H145" s="319"/>
      <c r="J145" s="319"/>
      <c r="K145" s="319"/>
      <c r="L145" s="319"/>
      <c r="M145" s="319"/>
      <c r="N145" s="319"/>
      <c r="O145" s="319"/>
      <c r="Q145" s="319"/>
      <c r="R145" s="319"/>
      <c r="S145" s="319"/>
      <c r="T145" s="319"/>
      <c r="U145" s="319"/>
      <c r="V145" s="319"/>
      <c r="X145" s="319"/>
      <c r="Y145" s="319"/>
      <c r="Z145" s="319"/>
      <c r="AA145" s="319"/>
      <c r="AB145" s="319"/>
      <c r="AC145" s="319"/>
      <c r="AE145" s="319"/>
      <c r="AF145" s="319"/>
      <c r="AG145" s="319"/>
      <c r="AH145" s="319"/>
      <c r="AI145" s="319"/>
      <c r="AJ145" s="319"/>
      <c r="AL145" s="319"/>
      <c r="AM145" s="319"/>
      <c r="AN145" s="319"/>
      <c r="AO145" s="319"/>
      <c r="AP145" s="319"/>
      <c r="AQ145" s="319"/>
      <c r="AS145" s="319"/>
      <c r="AT145" s="319"/>
      <c r="AU145" s="319"/>
      <c r="AV145" s="319"/>
      <c r="AW145" s="319"/>
      <c r="AX145" s="319"/>
      <c r="AZ145" s="319"/>
      <c r="BA145" s="319"/>
      <c r="BB145" s="319"/>
      <c r="BC145" s="319"/>
      <c r="BD145" s="319"/>
      <c r="BE145" s="319"/>
      <c r="BG145" s="319"/>
      <c r="BH145" s="319"/>
      <c r="BI145" s="319"/>
      <c r="BJ145" s="319"/>
      <c r="BK145" s="319"/>
      <c r="BL145" s="319"/>
      <c r="BN145" s="319"/>
      <c r="BO145" s="319"/>
      <c r="BP145" s="319"/>
      <c r="BQ145" s="319"/>
      <c r="BR145" s="319"/>
      <c r="BS145" s="319"/>
      <c r="BT145" s="319"/>
    </row>
    <row r="146" spans="1:72">
      <c r="A146" s="662"/>
      <c r="B146" s="319"/>
      <c r="C146" s="319"/>
      <c r="D146" s="319"/>
      <c r="E146" s="319"/>
      <c r="F146" s="319"/>
      <c r="G146" s="319"/>
      <c r="H146" s="319"/>
      <c r="J146" s="319"/>
      <c r="K146" s="319"/>
      <c r="L146" s="319"/>
      <c r="M146" s="319"/>
      <c r="N146" s="319"/>
      <c r="O146" s="319"/>
      <c r="Q146" s="319"/>
      <c r="R146" s="319"/>
      <c r="S146" s="319"/>
      <c r="T146" s="319"/>
      <c r="U146" s="319"/>
      <c r="V146" s="319"/>
      <c r="X146" s="319"/>
      <c r="Y146" s="319"/>
      <c r="Z146" s="319"/>
      <c r="AA146" s="319"/>
      <c r="AB146" s="319"/>
      <c r="AC146" s="319"/>
      <c r="AE146" s="319"/>
      <c r="AF146" s="319"/>
      <c r="AG146" s="319"/>
      <c r="AH146" s="319"/>
      <c r="AI146" s="319"/>
      <c r="AJ146" s="319"/>
      <c r="AL146" s="319"/>
      <c r="AM146" s="319"/>
      <c r="AN146" s="319"/>
      <c r="AO146" s="319"/>
      <c r="AP146" s="319"/>
      <c r="AQ146" s="319"/>
      <c r="AS146" s="319"/>
      <c r="AT146" s="319"/>
      <c r="AU146" s="319"/>
      <c r="AV146" s="319"/>
      <c r="AW146" s="319"/>
      <c r="AX146" s="319"/>
      <c r="AZ146" s="319"/>
      <c r="BA146" s="319"/>
      <c r="BB146" s="319"/>
      <c r="BC146" s="319"/>
      <c r="BD146" s="319"/>
      <c r="BE146" s="319"/>
      <c r="BG146" s="319"/>
      <c r="BH146" s="319"/>
      <c r="BI146" s="319"/>
      <c r="BJ146" s="319"/>
      <c r="BK146" s="319"/>
      <c r="BL146" s="319"/>
      <c r="BN146" s="319"/>
      <c r="BO146" s="319"/>
      <c r="BP146" s="319"/>
      <c r="BQ146" s="319"/>
      <c r="BR146" s="319"/>
      <c r="BS146" s="319"/>
      <c r="BT146" s="319"/>
    </row>
    <row r="147" spans="1:72">
      <c r="A147" s="662"/>
      <c r="B147" s="319"/>
      <c r="C147" s="319"/>
      <c r="D147" s="319"/>
      <c r="E147" s="319"/>
      <c r="F147" s="319"/>
      <c r="G147" s="319"/>
      <c r="H147" s="319"/>
      <c r="J147" s="319"/>
      <c r="K147" s="319"/>
      <c r="L147" s="319"/>
      <c r="M147" s="319"/>
      <c r="N147" s="319"/>
      <c r="O147" s="319"/>
      <c r="Q147" s="319"/>
      <c r="R147" s="319"/>
      <c r="S147" s="319"/>
      <c r="T147" s="319"/>
      <c r="U147" s="319"/>
      <c r="V147" s="319"/>
      <c r="X147" s="319"/>
      <c r="Y147" s="319"/>
      <c r="Z147" s="319"/>
      <c r="AA147" s="319"/>
      <c r="AB147" s="319"/>
      <c r="AC147" s="319"/>
      <c r="AE147" s="319"/>
      <c r="AF147" s="319"/>
      <c r="AG147" s="319"/>
      <c r="AH147" s="319"/>
      <c r="AI147" s="319"/>
      <c r="AJ147" s="319"/>
      <c r="AL147" s="319"/>
      <c r="AM147" s="319"/>
      <c r="AN147" s="319"/>
      <c r="AO147" s="319"/>
      <c r="AP147" s="319"/>
      <c r="AQ147" s="319"/>
      <c r="AS147" s="319"/>
      <c r="AT147" s="319"/>
      <c r="AU147" s="319"/>
      <c r="AV147" s="319"/>
      <c r="AW147" s="319"/>
      <c r="AX147" s="319"/>
      <c r="AZ147" s="319"/>
      <c r="BA147" s="319"/>
      <c r="BB147" s="319"/>
      <c r="BC147" s="319"/>
      <c r="BD147" s="319"/>
      <c r="BE147" s="319"/>
      <c r="BG147" s="319"/>
      <c r="BH147" s="319"/>
      <c r="BI147" s="319"/>
      <c r="BJ147" s="319"/>
      <c r="BK147" s="319"/>
      <c r="BL147" s="319"/>
      <c r="BN147" s="319"/>
      <c r="BO147" s="319"/>
      <c r="BP147" s="319"/>
      <c r="BQ147" s="319"/>
      <c r="BR147" s="319"/>
      <c r="BS147" s="319"/>
      <c r="BT147" s="319"/>
    </row>
    <row r="148" spans="1:72">
      <c r="A148" s="662"/>
      <c r="B148" s="319"/>
      <c r="C148" s="319"/>
      <c r="D148" s="319"/>
      <c r="E148" s="319"/>
      <c r="F148" s="319"/>
      <c r="G148" s="319"/>
      <c r="H148" s="319"/>
      <c r="J148" s="319"/>
      <c r="K148" s="319"/>
      <c r="L148" s="319"/>
      <c r="M148" s="319"/>
      <c r="N148" s="319"/>
      <c r="O148" s="319"/>
      <c r="Q148" s="319"/>
      <c r="R148" s="319"/>
      <c r="S148" s="319"/>
      <c r="T148" s="319"/>
      <c r="U148" s="319"/>
      <c r="V148" s="319"/>
      <c r="X148" s="319"/>
      <c r="Y148" s="319"/>
      <c r="Z148" s="319"/>
      <c r="AA148" s="319"/>
      <c r="AB148" s="319"/>
      <c r="AC148" s="319"/>
      <c r="AE148" s="319"/>
      <c r="AF148" s="319"/>
      <c r="AG148" s="319"/>
      <c r="AH148" s="319"/>
      <c r="AI148" s="319"/>
      <c r="AJ148" s="319"/>
      <c r="AL148" s="319"/>
      <c r="AM148" s="319"/>
      <c r="AN148" s="319"/>
      <c r="AO148" s="319"/>
      <c r="AP148" s="319"/>
      <c r="AQ148" s="319"/>
      <c r="AS148" s="319"/>
      <c r="AT148" s="319"/>
      <c r="AU148" s="319"/>
      <c r="AV148" s="319"/>
      <c r="AW148" s="319"/>
      <c r="AX148" s="319"/>
      <c r="AZ148" s="319"/>
      <c r="BA148" s="319"/>
      <c r="BB148" s="319"/>
      <c r="BC148" s="319"/>
      <c r="BD148" s="319"/>
      <c r="BE148" s="319"/>
      <c r="BG148" s="319"/>
      <c r="BH148" s="319"/>
      <c r="BI148" s="319"/>
      <c r="BJ148" s="319"/>
      <c r="BK148" s="319"/>
      <c r="BL148" s="319"/>
      <c r="BN148" s="319"/>
      <c r="BO148" s="319"/>
      <c r="BP148" s="319"/>
      <c r="BQ148" s="319"/>
      <c r="BR148" s="319"/>
      <c r="BS148" s="319"/>
      <c r="BT148" s="319"/>
    </row>
    <row r="149" spans="1:72">
      <c r="A149" s="662"/>
      <c r="B149" s="319"/>
      <c r="C149" s="319"/>
      <c r="D149" s="319"/>
      <c r="E149" s="319"/>
      <c r="F149" s="319"/>
      <c r="G149" s="319"/>
      <c r="H149" s="319"/>
      <c r="J149" s="319"/>
      <c r="K149" s="319"/>
      <c r="L149" s="319"/>
      <c r="M149" s="319"/>
      <c r="N149" s="319"/>
      <c r="O149" s="319"/>
      <c r="Q149" s="319"/>
      <c r="R149" s="319"/>
      <c r="S149" s="319"/>
      <c r="T149" s="319"/>
      <c r="U149" s="319"/>
      <c r="V149" s="319"/>
      <c r="X149" s="319"/>
      <c r="Y149" s="319"/>
      <c r="Z149" s="319"/>
      <c r="AA149" s="319"/>
      <c r="AB149" s="319"/>
      <c r="AC149" s="319"/>
      <c r="AE149" s="319"/>
      <c r="AF149" s="319"/>
      <c r="AG149" s="319"/>
      <c r="AH149" s="319"/>
      <c r="AI149" s="319"/>
      <c r="AJ149" s="319"/>
      <c r="AL149" s="319"/>
      <c r="AM149" s="319"/>
      <c r="AN149" s="319"/>
      <c r="AO149" s="319"/>
      <c r="AP149" s="319"/>
      <c r="AQ149" s="319"/>
      <c r="AS149" s="319"/>
      <c r="AT149" s="319"/>
      <c r="AU149" s="319"/>
      <c r="AV149" s="319"/>
      <c r="AW149" s="319"/>
      <c r="AX149" s="319"/>
      <c r="AZ149" s="319"/>
      <c r="BA149" s="319"/>
      <c r="BB149" s="319"/>
      <c r="BC149" s="319"/>
      <c r="BD149" s="319"/>
      <c r="BE149" s="319"/>
      <c r="BG149" s="319"/>
      <c r="BH149" s="319"/>
      <c r="BI149" s="319"/>
      <c r="BJ149" s="319"/>
      <c r="BK149" s="319"/>
      <c r="BL149" s="319"/>
      <c r="BN149" s="319"/>
      <c r="BO149" s="319"/>
      <c r="BP149" s="319"/>
      <c r="BQ149" s="319"/>
      <c r="BR149" s="319"/>
      <c r="BS149" s="319"/>
      <c r="BT149" s="319"/>
    </row>
    <row r="150" spans="1:72">
      <c r="A150" s="662"/>
      <c r="B150" s="319"/>
      <c r="C150" s="319"/>
      <c r="D150" s="319"/>
      <c r="E150" s="319"/>
      <c r="F150" s="319"/>
      <c r="G150" s="319"/>
      <c r="H150" s="319"/>
      <c r="J150" s="319"/>
      <c r="K150" s="319"/>
      <c r="L150" s="319"/>
      <c r="M150" s="319"/>
      <c r="N150" s="319"/>
      <c r="O150" s="319"/>
      <c r="Q150" s="319"/>
      <c r="R150" s="319"/>
      <c r="S150" s="319"/>
      <c r="T150" s="319"/>
      <c r="U150" s="319"/>
      <c r="V150" s="319"/>
      <c r="X150" s="319"/>
      <c r="Y150" s="319"/>
      <c r="Z150" s="319"/>
      <c r="AA150" s="319"/>
      <c r="AB150" s="319"/>
      <c r="AC150" s="319"/>
      <c r="AE150" s="319"/>
      <c r="AF150" s="319"/>
      <c r="AG150" s="319"/>
      <c r="AH150" s="319"/>
      <c r="AI150" s="319"/>
      <c r="AJ150" s="319"/>
      <c r="AL150" s="319"/>
      <c r="AM150" s="319"/>
      <c r="AN150" s="319"/>
      <c r="AO150" s="319"/>
      <c r="AP150" s="319"/>
      <c r="AQ150" s="319"/>
      <c r="AS150" s="319"/>
      <c r="AT150" s="319"/>
      <c r="AU150" s="319"/>
      <c r="AV150" s="319"/>
      <c r="AW150" s="319"/>
      <c r="AX150" s="319"/>
      <c r="AZ150" s="319"/>
      <c r="BA150" s="319"/>
      <c r="BB150" s="319"/>
      <c r="BC150" s="319"/>
      <c r="BD150" s="319"/>
      <c r="BE150" s="319"/>
      <c r="BG150" s="319"/>
      <c r="BH150" s="319"/>
      <c r="BI150" s="319"/>
      <c r="BJ150" s="319"/>
      <c r="BK150" s="319"/>
      <c r="BL150" s="319"/>
      <c r="BN150" s="319"/>
      <c r="BO150" s="319"/>
      <c r="BP150" s="319"/>
      <c r="BQ150" s="319"/>
      <c r="BR150" s="319"/>
      <c r="BS150" s="319"/>
      <c r="BT150" s="319"/>
    </row>
    <row r="151" spans="1:72">
      <c r="A151" s="662"/>
      <c r="B151" s="319"/>
      <c r="C151" s="319"/>
      <c r="D151" s="319"/>
      <c r="E151" s="319"/>
      <c r="F151" s="319"/>
      <c r="G151" s="319"/>
      <c r="H151" s="319"/>
      <c r="J151" s="319"/>
      <c r="K151" s="319"/>
      <c r="L151" s="319"/>
      <c r="M151" s="319"/>
      <c r="N151" s="319"/>
      <c r="O151" s="319"/>
      <c r="Q151" s="319"/>
      <c r="R151" s="319"/>
      <c r="S151" s="319"/>
      <c r="T151" s="319"/>
      <c r="U151" s="319"/>
      <c r="V151" s="319"/>
      <c r="X151" s="319"/>
      <c r="Y151" s="319"/>
      <c r="Z151" s="319"/>
      <c r="AA151" s="319"/>
      <c r="AB151" s="319"/>
      <c r="AC151" s="319"/>
      <c r="AE151" s="319"/>
      <c r="AF151" s="319"/>
      <c r="AG151" s="319"/>
      <c r="AH151" s="319"/>
      <c r="AI151" s="319"/>
      <c r="AJ151" s="319"/>
      <c r="AL151" s="319"/>
      <c r="AM151" s="319"/>
      <c r="AN151" s="319"/>
      <c r="AO151" s="319"/>
      <c r="AP151" s="319"/>
      <c r="AQ151" s="319"/>
      <c r="AS151" s="319"/>
      <c r="AT151" s="319"/>
      <c r="AU151" s="319"/>
      <c r="AV151" s="319"/>
      <c r="AW151" s="319"/>
      <c r="AX151" s="319"/>
      <c r="AZ151" s="319"/>
      <c r="BA151" s="319"/>
      <c r="BB151" s="319"/>
      <c r="BC151" s="319"/>
      <c r="BD151" s="319"/>
      <c r="BE151" s="319"/>
      <c r="BG151" s="319"/>
      <c r="BH151" s="319"/>
      <c r="BI151" s="319"/>
      <c r="BJ151" s="319"/>
      <c r="BK151" s="319"/>
      <c r="BL151" s="319"/>
      <c r="BN151" s="319"/>
      <c r="BO151" s="319"/>
      <c r="BP151" s="319"/>
      <c r="BQ151" s="319"/>
      <c r="BR151" s="319"/>
      <c r="BS151" s="319"/>
      <c r="BT151" s="319"/>
    </row>
    <row r="152" spans="1:72">
      <c r="A152" s="662"/>
      <c r="B152" s="319"/>
      <c r="C152" s="319"/>
      <c r="D152" s="319"/>
      <c r="E152" s="319"/>
      <c r="F152" s="319"/>
      <c r="G152" s="319"/>
      <c r="H152" s="319"/>
      <c r="J152" s="319"/>
      <c r="K152" s="319"/>
      <c r="L152" s="319"/>
      <c r="M152" s="319"/>
      <c r="N152" s="319"/>
      <c r="O152" s="319"/>
      <c r="Q152" s="319"/>
      <c r="R152" s="319"/>
      <c r="S152" s="319"/>
      <c r="T152" s="319"/>
      <c r="U152" s="319"/>
      <c r="V152" s="319"/>
      <c r="X152" s="319"/>
      <c r="Y152" s="319"/>
      <c r="Z152" s="319"/>
      <c r="AA152" s="319"/>
      <c r="AB152" s="319"/>
      <c r="AC152" s="319"/>
      <c r="AE152" s="319"/>
      <c r="AF152" s="319"/>
      <c r="AG152" s="319"/>
      <c r="AH152" s="319"/>
      <c r="AI152" s="319"/>
      <c r="AJ152" s="319"/>
      <c r="AL152" s="319"/>
      <c r="AM152" s="319"/>
      <c r="AN152" s="319"/>
      <c r="AO152" s="319"/>
      <c r="AP152" s="319"/>
      <c r="AQ152" s="319"/>
      <c r="AS152" s="319"/>
      <c r="AT152" s="319"/>
      <c r="AU152" s="319"/>
      <c r="AV152" s="319"/>
      <c r="AW152" s="319"/>
      <c r="AX152" s="319"/>
      <c r="AZ152" s="319"/>
      <c r="BA152" s="319"/>
      <c r="BB152" s="319"/>
      <c r="BC152" s="319"/>
      <c r="BD152" s="319"/>
      <c r="BE152" s="319"/>
      <c r="BG152" s="319"/>
      <c r="BH152" s="319"/>
      <c r="BI152" s="319"/>
      <c r="BJ152" s="319"/>
      <c r="BK152" s="319"/>
      <c r="BL152" s="319"/>
      <c r="BN152" s="319"/>
      <c r="BO152" s="319"/>
      <c r="BP152" s="319"/>
      <c r="BQ152" s="319"/>
      <c r="BR152" s="319"/>
      <c r="BS152" s="319"/>
      <c r="BT152" s="319"/>
    </row>
    <row r="153" spans="1:72">
      <c r="A153" s="662"/>
      <c r="B153" s="319"/>
      <c r="C153" s="319"/>
      <c r="D153" s="319"/>
      <c r="E153" s="319"/>
      <c r="F153" s="319"/>
      <c r="G153" s="319"/>
      <c r="H153" s="319"/>
      <c r="J153" s="319"/>
      <c r="K153" s="319"/>
      <c r="L153" s="319"/>
      <c r="M153" s="319"/>
      <c r="N153" s="319"/>
      <c r="O153" s="319"/>
      <c r="Q153" s="319"/>
      <c r="R153" s="319"/>
      <c r="S153" s="319"/>
      <c r="T153" s="319"/>
      <c r="U153" s="319"/>
      <c r="V153" s="319"/>
      <c r="X153" s="319"/>
      <c r="Y153" s="319"/>
      <c r="Z153" s="319"/>
      <c r="AA153" s="319"/>
      <c r="AB153" s="319"/>
      <c r="AC153" s="319"/>
      <c r="AE153" s="319"/>
      <c r="AF153" s="319"/>
      <c r="AG153" s="319"/>
      <c r="AH153" s="319"/>
      <c r="AI153" s="319"/>
      <c r="AJ153" s="319"/>
      <c r="AL153" s="319"/>
      <c r="AM153" s="319"/>
      <c r="AN153" s="319"/>
      <c r="AO153" s="319"/>
      <c r="AP153" s="319"/>
      <c r="AQ153" s="319"/>
      <c r="AS153" s="319"/>
      <c r="AT153" s="319"/>
      <c r="AU153" s="319"/>
      <c r="AV153" s="319"/>
      <c r="AW153" s="319"/>
      <c r="AX153" s="319"/>
      <c r="AZ153" s="319"/>
      <c r="BA153" s="319"/>
      <c r="BB153" s="319"/>
      <c r="BC153" s="319"/>
      <c r="BD153" s="319"/>
      <c r="BE153" s="319"/>
      <c r="BG153" s="319"/>
      <c r="BH153" s="319"/>
      <c r="BI153" s="319"/>
      <c r="BJ153" s="319"/>
      <c r="BK153" s="319"/>
      <c r="BL153" s="319"/>
      <c r="BN153" s="319"/>
      <c r="BO153" s="319"/>
      <c r="BP153" s="319"/>
      <c r="BQ153" s="319"/>
      <c r="BR153" s="319"/>
      <c r="BS153" s="319"/>
      <c r="BT153" s="319"/>
    </row>
    <row r="154" spans="1:72">
      <c r="A154" s="662"/>
      <c r="B154" s="319"/>
      <c r="C154" s="319"/>
      <c r="D154" s="319"/>
      <c r="E154" s="319"/>
      <c r="F154" s="319"/>
      <c r="G154" s="319"/>
      <c r="H154" s="319"/>
      <c r="J154" s="319"/>
      <c r="K154" s="319"/>
      <c r="L154" s="319"/>
      <c r="M154" s="319"/>
      <c r="N154" s="319"/>
      <c r="O154" s="319"/>
      <c r="Q154" s="319"/>
      <c r="R154" s="319"/>
      <c r="S154" s="319"/>
      <c r="T154" s="319"/>
      <c r="U154" s="319"/>
      <c r="V154" s="319"/>
      <c r="X154" s="319"/>
      <c r="Y154" s="319"/>
      <c r="Z154" s="319"/>
      <c r="AA154" s="319"/>
      <c r="AB154" s="319"/>
      <c r="AC154" s="319"/>
      <c r="AE154" s="319"/>
      <c r="AF154" s="319"/>
      <c r="AG154" s="319"/>
      <c r="AH154" s="319"/>
      <c r="AI154" s="319"/>
      <c r="AJ154" s="319"/>
      <c r="AL154" s="319"/>
      <c r="AM154" s="319"/>
      <c r="AN154" s="319"/>
      <c r="AO154" s="319"/>
      <c r="AP154" s="319"/>
      <c r="AQ154" s="319"/>
      <c r="AS154" s="319"/>
      <c r="AT154" s="319"/>
      <c r="AU154" s="319"/>
      <c r="AV154" s="319"/>
      <c r="AW154" s="319"/>
      <c r="AX154" s="319"/>
      <c r="AZ154" s="319"/>
      <c r="BA154" s="319"/>
      <c r="BB154" s="319"/>
      <c r="BC154" s="319"/>
      <c r="BD154" s="319"/>
      <c r="BE154" s="319"/>
      <c r="BG154" s="319"/>
      <c r="BH154" s="319"/>
      <c r="BI154" s="319"/>
      <c r="BJ154" s="319"/>
      <c r="BK154" s="319"/>
      <c r="BL154" s="319"/>
      <c r="BN154" s="319"/>
      <c r="BO154" s="319"/>
      <c r="BP154" s="319"/>
      <c r="BQ154" s="319"/>
      <c r="BR154" s="319"/>
      <c r="BS154" s="319"/>
      <c r="BT154" s="319"/>
    </row>
    <row r="155" spans="1:72">
      <c r="A155" s="662"/>
      <c r="B155" s="319"/>
      <c r="C155" s="319"/>
      <c r="D155" s="319"/>
      <c r="E155" s="319"/>
      <c r="F155" s="319"/>
      <c r="G155" s="319"/>
      <c r="H155" s="319"/>
      <c r="J155" s="319"/>
      <c r="K155" s="319"/>
      <c r="L155" s="319"/>
      <c r="M155" s="319"/>
      <c r="N155" s="319"/>
      <c r="O155" s="319"/>
      <c r="Q155" s="319"/>
      <c r="R155" s="319"/>
      <c r="S155" s="319"/>
      <c r="T155" s="319"/>
      <c r="U155" s="319"/>
      <c r="V155" s="319"/>
      <c r="X155" s="319"/>
      <c r="Y155" s="319"/>
      <c r="Z155" s="319"/>
      <c r="AA155" s="319"/>
      <c r="AB155" s="319"/>
      <c r="AC155" s="319"/>
      <c r="AE155" s="319"/>
      <c r="AF155" s="319"/>
      <c r="AG155" s="319"/>
      <c r="AH155" s="319"/>
      <c r="AI155" s="319"/>
      <c r="AJ155" s="319"/>
      <c r="AL155" s="319"/>
      <c r="AM155" s="319"/>
      <c r="AN155" s="319"/>
      <c r="AO155" s="319"/>
      <c r="AP155" s="319"/>
      <c r="AQ155" s="319"/>
      <c r="AS155" s="319"/>
      <c r="AT155" s="319"/>
      <c r="AU155" s="319"/>
      <c r="AV155" s="319"/>
      <c r="AW155" s="319"/>
      <c r="AX155" s="319"/>
      <c r="AZ155" s="319"/>
      <c r="BA155" s="319"/>
      <c r="BB155" s="319"/>
      <c r="BC155" s="319"/>
      <c r="BD155" s="319"/>
      <c r="BE155" s="319"/>
      <c r="BG155" s="319"/>
      <c r="BH155" s="319"/>
      <c r="BI155" s="319"/>
      <c r="BJ155" s="319"/>
      <c r="BK155" s="319"/>
      <c r="BL155" s="319"/>
      <c r="BN155" s="319"/>
      <c r="BO155" s="319"/>
      <c r="BP155" s="319"/>
      <c r="BQ155" s="319"/>
      <c r="BR155" s="319"/>
      <c r="BS155" s="319"/>
      <c r="BT155" s="319"/>
    </row>
    <row r="156" spans="1:72">
      <c r="A156" s="662"/>
      <c r="B156" s="319"/>
      <c r="C156" s="319"/>
      <c r="D156" s="319"/>
      <c r="E156" s="319"/>
      <c r="F156" s="319"/>
      <c r="G156" s="319"/>
      <c r="H156" s="319"/>
      <c r="J156" s="319"/>
      <c r="K156" s="319"/>
      <c r="L156" s="319"/>
      <c r="M156" s="319"/>
      <c r="N156" s="319"/>
      <c r="O156" s="319"/>
      <c r="Q156" s="319"/>
      <c r="R156" s="319"/>
      <c r="S156" s="319"/>
      <c r="T156" s="319"/>
      <c r="U156" s="319"/>
      <c r="V156" s="319"/>
      <c r="X156" s="319"/>
      <c r="Y156" s="319"/>
      <c r="Z156" s="319"/>
      <c r="AA156" s="319"/>
      <c r="AB156" s="319"/>
      <c r="AC156" s="319"/>
      <c r="AE156" s="319"/>
      <c r="AF156" s="319"/>
      <c r="AG156" s="319"/>
      <c r="AH156" s="319"/>
      <c r="AI156" s="319"/>
      <c r="AJ156" s="319"/>
      <c r="AL156" s="319"/>
      <c r="AM156" s="319"/>
      <c r="AN156" s="319"/>
      <c r="AO156" s="319"/>
      <c r="AP156" s="319"/>
      <c r="AQ156" s="319"/>
      <c r="AS156" s="319"/>
      <c r="AT156" s="319"/>
      <c r="AU156" s="319"/>
      <c r="AV156" s="319"/>
      <c r="AW156" s="319"/>
      <c r="AX156" s="319"/>
      <c r="AZ156" s="319"/>
      <c r="BA156" s="319"/>
      <c r="BB156" s="319"/>
      <c r="BC156" s="319"/>
      <c r="BD156" s="319"/>
      <c r="BE156" s="319"/>
      <c r="BG156" s="319"/>
      <c r="BH156" s="319"/>
      <c r="BI156" s="319"/>
      <c r="BJ156" s="319"/>
      <c r="BK156" s="319"/>
      <c r="BL156" s="319"/>
      <c r="BN156" s="319"/>
      <c r="BO156" s="319"/>
      <c r="BP156" s="319"/>
      <c r="BQ156" s="319"/>
      <c r="BR156" s="319"/>
      <c r="BS156" s="319"/>
      <c r="BT156" s="319"/>
    </row>
    <row r="157" spans="1:72">
      <c r="A157" s="662"/>
      <c r="B157" s="319"/>
      <c r="C157" s="319"/>
      <c r="D157" s="319"/>
      <c r="E157" s="319"/>
      <c r="F157" s="319"/>
      <c r="G157" s="319"/>
      <c r="H157" s="319"/>
      <c r="J157" s="319"/>
      <c r="K157" s="319"/>
      <c r="L157" s="319"/>
      <c r="M157" s="319"/>
      <c r="N157" s="319"/>
      <c r="O157" s="319"/>
      <c r="Q157" s="319"/>
      <c r="R157" s="319"/>
      <c r="S157" s="319"/>
      <c r="T157" s="319"/>
      <c r="U157" s="319"/>
      <c r="V157" s="319"/>
      <c r="X157" s="319"/>
      <c r="Y157" s="319"/>
      <c r="Z157" s="319"/>
      <c r="AA157" s="319"/>
      <c r="AB157" s="319"/>
      <c r="AC157" s="319"/>
      <c r="AE157" s="319"/>
      <c r="AF157" s="319"/>
      <c r="AG157" s="319"/>
      <c r="AH157" s="319"/>
      <c r="AI157" s="319"/>
      <c r="AJ157" s="319"/>
      <c r="AL157" s="319"/>
      <c r="AM157" s="319"/>
      <c r="AN157" s="319"/>
      <c r="AO157" s="319"/>
      <c r="AP157" s="319"/>
      <c r="AQ157" s="319"/>
      <c r="AS157" s="319"/>
      <c r="AT157" s="319"/>
      <c r="AU157" s="319"/>
      <c r="AV157" s="319"/>
      <c r="AW157" s="319"/>
      <c r="AX157" s="319"/>
      <c r="AZ157" s="319"/>
      <c r="BA157" s="319"/>
      <c r="BB157" s="319"/>
      <c r="BC157" s="319"/>
      <c r="BD157" s="319"/>
      <c r="BE157" s="319"/>
      <c r="BG157" s="319"/>
      <c r="BH157" s="319"/>
      <c r="BI157" s="319"/>
      <c r="BJ157" s="319"/>
      <c r="BK157" s="319"/>
      <c r="BL157" s="319"/>
      <c r="BN157" s="319"/>
      <c r="BO157" s="319"/>
      <c r="BP157" s="319"/>
      <c r="BQ157" s="319"/>
      <c r="BR157" s="319"/>
      <c r="BS157" s="319"/>
      <c r="BT157" s="319"/>
    </row>
    <row r="158" spans="1:72">
      <c r="A158" s="662"/>
      <c r="B158" s="319"/>
      <c r="C158" s="319"/>
      <c r="D158" s="319"/>
      <c r="E158" s="319"/>
      <c r="F158" s="319"/>
      <c r="G158" s="319"/>
      <c r="H158" s="319"/>
      <c r="J158" s="319"/>
      <c r="K158" s="319"/>
      <c r="L158" s="319"/>
      <c r="M158" s="319"/>
      <c r="N158" s="319"/>
      <c r="O158" s="319"/>
      <c r="Q158" s="319"/>
      <c r="R158" s="319"/>
      <c r="S158" s="319"/>
      <c r="T158" s="319"/>
      <c r="U158" s="319"/>
      <c r="V158" s="319"/>
      <c r="X158" s="319"/>
      <c r="Y158" s="319"/>
      <c r="Z158" s="319"/>
      <c r="AA158" s="319"/>
      <c r="AB158" s="319"/>
      <c r="AC158" s="319"/>
      <c r="AE158" s="319"/>
      <c r="AF158" s="319"/>
      <c r="AG158" s="319"/>
      <c r="AH158" s="319"/>
      <c r="AI158" s="319"/>
      <c r="AJ158" s="319"/>
      <c r="AL158" s="319"/>
      <c r="AM158" s="319"/>
      <c r="AN158" s="319"/>
      <c r="AO158" s="319"/>
      <c r="AP158" s="319"/>
      <c r="AQ158" s="319"/>
      <c r="AS158" s="319"/>
      <c r="AT158" s="319"/>
      <c r="AU158" s="319"/>
      <c r="AV158" s="319"/>
      <c r="AW158" s="319"/>
      <c r="AX158" s="319"/>
      <c r="AZ158" s="319"/>
      <c r="BA158" s="319"/>
      <c r="BB158" s="319"/>
      <c r="BC158" s="319"/>
      <c r="BD158" s="319"/>
      <c r="BE158" s="319"/>
      <c r="BG158" s="319"/>
      <c r="BH158" s="319"/>
      <c r="BI158" s="319"/>
      <c r="BJ158" s="319"/>
      <c r="BK158" s="319"/>
      <c r="BL158" s="319"/>
      <c r="BN158" s="319"/>
      <c r="BO158" s="319"/>
      <c r="BP158" s="319"/>
      <c r="BQ158" s="319"/>
      <c r="BR158" s="319"/>
      <c r="BS158" s="319"/>
      <c r="BT158" s="319"/>
    </row>
    <row r="159" spans="1:72">
      <c r="A159" s="662"/>
      <c r="B159" s="319"/>
      <c r="C159" s="319"/>
      <c r="D159" s="319"/>
      <c r="E159" s="319"/>
      <c r="F159" s="319"/>
      <c r="G159" s="319"/>
      <c r="H159" s="319"/>
      <c r="J159" s="319"/>
      <c r="K159" s="319"/>
      <c r="L159" s="319"/>
      <c r="M159" s="319"/>
      <c r="N159" s="319"/>
      <c r="O159" s="319"/>
      <c r="Q159" s="319"/>
      <c r="R159" s="319"/>
      <c r="S159" s="319"/>
      <c r="T159" s="319"/>
      <c r="U159" s="319"/>
      <c r="V159" s="319"/>
      <c r="X159" s="319"/>
      <c r="Y159" s="319"/>
      <c r="Z159" s="319"/>
      <c r="AA159" s="319"/>
      <c r="AB159" s="319"/>
      <c r="AC159" s="319"/>
      <c r="AE159" s="319"/>
      <c r="AF159" s="319"/>
      <c r="AG159" s="319"/>
      <c r="AH159" s="319"/>
      <c r="AI159" s="319"/>
      <c r="AJ159" s="319"/>
      <c r="AL159" s="319"/>
      <c r="AM159" s="319"/>
      <c r="AN159" s="319"/>
      <c r="AO159" s="319"/>
      <c r="AP159" s="319"/>
      <c r="AQ159" s="319"/>
      <c r="AS159" s="319"/>
      <c r="AT159" s="319"/>
      <c r="AU159" s="319"/>
      <c r="AV159" s="319"/>
      <c r="AW159" s="319"/>
      <c r="AX159" s="319"/>
      <c r="AZ159" s="319"/>
      <c r="BA159" s="319"/>
      <c r="BB159" s="319"/>
      <c r="BC159" s="319"/>
      <c r="BD159" s="319"/>
      <c r="BE159" s="319"/>
      <c r="BG159" s="319"/>
      <c r="BH159" s="319"/>
      <c r="BI159" s="319"/>
      <c r="BJ159" s="319"/>
      <c r="BK159" s="319"/>
      <c r="BL159" s="319"/>
      <c r="BN159" s="319"/>
      <c r="BO159" s="319"/>
      <c r="BP159" s="319"/>
      <c r="BQ159" s="319"/>
      <c r="BR159" s="319"/>
      <c r="BS159" s="319"/>
      <c r="BT159" s="319"/>
    </row>
    <row r="160" spans="1:72">
      <c r="A160" s="662"/>
      <c r="B160" s="319"/>
      <c r="C160" s="319"/>
      <c r="D160" s="319"/>
      <c r="E160" s="319"/>
      <c r="F160" s="319"/>
      <c r="G160" s="319"/>
      <c r="H160" s="319"/>
      <c r="J160" s="319"/>
      <c r="K160" s="319"/>
      <c r="L160" s="319"/>
      <c r="M160" s="319"/>
      <c r="N160" s="319"/>
      <c r="O160" s="319"/>
      <c r="Q160" s="319"/>
      <c r="R160" s="319"/>
      <c r="S160" s="319"/>
      <c r="T160" s="319"/>
      <c r="U160" s="319"/>
      <c r="V160" s="319"/>
      <c r="X160" s="319"/>
      <c r="Y160" s="319"/>
      <c r="Z160" s="319"/>
      <c r="AA160" s="319"/>
      <c r="AB160" s="319"/>
      <c r="AC160" s="319"/>
      <c r="AE160" s="319"/>
      <c r="AF160" s="319"/>
      <c r="AG160" s="319"/>
      <c r="AH160" s="319"/>
      <c r="AI160" s="319"/>
      <c r="AJ160" s="319"/>
      <c r="AL160" s="319"/>
      <c r="AM160" s="319"/>
      <c r="AN160" s="319"/>
      <c r="AO160" s="319"/>
      <c r="AP160" s="319"/>
      <c r="AQ160" s="319"/>
      <c r="AS160" s="319"/>
      <c r="AT160" s="319"/>
      <c r="AU160" s="319"/>
      <c r="AV160" s="319"/>
      <c r="AW160" s="319"/>
      <c r="AX160" s="319"/>
      <c r="AZ160" s="319"/>
      <c r="BA160" s="319"/>
      <c r="BB160" s="319"/>
      <c r="BC160" s="319"/>
      <c r="BD160" s="319"/>
      <c r="BE160" s="319"/>
      <c r="BG160" s="319"/>
      <c r="BH160" s="319"/>
      <c r="BI160" s="319"/>
      <c r="BJ160" s="319"/>
      <c r="BK160" s="319"/>
      <c r="BL160" s="319"/>
      <c r="BN160" s="319"/>
      <c r="BO160" s="319"/>
      <c r="BP160" s="319"/>
      <c r="BQ160" s="319"/>
      <c r="BR160" s="319"/>
      <c r="BS160" s="319"/>
      <c r="BT160" s="319"/>
    </row>
    <row r="161" spans="1:72">
      <c r="A161" s="662"/>
      <c r="B161" s="319"/>
      <c r="C161" s="319"/>
      <c r="D161" s="319"/>
      <c r="E161" s="319"/>
      <c r="F161" s="319"/>
      <c r="G161" s="319"/>
      <c r="H161" s="319"/>
      <c r="J161" s="319"/>
      <c r="K161" s="319"/>
      <c r="L161" s="319"/>
      <c r="M161" s="319"/>
      <c r="N161" s="319"/>
      <c r="O161" s="319"/>
      <c r="Q161" s="319"/>
      <c r="R161" s="319"/>
      <c r="S161" s="319"/>
      <c r="T161" s="319"/>
      <c r="U161" s="319"/>
      <c r="V161" s="319"/>
      <c r="X161" s="319"/>
      <c r="Y161" s="319"/>
      <c r="Z161" s="319"/>
      <c r="AA161" s="319"/>
      <c r="AB161" s="319"/>
      <c r="AC161" s="319"/>
      <c r="AE161" s="319"/>
      <c r="AF161" s="319"/>
      <c r="AG161" s="319"/>
      <c r="AH161" s="319"/>
      <c r="AI161" s="319"/>
      <c r="AJ161" s="319"/>
      <c r="AL161" s="319"/>
      <c r="AM161" s="319"/>
      <c r="AN161" s="319"/>
      <c r="AO161" s="319"/>
      <c r="AP161" s="319"/>
      <c r="AQ161" s="319"/>
      <c r="AS161" s="319"/>
      <c r="AT161" s="319"/>
      <c r="AU161" s="319"/>
      <c r="AV161" s="319"/>
      <c r="AW161" s="319"/>
      <c r="AX161" s="319"/>
      <c r="AZ161" s="319"/>
      <c r="BA161" s="319"/>
      <c r="BB161" s="319"/>
      <c r="BC161" s="319"/>
      <c r="BD161" s="319"/>
      <c r="BE161" s="319"/>
      <c r="BG161" s="319"/>
      <c r="BH161" s="319"/>
      <c r="BI161" s="319"/>
      <c r="BJ161" s="319"/>
      <c r="BK161" s="319"/>
      <c r="BL161" s="319"/>
      <c r="BN161" s="319"/>
      <c r="BO161" s="319"/>
      <c r="BP161" s="319"/>
      <c r="BQ161" s="319"/>
      <c r="BR161" s="319"/>
      <c r="BS161" s="319"/>
      <c r="BT161" s="319"/>
    </row>
    <row r="162" spans="1:72">
      <c r="A162" s="662"/>
      <c r="B162" s="319"/>
      <c r="C162" s="319"/>
      <c r="D162" s="319"/>
      <c r="E162" s="319"/>
      <c r="F162" s="319"/>
      <c r="G162" s="319"/>
      <c r="H162" s="319"/>
      <c r="J162" s="319"/>
      <c r="K162" s="319"/>
      <c r="L162" s="319"/>
      <c r="M162" s="319"/>
      <c r="N162" s="319"/>
      <c r="O162" s="319"/>
      <c r="Q162" s="319"/>
      <c r="R162" s="319"/>
      <c r="S162" s="319"/>
      <c r="T162" s="319"/>
      <c r="U162" s="319"/>
      <c r="V162" s="319"/>
      <c r="X162" s="319"/>
      <c r="Y162" s="319"/>
      <c r="Z162" s="319"/>
      <c r="AA162" s="319"/>
      <c r="AB162" s="319"/>
      <c r="AC162" s="319"/>
      <c r="AE162" s="319"/>
      <c r="AF162" s="319"/>
      <c r="AG162" s="319"/>
      <c r="AH162" s="319"/>
      <c r="AI162" s="319"/>
      <c r="AJ162" s="319"/>
      <c r="AL162" s="319"/>
      <c r="AM162" s="319"/>
      <c r="AN162" s="319"/>
      <c r="AO162" s="319"/>
      <c r="AP162" s="319"/>
      <c r="AQ162" s="319"/>
      <c r="AS162" s="319"/>
      <c r="AT162" s="319"/>
      <c r="AU162" s="319"/>
      <c r="AV162" s="319"/>
      <c r="AW162" s="319"/>
      <c r="AX162" s="319"/>
      <c r="AZ162" s="319"/>
      <c r="BA162" s="319"/>
      <c r="BB162" s="319"/>
      <c r="BC162" s="319"/>
      <c r="BD162" s="319"/>
      <c r="BE162" s="319"/>
      <c r="BG162" s="319"/>
      <c r="BH162" s="319"/>
      <c r="BI162" s="319"/>
      <c r="BJ162" s="319"/>
      <c r="BK162" s="319"/>
      <c r="BL162" s="319"/>
      <c r="BN162" s="319"/>
      <c r="BO162" s="319"/>
      <c r="BP162" s="319"/>
      <c r="BQ162" s="319"/>
      <c r="BR162" s="319"/>
      <c r="BS162" s="319"/>
      <c r="BT162" s="319"/>
    </row>
    <row r="163" spans="1:72">
      <c r="A163" s="662"/>
      <c r="B163" s="319"/>
      <c r="C163" s="319"/>
      <c r="D163" s="319"/>
      <c r="E163" s="319"/>
      <c r="F163" s="319"/>
      <c r="G163" s="319"/>
      <c r="H163" s="319"/>
      <c r="J163" s="319"/>
      <c r="K163" s="319"/>
      <c r="L163" s="319"/>
      <c r="M163" s="319"/>
      <c r="N163" s="319"/>
      <c r="O163" s="319"/>
      <c r="Q163" s="319"/>
      <c r="R163" s="319"/>
      <c r="S163" s="319"/>
      <c r="T163" s="319"/>
      <c r="U163" s="319"/>
      <c r="V163" s="319"/>
      <c r="X163" s="319"/>
      <c r="Y163" s="319"/>
      <c r="Z163" s="319"/>
      <c r="AA163" s="319"/>
      <c r="AB163" s="319"/>
      <c r="AC163" s="319"/>
      <c r="AE163" s="319"/>
      <c r="AF163" s="319"/>
      <c r="AG163" s="319"/>
      <c r="AH163" s="319"/>
      <c r="AI163" s="319"/>
      <c r="AJ163" s="319"/>
      <c r="AL163" s="319"/>
      <c r="AM163" s="319"/>
      <c r="AN163" s="319"/>
      <c r="AO163" s="319"/>
      <c r="AP163" s="319"/>
      <c r="AQ163" s="319"/>
      <c r="AS163" s="319"/>
      <c r="AT163" s="319"/>
      <c r="AU163" s="319"/>
      <c r="AV163" s="319"/>
      <c r="AW163" s="319"/>
      <c r="AX163" s="319"/>
      <c r="AZ163" s="319"/>
      <c r="BA163" s="319"/>
      <c r="BB163" s="319"/>
      <c r="BC163" s="319"/>
      <c r="BD163" s="319"/>
      <c r="BE163" s="319"/>
      <c r="BG163" s="319"/>
      <c r="BH163" s="319"/>
      <c r="BI163" s="319"/>
      <c r="BJ163" s="319"/>
      <c r="BK163" s="319"/>
      <c r="BL163" s="319"/>
      <c r="BN163" s="319"/>
      <c r="BO163" s="319"/>
      <c r="BP163" s="319"/>
      <c r="BQ163" s="319"/>
      <c r="BR163" s="319"/>
      <c r="BS163" s="319"/>
      <c r="BT163" s="319"/>
    </row>
    <row r="164" spans="1:72">
      <c r="A164" s="662"/>
      <c r="B164" s="319"/>
      <c r="C164" s="319"/>
      <c r="D164" s="319"/>
      <c r="E164" s="319"/>
      <c r="F164" s="319"/>
      <c r="G164" s="319"/>
      <c r="H164" s="319"/>
      <c r="J164" s="319"/>
      <c r="K164" s="319"/>
      <c r="L164" s="319"/>
      <c r="M164" s="319"/>
      <c r="N164" s="319"/>
      <c r="O164" s="319"/>
      <c r="Q164" s="319"/>
      <c r="R164" s="319"/>
      <c r="S164" s="319"/>
      <c r="T164" s="319"/>
      <c r="U164" s="319"/>
      <c r="V164" s="319"/>
      <c r="X164" s="319"/>
      <c r="Y164" s="319"/>
      <c r="Z164" s="319"/>
      <c r="AA164" s="319"/>
      <c r="AB164" s="319"/>
      <c r="AC164" s="319"/>
      <c r="AE164" s="319"/>
      <c r="AF164" s="319"/>
      <c r="AG164" s="319"/>
      <c r="AH164" s="319"/>
      <c r="AI164" s="319"/>
      <c r="AJ164" s="319"/>
      <c r="AL164" s="319"/>
      <c r="AM164" s="319"/>
      <c r="AN164" s="319"/>
      <c r="AO164" s="319"/>
      <c r="AP164" s="319"/>
      <c r="AQ164" s="319"/>
      <c r="AS164" s="319"/>
      <c r="AT164" s="319"/>
      <c r="AU164" s="319"/>
      <c r="AV164" s="319"/>
      <c r="AW164" s="319"/>
      <c r="AX164" s="319"/>
      <c r="AZ164" s="319"/>
      <c r="BA164" s="319"/>
      <c r="BB164" s="319"/>
      <c r="BC164" s="319"/>
      <c r="BD164" s="319"/>
      <c r="BE164" s="319"/>
      <c r="BG164" s="319"/>
      <c r="BH164" s="319"/>
      <c r="BI164" s="319"/>
      <c r="BJ164" s="319"/>
      <c r="BK164" s="319"/>
      <c r="BL164" s="319"/>
      <c r="BN164" s="319"/>
      <c r="BO164" s="319"/>
      <c r="BP164" s="319"/>
      <c r="BQ164" s="319"/>
      <c r="BR164" s="319"/>
      <c r="BS164" s="319"/>
      <c r="BT164" s="319"/>
    </row>
    <row r="165" spans="1:72">
      <c r="A165" s="662"/>
      <c r="B165" s="319"/>
      <c r="C165" s="319"/>
      <c r="D165" s="319"/>
      <c r="E165" s="319"/>
      <c r="F165" s="319"/>
      <c r="G165" s="319"/>
      <c r="H165" s="319"/>
      <c r="J165" s="319"/>
      <c r="K165" s="319"/>
      <c r="L165" s="319"/>
      <c r="M165" s="319"/>
      <c r="N165" s="319"/>
      <c r="O165" s="319"/>
      <c r="Q165" s="319"/>
      <c r="R165" s="319"/>
      <c r="S165" s="319"/>
      <c r="T165" s="319"/>
      <c r="U165" s="319"/>
      <c r="V165" s="319"/>
      <c r="X165" s="319"/>
      <c r="Y165" s="319"/>
      <c r="Z165" s="319"/>
      <c r="AA165" s="319"/>
      <c r="AB165" s="319"/>
      <c r="AC165" s="319"/>
      <c r="AE165" s="319"/>
      <c r="AF165" s="319"/>
      <c r="AG165" s="319"/>
      <c r="AH165" s="319"/>
      <c r="AI165" s="319"/>
      <c r="AJ165" s="319"/>
      <c r="AL165" s="319"/>
      <c r="AM165" s="319"/>
      <c r="AN165" s="319"/>
      <c r="AO165" s="319"/>
      <c r="AP165" s="319"/>
      <c r="AQ165" s="319"/>
      <c r="AS165" s="319"/>
      <c r="AT165" s="319"/>
      <c r="AU165" s="319"/>
      <c r="AV165" s="319"/>
      <c r="AW165" s="319"/>
      <c r="AX165" s="319"/>
      <c r="AZ165" s="319"/>
      <c r="BA165" s="319"/>
      <c r="BB165" s="319"/>
      <c r="BC165" s="319"/>
      <c r="BD165" s="319"/>
      <c r="BE165" s="319"/>
      <c r="BG165" s="319"/>
      <c r="BH165" s="319"/>
      <c r="BI165" s="319"/>
      <c r="BJ165" s="319"/>
      <c r="BK165" s="319"/>
      <c r="BL165" s="319"/>
      <c r="BN165" s="319"/>
      <c r="BO165" s="319"/>
      <c r="BP165" s="319"/>
      <c r="BQ165" s="319"/>
      <c r="BR165" s="319"/>
      <c r="BS165" s="319"/>
      <c r="BT165" s="319"/>
    </row>
    <row r="166" spans="1:72">
      <c r="A166" s="662"/>
      <c r="B166" s="319"/>
      <c r="C166" s="319"/>
      <c r="D166" s="319"/>
      <c r="E166" s="319"/>
      <c r="F166" s="319"/>
      <c r="G166" s="319"/>
      <c r="H166" s="319"/>
      <c r="J166" s="319"/>
      <c r="K166" s="319"/>
      <c r="L166" s="319"/>
      <c r="M166" s="319"/>
      <c r="N166" s="319"/>
      <c r="O166" s="319"/>
      <c r="Q166" s="319"/>
      <c r="R166" s="319"/>
      <c r="S166" s="319"/>
      <c r="T166" s="319"/>
      <c r="U166" s="319"/>
      <c r="V166" s="319"/>
      <c r="X166" s="319"/>
      <c r="Y166" s="319"/>
      <c r="Z166" s="319"/>
      <c r="AA166" s="319"/>
      <c r="AB166" s="319"/>
      <c r="AC166" s="319"/>
      <c r="AE166" s="319"/>
      <c r="AF166" s="319"/>
      <c r="AG166" s="319"/>
      <c r="AH166" s="319"/>
      <c r="AI166" s="319"/>
      <c r="AJ166" s="319"/>
      <c r="AL166" s="319"/>
      <c r="AM166" s="319"/>
      <c r="AN166" s="319"/>
      <c r="AO166" s="319"/>
      <c r="AP166" s="319"/>
      <c r="AQ166" s="319"/>
      <c r="AS166" s="319"/>
      <c r="AT166" s="319"/>
      <c r="AU166" s="319"/>
      <c r="AV166" s="319"/>
      <c r="AW166" s="319"/>
      <c r="AX166" s="319"/>
      <c r="AZ166" s="319"/>
      <c r="BA166" s="319"/>
      <c r="BB166" s="319"/>
      <c r="BC166" s="319"/>
      <c r="BD166" s="319"/>
      <c r="BE166" s="319"/>
      <c r="BG166" s="319"/>
      <c r="BH166" s="319"/>
      <c r="BI166" s="319"/>
      <c r="BJ166" s="319"/>
      <c r="BK166" s="319"/>
      <c r="BL166" s="319"/>
      <c r="BN166" s="319"/>
      <c r="BO166" s="319"/>
      <c r="BP166" s="319"/>
      <c r="BQ166" s="319"/>
      <c r="BR166" s="319"/>
      <c r="BS166" s="319"/>
      <c r="BT166" s="319"/>
    </row>
    <row r="167" spans="1:72">
      <c r="A167" s="662"/>
      <c r="B167" s="319"/>
      <c r="C167" s="319"/>
      <c r="D167" s="319"/>
      <c r="E167" s="319"/>
      <c r="F167" s="319"/>
      <c r="G167" s="319"/>
      <c r="H167" s="319"/>
      <c r="J167" s="319"/>
      <c r="K167" s="319"/>
      <c r="L167" s="319"/>
      <c r="M167" s="319"/>
      <c r="N167" s="319"/>
      <c r="O167" s="319"/>
      <c r="Q167" s="319"/>
      <c r="R167" s="319"/>
      <c r="S167" s="319"/>
      <c r="T167" s="319"/>
      <c r="U167" s="319"/>
      <c r="V167" s="319"/>
      <c r="X167" s="319"/>
      <c r="Y167" s="319"/>
      <c r="Z167" s="319"/>
      <c r="AA167" s="319"/>
      <c r="AB167" s="319"/>
      <c r="AC167" s="319"/>
      <c r="AE167" s="319"/>
      <c r="AF167" s="319"/>
      <c r="AG167" s="319"/>
      <c r="AH167" s="319"/>
      <c r="AI167" s="319"/>
      <c r="AJ167" s="319"/>
      <c r="AL167" s="319"/>
      <c r="AM167" s="319"/>
      <c r="AN167" s="319"/>
      <c r="AO167" s="319"/>
      <c r="AP167" s="319"/>
      <c r="AQ167" s="319"/>
      <c r="AS167" s="319"/>
      <c r="AT167" s="319"/>
      <c r="AU167" s="319"/>
      <c r="AV167" s="319"/>
      <c r="AW167" s="319"/>
      <c r="AX167" s="319"/>
      <c r="AZ167" s="319"/>
      <c r="BA167" s="319"/>
      <c r="BB167" s="319"/>
      <c r="BC167" s="319"/>
      <c r="BD167" s="319"/>
      <c r="BE167" s="319"/>
      <c r="BG167" s="319"/>
      <c r="BH167" s="319"/>
      <c r="BI167" s="319"/>
      <c r="BJ167" s="319"/>
      <c r="BK167" s="319"/>
      <c r="BL167" s="319"/>
      <c r="BN167" s="319"/>
      <c r="BO167" s="319"/>
      <c r="BP167" s="319"/>
      <c r="BQ167" s="319"/>
      <c r="BR167" s="319"/>
      <c r="BS167" s="319"/>
      <c r="BT167" s="319"/>
    </row>
    <row r="168" spans="1:72">
      <c r="A168" s="662"/>
      <c r="B168" s="319"/>
      <c r="C168" s="319"/>
      <c r="D168" s="319"/>
      <c r="E168" s="319"/>
      <c r="F168" s="319"/>
      <c r="G168" s="319"/>
      <c r="H168" s="319"/>
      <c r="J168" s="319"/>
      <c r="K168" s="319"/>
      <c r="L168" s="319"/>
      <c r="M168" s="319"/>
      <c r="N168" s="319"/>
      <c r="O168" s="319"/>
      <c r="Q168" s="319"/>
      <c r="R168" s="319"/>
      <c r="S168" s="319"/>
      <c r="T168" s="319"/>
      <c r="U168" s="319"/>
      <c r="V168" s="319"/>
      <c r="X168" s="319"/>
      <c r="Y168" s="319"/>
      <c r="Z168" s="319"/>
      <c r="AA168" s="319"/>
      <c r="AB168" s="319"/>
      <c r="AC168" s="319"/>
      <c r="AE168" s="319"/>
      <c r="AF168" s="319"/>
      <c r="AG168" s="319"/>
      <c r="AH168" s="319"/>
      <c r="AI168" s="319"/>
      <c r="AJ168" s="319"/>
      <c r="AL168" s="319"/>
      <c r="AM168" s="319"/>
      <c r="AN168" s="319"/>
      <c r="AO168" s="319"/>
      <c r="AP168" s="319"/>
      <c r="AQ168" s="319"/>
      <c r="AS168" s="319"/>
      <c r="AT168" s="319"/>
      <c r="AU168" s="319"/>
      <c r="AV168" s="319"/>
      <c r="AW168" s="319"/>
      <c r="AX168" s="319"/>
      <c r="AZ168" s="319"/>
      <c r="BA168" s="319"/>
      <c r="BB168" s="319"/>
      <c r="BC168" s="319"/>
      <c r="BD168" s="319"/>
      <c r="BE168" s="319"/>
      <c r="BG168" s="319"/>
      <c r="BH168" s="319"/>
      <c r="BI168" s="319"/>
      <c r="BJ168" s="319"/>
      <c r="BK168" s="319"/>
      <c r="BL168" s="319"/>
      <c r="BN168" s="319"/>
      <c r="BO168" s="319"/>
      <c r="BP168" s="319"/>
      <c r="BQ168" s="319"/>
      <c r="BR168" s="319"/>
      <c r="BS168" s="319"/>
      <c r="BT168" s="319"/>
    </row>
    <row r="169" spans="1:72">
      <c r="A169" s="662"/>
      <c r="B169" s="319"/>
      <c r="C169" s="319"/>
      <c r="D169" s="319"/>
      <c r="E169" s="319"/>
      <c r="F169" s="319"/>
      <c r="G169" s="319"/>
      <c r="H169" s="319"/>
      <c r="J169" s="319"/>
      <c r="K169" s="319"/>
      <c r="L169" s="319"/>
      <c r="M169" s="319"/>
      <c r="N169" s="319"/>
      <c r="O169" s="319"/>
      <c r="Q169" s="319"/>
      <c r="R169" s="319"/>
      <c r="S169" s="319"/>
      <c r="T169" s="319"/>
      <c r="U169" s="319"/>
      <c r="V169" s="319"/>
      <c r="X169" s="319"/>
      <c r="Y169" s="319"/>
      <c r="Z169" s="319"/>
      <c r="AA169" s="319"/>
      <c r="AB169" s="319"/>
      <c r="AC169" s="319"/>
      <c r="AE169" s="319"/>
      <c r="AF169" s="319"/>
      <c r="AG169" s="319"/>
      <c r="AH169" s="319"/>
      <c r="AI169" s="319"/>
      <c r="AJ169" s="319"/>
      <c r="AL169" s="319"/>
      <c r="AM169" s="319"/>
      <c r="AN169" s="319"/>
      <c r="AO169" s="319"/>
      <c r="AP169" s="319"/>
      <c r="AQ169" s="319"/>
      <c r="AS169" s="319"/>
      <c r="AT169" s="319"/>
      <c r="AU169" s="319"/>
      <c r="AV169" s="319"/>
      <c r="AW169" s="319"/>
      <c r="AX169" s="319"/>
      <c r="AZ169" s="319"/>
      <c r="BA169" s="319"/>
      <c r="BB169" s="319"/>
      <c r="BC169" s="319"/>
      <c r="BD169" s="319"/>
      <c r="BE169" s="319"/>
      <c r="BG169" s="319"/>
      <c r="BH169" s="319"/>
      <c r="BI169" s="319"/>
      <c r="BJ169" s="319"/>
      <c r="BK169" s="319"/>
      <c r="BL169" s="319"/>
      <c r="BN169" s="319"/>
      <c r="BO169" s="319"/>
      <c r="BP169" s="319"/>
      <c r="BQ169" s="319"/>
      <c r="BR169" s="319"/>
      <c r="BS169" s="319"/>
      <c r="BT169" s="319"/>
    </row>
    <row r="170" spans="1:72">
      <c r="A170" s="662"/>
      <c r="B170" s="319"/>
      <c r="C170" s="319"/>
      <c r="D170" s="319"/>
      <c r="E170" s="319"/>
      <c r="F170" s="319"/>
      <c r="G170" s="319"/>
      <c r="H170" s="319"/>
      <c r="J170" s="319"/>
      <c r="K170" s="319"/>
      <c r="L170" s="319"/>
      <c r="M170" s="319"/>
      <c r="N170" s="319"/>
      <c r="O170" s="319"/>
      <c r="Q170" s="319"/>
      <c r="R170" s="319"/>
      <c r="S170" s="319"/>
      <c r="T170" s="319"/>
      <c r="U170" s="319"/>
      <c r="V170" s="319"/>
      <c r="X170" s="319"/>
      <c r="Y170" s="319"/>
      <c r="Z170" s="319"/>
      <c r="AA170" s="319"/>
      <c r="AB170" s="319"/>
      <c r="AC170" s="319"/>
      <c r="AE170" s="319"/>
      <c r="AF170" s="319"/>
      <c r="AG170" s="319"/>
      <c r="AH170" s="319"/>
      <c r="AI170" s="319"/>
      <c r="AJ170" s="319"/>
      <c r="AL170" s="319"/>
      <c r="AM170" s="319"/>
      <c r="AN170" s="319"/>
      <c r="AO170" s="319"/>
      <c r="AP170" s="319"/>
      <c r="AQ170" s="319"/>
      <c r="AS170" s="319"/>
      <c r="AT170" s="319"/>
      <c r="AU170" s="319"/>
      <c r="AV170" s="319"/>
      <c r="AW170" s="319"/>
      <c r="AX170" s="319"/>
      <c r="AZ170" s="319"/>
      <c r="BA170" s="319"/>
      <c r="BB170" s="319"/>
      <c r="BC170" s="319"/>
      <c r="BD170" s="319"/>
      <c r="BE170" s="319"/>
      <c r="BG170" s="319"/>
      <c r="BH170" s="319"/>
      <c r="BI170" s="319"/>
      <c r="BJ170" s="319"/>
      <c r="BK170" s="319"/>
      <c r="BL170" s="319"/>
      <c r="BN170" s="319"/>
      <c r="BO170" s="319"/>
      <c r="BP170" s="319"/>
      <c r="BQ170" s="319"/>
      <c r="BR170" s="319"/>
      <c r="BS170" s="319"/>
      <c r="BT170" s="319"/>
    </row>
    <row r="171" spans="1:72">
      <c r="A171" s="662"/>
      <c r="B171" s="319"/>
      <c r="C171" s="319"/>
      <c r="D171" s="319"/>
      <c r="E171" s="319"/>
      <c r="F171" s="319"/>
      <c r="G171" s="319"/>
      <c r="H171" s="319"/>
      <c r="J171" s="319"/>
      <c r="K171" s="319"/>
      <c r="L171" s="319"/>
      <c r="M171" s="319"/>
      <c r="N171" s="319"/>
      <c r="O171" s="319"/>
      <c r="Q171" s="319"/>
      <c r="R171" s="319"/>
      <c r="S171" s="319"/>
      <c r="T171" s="319"/>
      <c r="U171" s="319"/>
      <c r="V171" s="319"/>
      <c r="X171" s="319"/>
      <c r="Y171" s="319"/>
      <c r="Z171" s="319"/>
      <c r="AA171" s="319"/>
      <c r="AB171" s="319"/>
      <c r="AC171" s="319"/>
      <c r="AE171" s="319"/>
      <c r="AF171" s="319"/>
      <c r="AG171" s="319"/>
      <c r="AH171" s="319"/>
      <c r="AI171" s="319"/>
      <c r="AJ171" s="319"/>
      <c r="AL171" s="319"/>
      <c r="AM171" s="319"/>
      <c r="AN171" s="319"/>
      <c r="AO171" s="319"/>
      <c r="AP171" s="319"/>
      <c r="AQ171" s="319"/>
      <c r="AS171" s="319"/>
      <c r="AT171" s="319"/>
      <c r="AU171" s="319"/>
      <c r="AV171" s="319"/>
      <c r="AW171" s="319"/>
      <c r="AX171" s="319"/>
      <c r="AZ171" s="319"/>
      <c r="BA171" s="319"/>
      <c r="BB171" s="319"/>
      <c r="BC171" s="319"/>
      <c r="BD171" s="319"/>
      <c r="BE171" s="319"/>
      <c r="BG171" s="319"/>
      <c r="BH171" s="319"/>
      <c r="BI171" s="319"/>
      <c r="BJ171" s="319"/>
      <c r="BK171" s="319"/>
      <c r="BL171" s="319"/>
      <c r="BN171" s="319"/>
      <c r="BO171" s="319"/>
      <c r="BP171" s="319"/>
      <c r="BQ171" s="319"/>
      <c r="BR171" s="319"/>
      <c r="BS171" s="319"/>
      <c r="BT171" s="319"/>
    </row>
    <row r="172" spans="1:72">
      <c r="A172" s="662"/>
      <c r="B172" s="319"/>
      <c r="C172" s="319"/>
      <c r="D172" s="319"/>
      <c r="E172" s="319"/>
      <c r="F172" s="319"/>
      <c r="G172" s="319"/>
      <c r="H172" s="319"/>
      <c r="J172" s="319"/>
      <c r="K172" s="319"/>
      <c r="L172" s="319"/>
      <c r="M172" s="319"/>
      <c r="N172" s="319"/>
      <c r="O172" s="319"/>
      <c r="Q172" s="319"/>
      <c r="R172" s="319"/>
      <c r="S172" s="319"/>
      <c r="T172" s="319"/>
      <c r="U172" s="319"/>
      <c r="V172" s="319"/>
      <c r="X172" s="319"/>
      <c r="Y172" s="319"/>
      <c r="Z172" s="319"/>
      <c r="AA172" s="319"/>
      <c r="AB172" s="319"/>
      <c r="AC172" s="319"/>
      <c r="AE172" s="319"/>
      <c r="AF172" s="319"/>
      <c r="AG172" s="319"/>
      <c r="AH172" s="319"/>
      <c r="AI172" s="319"/>
      <c r="AJ172" s="319"/>
      <c r="AL172" s="319"/>
      <c r="AM172" s="319"/>
      <c r="AN172" s="319"/>
      <c r="AO172" s="319"/>
      <c r="AP172" s="319"/>
      <c r="AQ172" s="319"/>
      <c r="AS172" s="319"/>
      <c r="AT172" s="319"/>
      <c r="AU172" s="319"/>
      <c r="AV172" s="319"/>
      <c r="AW172" s="319"/>
      <c r="AX172" s="319"/>
      <c r="AZ172" s="319"/>
      <c r="BA172" s="319"/>
      <c r="BB172" s="319"/>
      <c r="BC172" s="319"/>
      <c r="BD172" s="319"/>
      <c r="BE172" s="319"/>
      <c r="BG172" s="319"/>
      <c r="BH172" s="319"/>
      <c r="BI172" s="319"/>
      <c r="BJ172" s="319"/>
      <c r="BK172" s="319"/>
      <c r="BL172" s="319"/>
      <c r="BN172" s="319"/>
      <c r="BO172" s="319"/>
      <c r="BP172" s="319"/>
      <c r="BQ172" s="319"/>
      <c r="BR172" s="319"/>
      <c r="BS172" s="319"/>
      <c r="BT172" s="319"/>
    </row>
    <row r="173" spans="1:72">
      <c r="A173" s="662"/>
      <c r="B173" s="319"/>
      <c r="C173" s="319"/>
      <c r="D173" s="319"/>
      <c r="E173" s="319"/>
      <c r="F173" s="319"/>
      <c r="G173" s="319"/>
      <c r="H173" s="319"/>
      <c r="J173" s="319"/>
      <c r="K173" s="319"/>
      <c r="L173" s="319"/>
      <c r="M173" s="319"/>
      <c r="N173" s="319"/>
      <c r="O173" s="319"/>
      <c r="Q173" s="319"/>
      <c r="R173" s="319"/>
      <c r="S173" s="319"/>
      <c r="T173" s="319"/>
      <c r="U173" s="319"/>
      <c r="V173" s="319"/>
      <c r="X173" s="319"/>
      <c r="Y173" s="319"/>
      <c r="Z173" s="319"/>
      <c r="AA173" s="319"/>
      <c r="AB173" s="319"/>
      <c r="AC173" s="319"/>
      <c r="AE173" s="319"/>
      <c r="AF173" s="319"/>
      <c r="AG173" s="319"/>
      <c r="AH173" s="319"/>
      <c r="AI173" s="319"/>
      <c r="AJ173" s="319"/>
      <c r="AL173" s="319"/>
      <c r="AM173" s="319"/>
      <c r="AN173" s="319"/>
      <c r="AO173" s="319"/>
      <c r="AP173" s="319"/>
      <c r="AQ173" s="319"/>
      <c r="AS173" s="319"/>
      <c r="AT173" s="319"/>
      <c r="AU173" s="319"/>
      <c r="AV173" s="319"/>
      <c r="AW173" s="319"/>
      <c r="AX173" s="319"/>
      <c r="AZ173" s="319"/>
      <c r="BA173" s="319"/>
      <c r="BB173" s="319"/>
      <c r="BC173" s="319"/>
      <c r="BD173" s="319"/>
      <c r="BE173" s="319"/>
      <c r="BG173" s="319"/>
      <c r="BH173" s="319"/>
      <c r="BI173" s="319"/>
      <c r="BJ173" s="319"/>
      <c r="BK173" s="319"/>
      <c r="BL173" s="319"/>
      <c r="BN173" s="319"/>
      <c r="BO173" s="319"/>
      <c r="BP173" s="319"/>
      <c r="BQ173" s="319"/>
      <c r="BR173" s="319"/>
      <c r="BS173" s="319"/>
      <c r="BT173" s="319"/>
    </row>
    <row r="174" spans="1:72">
      <c r="A174" s="662"/>
      <c r="B174" s="319"/>
      <c r="C174" s="319"/>
      <c r="D174" s="319"/>
      <c r="E174" s="319"/>
      <c r="F174" s="319"/>
      <c r="G174" s="319"/>
      <c r="H174" s="319"/>
      <c r="J174" s="319"/>
      <c r="K174" s="319"/>
      <c r="L174" s="319"/>
      <c r="M174" s="319"/>
      <c r="N174" s="319"/>
      <c r="O174" s="319"/>
      <c r="Q174" s="319"/>
      <c r="R174" s="319"/>
      <c r="S174" s="319"/>
      <c r="T174" s="319"/>
      <c r="U174" s="319"/>
      <c r="V174" s="319"/>
      <c r="X174" s="319"/>
      <c r="Y174" s="319"/>
      <c r="Z174" s="319"/>
      <c r="AA174" s="319"/>
      <c r="AB174" s="319"/>
      <c r="AC174" s="319"/>
      <c r="AE174" s="319"/>
      <c r="AF174" s="319"/>
      <c r="AG174" s="319"/>
      <c r="AH174" s="319"/>
      <c r="AI174" s="319"/>
      <c r="AJ174" s="319"/>
      <c r="AL174" s="319"/>
      <c r="AM174" s="319"/>
      <c r="AN174" s="319"/>
      <c r="AO174" s="319"/>
      <c r="AP174" s="319"/>
      <c r="AQ174" s="319"/>
      <c r="AS174" s="319"/>
      <c r="AT174" s="319"/>
      <c r="AU174" s="319"/>
      <c r="AV174" s="319"/>
      <c r="AW174" s="319"/>
      <c r="AX174" s="319"/>
      <c r="AZ174" s="319"/>
      <c r="BA174" s="319"/>
      <c r="BB174" s="319"/>
      <c r="BC174" s="319"/>
      <c r="BD174" s="319"/>
      <c r="BE174" s="319"/>
      <c r="BG174" s="319"/>
      <c r="BH174" s="319"/>
      <c r="BI174" s="319"/>
      <c r="BJ174" s="319"/>
      <c r="BK174" s="319"/>
      <c r="BL174" s="319"/>
      <c r="BN174" s="319"/>
      <c r="BO174" s="319"/>
      <c r="BP174" s="319"/>
      <c r="BQ174" s="319"/>
      <c r="BR174" s="319"/>
      <c r="BS174" s="319"/>
      <c r="BT174" s="319"/>
    </row>
    <row r="175" spans="1:72">
      <c r="A175" s="662"/>
      <c r="B175" s="319"/>
      <c r="C175" s="319"/>
      <c r="D175" s="319"/>
      <c r="E175" s="319"/>
      <c r="F175" s="319"/>
      <c r="G175" s="319"/>
      <c r="H175" s="319"/>
      <c r="J175" s="319"/>
      <c r="K175" s="319"/>
      <c r="L175" s="319"/>
      <c r="M175" s="319"/>
      <c r="N175" s="319"/>
      <c r="O175" s="319"/>
      <c r="Q175" s="319"/>
      <c r="R175" s="319"/>
      <c r="S175" s="319"/>
      <c r="T175" s="319"/>
      <c r="U175" s="319"/>
      <c r="V175" s="319"/>
      <c r="X175" s="319"/>
      <c r="Y175" s="319"/>
      <c r="Z175" s="319"/>
      <c r="AA175" s="319"/>
      <c r="AB175" s="319"/>
      <c r="AC175" s="319"/>
      <c r="AE175" s="319"/>
      <c r="AF175" s="319"/>
      <c r="AG175" s="319"/>
      <c r="AH175" s="319"/>
      <c r="AI175" s="319"/>
      <c r="AJ175" s="319"/>
      <c r="AL175" s="319"/>
      <c r="AM175" s="319"/>
      <c r="AN175" s="319"/>
      <c r="AO175" s="319"/>
      <c r="AP175" s="319"/>
      <c r="AQ175" s="319"/>
      <c r="AS175" s="319"/>
      <c r="AT175" s="319"/>
      <c r="AU175" s="319"/>
      <c r="AV175" s="319"/>
      <c r="AW175" s="319"/>
      <c r="AX175" s="319"/>
      <c r="AZ175" s="319"/>
      <c r="BA175" s="319"/>
      <c r="BB175" s="319"/>
      <c r="BC175" s="319"/>
      <c r="BD175" s="319"/>
      <c r="BE175" s="319"/>
      <c r="BG175" s="319"/>
      <c r="BH175" s="319"/>
      <c r="BI175" s="319"/>
      <c r="BJ175" s="319"/>
      <c r="BK175" s="319"/>
      <c r="BL175" s="319"/>
      <c r="BN175" s="319"/>
      <c r="BO175" s="319"/>
      <c r="BP175" s="319"/>
      <c r="BQ175" s="319"/>
      <c r="BR175" s="319"/>
      <c r="BS175" s="319"/>
      <c r="BT175" s="319"/>
    </row>
    <row r="176" spans="1:72">
      <c r="A176" s="662"/>
      <c r="B176" s="319"/>
      <c r="C176" s="319"/>
      <c r="D176" s="319"/>
      <c r="E176" s="319"/>
      <c r="F176" s="319"/>
      <c r="G176" s="319"/>
      <c r="H176" s="319"/>
      <c r="J176" s="319"/>
      <c r="K176" s="319"/>
      <c r="L176" s="319"/>
      <c r="M176" s="319"/>
      <c r="N176" s="319"/>
      <c r="O176" s="319"/>
      <c r="Q176" s="319"/>
      <c r="R176" s="319"/>
      <c r="S176" s="319"/>
      <c r="T176" s="319"/>
      <c r="U176" s="319"/>
      <c r="V176" s="319"/>
      <c r="X176" s="319"/>
      <c r="Y176" s="319"/>
      <c r="Z176" s="319"/>
      <c r="AA176" s="319"/>
      <c r="AB176" s="319"/>
      <c r="AC176" s="319"/>
      <c r="AE176" s="319"/>
      <c r="AF176" s="319"/>
      <c r="AG176" s="319"/>
      <c r="AH176" s="319"/>
      <c r="AI176" s="319"/>
      <c r="AJ176" s="319"/>
      <c r="AL176" s="319"/>
      <c r="AM176" s="319"/>
      <c r="AN176" s="319"/>
      <c r="AO176" s="319"/>
      <c r="AP176" s="319"/>
      <c r="AQ176" s="319"/>
      <c r="AS176" s="319"/>
      <c r="AT176" s="319"/>
      <c r="AU176" s="319"/>
      <c r="AV176" s="319"/>
      <c r="AW176" s="319"/>
      <c r="AX176" s="319"/>
      <c r="AZ176" s="319"/>
      <c r="BA176" s="319"/>
      <c r="BB176" s="319"/>
      <c r="BC176" s="319"/>
      <c r="BD176" s="319"/>
      <c r="BE176" s="319"/>
      <c r="BG176" s="319"/>
      <c r="BH176" s="319"/>
      <c r="BI176" s="319"/>
      <c r="BJ176" s="319"/>
      <c r="BK176" s="319"/>
      <c r="BL176" s="319"/>
      <c r="BN176" s="319"/>
      <c r="BO176" s="319"/>
      <c r="BP176" s="319"/>
      <c r="BQ176" s="319"/>
      <c r="BR176" s="319"/>
      <c r="BS176" s="319"/>
      <c r="BT176" s="319"/>
    </row>
    <row r="177" spans="1:72">
      <c r="A177" s="662"/>
      <c r="B177" s="319"/>
      <c r="C177" s="319"/>
      <c r="D177" s="319"/>
      <c r="E177" s="319"/>
      <c r="F177" s="319"/>
      <c r="G177" s="319"/>
      <c r="H177" s="319"/>
      <c r="J177" s="319"/>
      <c r="K177" s="319"/>
      <c r="L177" s="319"/>
      <c r="M177" s="319"/>
      <c r="N177" s="319"/>
      <c r="O177" s="319"/>
      <c r="Q177" s="319"/>
      <c r="R177" s="319"/>
      <c r="S177" s="319"/>
      <c r="T177" s="319"/>
      <c r="U177" s="319"/>
      <c r="V177" s="319"/>
      <c r="X177" s="319"/>
      <c r="Y177" s="319"/>
      <c r="Z177" s="319"/>
      <c r="AA177" s="319"/>
      <c r="AB177" s="319"/>
      <c r="AC177" s="319"/>
      <c r="AE177" s="319"/>
      <c r="AF177" s="319"/>
      <c r="AG177" s="319"/>
      <c r="AH177" s="319"/>
      <c r="AI177" s="319"/>
      <c r="AJ177" s="319"/>
      <c r="AL177" s="319"/>
      <c r="AM177" s="319"/>
      <c r="AN177" s="319"/>
      <c r="AO177" s="319"/>
      <c r="AP177" s="319"/>
      <c r="AQ177" s="319"/>
      <c r="AS177" s="319"/>
      <c r="AT177" s="319"/>
      <c r="AU177" s="319"/>
      <c r="AV177" s="319"/>
      <c r="AW177" s="319"/>
      <c r="AX177" s="319"/>
      <c r="AZ177" s="319"/>
      <c r="BA177" s="319"/>
      <c r="BB177" s="319"/>
      <c r="BC177" s="319"/>
      <c r="BD177" s="319"/>
      <c r="BE177" s="319"/>
      <c r="BG177" s="319"/>
      <c r="BH177" s="319"/>
      <c r="BI177" s="319"/>
      <c r="BJ177" s="319"/>
      <c r="BK177" s="319"/>
      <c r="BL177" s="319"/>
      <c r="BN177" s="319"/>
      <c r="BO177" s="319"/>
      <c r="BP177" s="319"/>
      <c r="BQ177" s="319"/>
      <c r="BR177" s="319"/>
      <c r="BS177" s="319"/>
      <c r="BT177" s="319"/>
    </row>
    <row r="178" spans="1:72">
      <c r="A178" s="662"/>
      <c r="B178" s="319"/>
      <c r="C178" s="319"/>
      <c r="D178" s="319"/>
      <c r="E178" s="319"/>
      <c r="F178" s="319"/>
      <c r="G178" s="319"/>
      <c r="H178" s="319"/>
      <c r="J178" s="319"/>
      <c r="K178" s="319"/>
      <c r="L178" s="319"/>
      <c r="M178" s="319"/>
      <c r="N178" s="319"/>
      <c r="O178" s="319"/>
      <c r="Q178" s="319"/>
      <c r="R178" s="319"/>
      <c r="S178" s="319"/>
      <c r="T178" s="319"/>
      <c r="U178" s="319"/>
      <c r="V178" s="319"/>
      <c r="X178" s="319"/>
      <c r="Y178" s="319"/>
      <c r="Z178" s="319"/>
      <c r="AA178" s="319"/>
      <c r="AB178" s="319"/>
      <c r="AC178" s="319"/>
      <c r="AE178" s="319"/>
      <c r="AF178" s="319"/>
      <c r="AG178" s="319"/>
      <c r="AH178" s="319"/>
      <c r="AI178" s="319"/>
      <c r="AJ178" s="319"/>
      <c r="AL178" s="319"/>
      <c r="AM178" s="319"/>
      <c r="AN178" s="319"/>
      <c r="AO178" s="319"/>
      <c r="AP178" s="319"/>
      <c r="AQ178" s="319"/>
      <c r="AS178" s="319"/>
      <c r="AT178" s="319"/>
      <c r="AU178" s="319"/>
      <c r="AV178" s="319"/>
      <c r="AW178" s="319"/>
      <c r="AX178" s="319"/>
      <c r="AZ178" s="319"/>
      <c r="BA178" s="319"/>
      <c r="BB178" s="319"/>
      <c r="BC178" s="319"/>
      <c r="BD178" s="319"/>
      <c r="BE178" s="319"/>
      <c r="BG178" s="319"/>
      <c r="BH178" s="319"/>
      <c r="BI178" s="319"/>
      <c r="BJ178" s="319"/>
      <c r="BK178" s="319"/>
      <c r="BL178" s="319"/>
      <c r="BN178" s="319"/>
      <c r="BO178" s="319"/>
      <c r="BP178" s="319"/>
      <c r="BQ178" s="319"/>
      <c r="BR178" s="319"/>
      <c r="BS178" s="319"/>
      <c r="BT178" s="319"/>
    </row>
  </sheetData>
  <customSheetViews>
    <customSheetView guid="{FED14FF2-CBAF-4B29-94DC-47DAE2EED47A}" scale="75">
      <pane xSplit="2" ySplit="6" topLeftCell="C7" activePane="bottomRight" state="frozenSplit"/>
      <selection pane="bottomRight" activeCell="R12" sqref="R12"/>
      <pageMargins left="0.7" right="0.7" top="0.75" bottom="0.75" header="0.3" footer="0.3"/>
    </customSheetView>
    <customSheetView guid="{068A9C4B-C065-024A-BE76-8527014D5B54}" scale="75">
      <pane xSplit="2" ySplit="6.0714285714285712" topLeftCell="C16" activePane="bottomRight" state="frozenSplit"/>
      <selection pane="bottomRight" activeCell="G27" sqref="G27"/>
      <pageMargins left="0.7" right="0.7" top="0.75" bottom="0.75" header="0.3" footer="0.3"/>
    </customSheetView>
    <customSheetView guid="{956B348E-9ADF-42F8-BE70-7DA67EB885BA}" scale="70">
      <pane xSplit="2" ySplit="6" topLeftCell="C46" activePane="bottomRight" state="frozenSplit"/>
      <selection pane="bottomRight" activeCell="C52" sqref="C52"/>
      <pageMargins left="0.7" right="0.7" top="0.75" bottom="0.75" header="0.3" footer="0.3"/>
    </customSheetView>
    <customSheetView guid="{733417AD-A81C-41E8-924D-FD406F37F1DB}" scale="60">
      <pane xSplit="2" ySplit="6" topLeftCell="AG8" activePane="bottomRight" state="frozenSplit"/>
      <selection pane="bottomRight" activeCell="AK10" sqref="AK10"/>
      <pageMargins left="0.7" right="0.7" top="0.75" bottom="0.75" header="0.3" footer="0.3"/>
    </customSheetView>
    <customSheetView guid="{1ACE4EF3-4217-4C29-A5F1-1A754D8682CB}">
      <pane xSplit="2" ySplit="6" topLeftCell="C7" activePane="bottomRight" state="frozenSplit"/>
      <selection pane="bottomRight" activeCell="B45" sqref="B45"/>
      <pageMargins left="0.7" right="0.7" top="0.75" bottom="0.75" header="0.3" footer="0.3"/>
    </customSheetView>
    <customSheetView guid="{AC8114FE-0E11-4AA8-B6CA-5B2F81AEBCDF}" scale="70">
      <pane xSplit="2" ySplit="6" topLeftCell="C19" activePane="bottomRight" state="frozenSplit"/>
      <selection pane="bottomRight" activeCell="H23" sqref="H23"/>
      <pageMargins left="0.7" right="0.7" top="0.75" bottom="0.75" header="0.3" footer="0.3"/>
    </customSheetView>
  </customSheetViews>
  <mergeCells count="10">
    <mergeCell ref="BG4:BK4"/>
    <mergeCell ref="BN4:BS4"/>
    <mergeCell ref="AZ4:BD4"/>
    <mergeCell ref="C4:G4"/>
    <mergeCell ref="J4:N4"/>
    <mergeCell ref="Q4:U4"/>
    <mergeCell ref="X4:AB4"/>
    <mergeCell ref="AE4:AI4"/>
    <mergeCell ref="AL4:AP4"/>
    <mergeCell ref="AS4:AW4"/>
  </mergeCells>
  <phoneticPr fontId="49" type="noConversion"/>
  <hyperlinks>
    <hyperlink ref="BK14" r:id="rId1" display="http://www.pepsico.com/Assets/Download/PepsiCo_Land_Policy.pdf (checked oct 2015) (Pub March 18, 2014, accessed Dec 31, 2014 from http://www.pepsico.com/Purpose/Performance-with-Purpose/Policies) (checked oct 2015) "/>
    <hyperlink ref="BK15" r:id="rId2"/>
    <hyperlink ref="BK17" r:id="rId3" display="http://www.pepsico.com/Assets/Download/PepsiCo_Land_Policy.pdf (Pub March 18, 2014, accessed Dec 31, 2014 from http://www.pepsico.com/Purpose/Performance-with-Purpose/Policies) (checked oct 2015) "/>
    <hyperlink ref="BK54" r:id="rId4"/>
    <hyperlink ref="BK57" r:id="rId5" display="http://www.pepsico.com/Assets/Download/PepsiCo_Land_Policy.pdf (Pub March 18, 2014, accessed Dec 31, 2014 from http://www.pepsico.com/Purpose/Performance-with-Purpose/Policies) (checked oct 2015) "/>
    <hyperlink ref="BK59" r:id="rId6" display="http://www.pepsico.com/Assets/Download/PepsiCo_Land_Policy.pdf (Pub March 18, 2014, accessed Dec 31, 2014 from http://www.pepsico.com/Purpose/Performance-with-Purpose/Policies) (checked oct 2015) "/>
    <hyperlink ref="BK60" r:id="rId7" display="http://www.pepsico.com/Assets/Download/PepsiCo_Land_Policy.pdf (Pub March 18, 2014, accessed Dec 31, 2014 from http://www.pepsico.com/Purpose/Performance-with-Purpose/Policies) (checked oct 2015) "/>
    <hyperlink ref="BK63" r:id="rId8" display="http://www.pepsico.com/Assets/Download/PepsiCo_Land_Policy.pdf (Pub March 18, 2014, accessed Dec 31, 2014 from http://www.pepsico.com/Purpose/Performance-with-Purpose/Policies) (checked oct 2015) "/>
    <hyperlink ref="G72" r:id="rId9" display="http://www.abf.co.uk/documents/pdfs/2013/2013_corporate_responsibility_report.pdf (checked oct 2015)  (page 8 Pub. 2013 accessed Feb. 17 2014) "/>
    <hyperlink ref="BK74" r:id="rId10" display="http://bonsucro.com/site/members/list-of-members/ (Updated: 2013; accessed: Feb.2014) http://www.pepsico.com/Purpose/Performance-with-Purpose/Policies (checked oct 2015) "/>
    <hyperlink ref="BK80" r:id="rId11" display="http://www.pepsico.com/Assets/Download/PepsiCo_Land_Policy.pdf (Pub March 18, 2014, accessed Dec 31, 2014 from http://www.pepsico.com/Purpose/Performance-with-Purpose/Policies) (checked oct 2015) "/>
    <hyperlink ref="BK81" r:id="rId12" display="http://www.pepsico.com/Assets/Download/PepsiCo_Land_Policy.pdf (Pub March 18, 2014, accessed Dec 31, 2014 from http://www.pepsico.com/Purpose/Performance-with-Purpose/Policies) (checked oct 2015) "/>
    <hyperlink ref="BK82" r:id="rId13" display="http://www.pepsico.com/Assets/Download/PepsiCo_Land_Policy.pdf (Pub March 18, 2014, accessed Dec 31, 2014 from http://www.pepsico.com/Purpose/Performance-with-Purpose/Policies) (checked oct 2015) "/>
    <hyperlink ref="BK85" r:id="rId14" display="http://www.pepsico.com/Assets/Download/PepsiCo_Land_Policy.pdf (Pub March 18, 2014, accessed Dec 31, 2014 from http://www.pepsico.com/Purpose/Performance-with-Purpose/Policies) (checked oct 2015) "/>
    <hyperlink ref="BK86" r:id="rId15"/>
    <hyperlink ref="BK87" r:id="rId16" display="http://www.pepsico.com/Assets/Download/PepsiCo_Land_Policy.pdf (Pub March 18, 2014, accessed Dec 31, 2014 from http://www.pepsico.com/Purpose/Performance-with-Purpose/Policies) (checked oct 2015) "/>
    <hyperlink ref="BK91" r:id="rId17" display="http://www.pepsico.com/Assets/Download/PepsiCo_Sustainable_Agriculture_Policy.pdf (Pub Dec 16, 2014, accessed Dec 31, 2014 from http://www.pepsico.com/Purpose/Performance-with-Purpose/Policies) (checked oct 2015) "/>
    <hyperlink ref="BK92" r:id="rId18" display="http://www.pepsico.com/Assets/Download/PepsiCo_Sustainable_Agriculture_Policy.pdf (Pub Dec 16, 2014, accessed Dec 31, 2014 from http://www.pepsico.com/Purpose/Performance-with-Purpose/Policies) (checked oct 2015) "/>
    <hyperlink ref="BK94" r:id="rId19" display="http://www.pepsico.com/Assets/Download/PepsiCo_Sustainable_Agriculture_Policy.pdf (Pub Dec 16, 2014, accessed Dec 31, 2014 from http://www.pepsico.com/Purpose/Performance-with-Purpose/Policies) (checked oct 2015) "/>
    <hyperlink ref="BD29" r:id="rId20"/>
    <hyperlink ref="BK56" r:id="rId21" display="http://www.pepsico.com/Assets/Download/PepsiCo_Land_Policy.pdf (Pub March 18, 2014, accessed Dec 31, 2014 from http://www.pepsico.com/Purpose/Performance-with-Purpose/Policies) (checked oct 2015) "/>
    <hyperlink ref="G15" r:id="rId22"/>
  </hyperlink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dimension ref="A1:EH104"/>
  <sheetViews>
    <sheetView zoomScale="70" zoomScaleNormal="70" zoomScalePageLayoutView="70" workbookViewId="0">
      <pane xSplit="2" ySplit="6" topLeftCell="C7" activePane="bottomRight" state="frozenSplit"/>
      <selection activeCell="AT13" sqref="AT13"/>
      <selection pane="topRight" activeCell="AT13" sqref="AT13"/>
      <selection pane="bottomLeft" activeCell="AT13" sqref="AT13"/>
      <selection pane="bottomRight" activeCell="G64" sqref="G64"/>
    </sheetView>
  </sheetViews>
  <sheetFormatPr defaultColWidth="8.85546875" defaultRowHeight="15"/>
  <cols>
    <col min="1" max="1" width="10.42578125" style="673" customWidth="1"/>
    <col min="2" max="2" width="54.42578125" style="122" customWidth="1"/>
    <col min="3" max="3" width="12.85546875" style="122" customWidth="1"/>
    <col min="4" max="4" width="13" style="122" customWidth="1"/>
    <col min="5" max="5" width="16.42578125" style="122" bestFit="1" customWidth="1"/>
    <col min="6" max="6" width="15.28515625" style="122" customWidth="1"/>
    <col min="7" max="8" width="63.42578125" style="122" customWidth="1"/>
    <col min="9" max="9" width="9.140625" style="43" customWidth="1"/>
    <col min="10" max="10" width="12.85546875" style="122" customWidth="1"/>
    <col min="11" max="11" width="14.42578125" style="122" customWidth="1"/>
    <col min="12" max="13" width="13" style="122" customWidth="1"/>
    <col min="14" max="15" width="63.42578125" style="122" customWidth="1"/>
    <col min="16" max="16" width="9.140625" style="43" customWidth="1"/>
    <col min="17" max="18" width="12.85546875" style="122" customWidth="1"/>
    <col min="19" max="20" width="13" style="122" customWidth="1"/>
    <col min="21" max="22" width="63.42578125" style="122" customWidth="1"/>
    <col min="23" max="23" width="9.140625" style="43" customWidth="1"/>
    <col min="24" max="24" width="12.85546875" style="122" customWidth="1"/>
    <col min="25" max="25" width="14.140625" style="122" customWidth="1"/>
    <col min="26" max="27" width="13" style="122" customWidth="1"/>
    <col min="28" max="29" width="63.42578125" style="122" customWidth="1"/>
    <col min="30" max="30" width="9.140625" style="43" customWidth="1"/>
    <col min="31" max="32" width="12.85546875" style="122" customWidth="1"/>
    <col min="33" max="34" width="13" style="122" customWidth="1"/>
    <col min="35" max="36" width="63.42578125" style="122" customWidth="1"/>
    <col min="37" max="37" width="9.140625" style="43" customWidth="1"/>
    <col min="38" max="38" width="12.85546875" style="122" customWidth="1"/>
    <col min="39" max="39" width="14.85546875" style="122" customWidth="1"/>
    <col min="40" max="41" width="13" style="122" customWidth="1"/>
    <col min="42" max="43" width="63.42578125" style="122" customWidth="1"/>
    <col min="44" max="44" width="9.140625" style="43" customWidth="1"/>
    <col min="45" max="45" width="12.85546875" style="122" customWidth="1"/>
    <col min="46" max="46" width="15.28515625" style="122" customWidth="1"/>
    <col min="47" max="48" width="13" style="122" customWidth="1"/>
    <col min="49" max="50" width="63.42578125" style="122" customWidth="1"/>
    <col min="51" max="51" width="9.140625" style="43" customWidth="1"/>
    <col min="52" max="52" width="12.85546875" style="122" customWidth="1"/>
    <col min="53" max="53" width="12.85546875" style="460" customWidth="1"/>
    <col min="54" max="55" width="13" style="122" customWidth="1"/>
    <col min="56" max="57" width="63.42578125" style="122" customWidth="1"/>
    <col min="58" max="58" width="9.140625" style="43" customWidth="1"/>
    <col min="59" max="59" width="12.85546875" style="122" customWidth="1"/>
    <col min="60" max="60" width="13.42578125" style="122" bestFit="1" customWidth="1"/>
    <col min="61" max="62" width="13" style="122" customWidth="1"/>
    <col min="63" max="64" width="63.42578125" style="122" customWidth="1"/>
    <col min="65" max="65" width="9.140625" style="43" customWidth="1"/>
    <col min="66" max="66" width="12.85546875" style="122" customWidth="1"/>
    <col min="67" max="67" width="12.85546875" style="460" customWidth="1"/>
    <col min="68" max="69" width="13" style="122" customWidth="1"/>
    <col min="70" max="71" width="63.42578125" style="122" customWidth="1"/>
    <col min="72" max="16384" width="8.85546875" style="43"/>
  </cols>
  <sheetData>
    <row r="1" spans="1:138" s="3" customFormat="1" ht="21">
      <c r="A1" s="65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459"/>
      <c r="BB1" s="2"/>
      <c r="BC1" s="2"/>
      <c r="BD1" s="2"/>
      <c r="BE1" s="2"/>
      <c r="BF1" s="2"/>
      <c r="BG1" s="2"/>
      <c r="BH1" s="2"/>
      <c r="BI1" s="2"/>
      <c r="BJ1" s="2"/>
      <c r="BK1" s="2"/>
      <c r="BL1" s="2"/>
      <c r="BM1" s="2"/>
      <c r="BN1" s="2"/>
      <c r="BO1" s="459"/>
      <c r="BP1" s="2"/>
      <c r="BQ1" s="2"/>
      <c r="BR1" s="2"/>
      <c r="BS1" s="2"/>
    </row>
    <row r="2" spans="1:138" s="17" customFormat="1" ht="46.5" customHeight="1">
      <c r="A2" s="671"/>
      <c r="B2" s="31" t="s">
        <v>248</v>
      </c>
      <c r="C2" s="32"/>
      <c r="D2" s="32"/>
      <c r="E2" s="32"/>
      <c r="F2" s="32"/>
      <c r="G2" s="33"/>
      <c r="H2" s="33"/>
      <c r="I2" s="34"/>
      <c r="J2" s="32"/>
      <c r="K2" s="32"/>
      <c r="L2" s="32"/>
      <c r="M2" s="32"/>
      <c r="N2" s="33"/>
      <c r="O2" s="33"/>
      <c r="P2" s="34"/>
      <c r="Q2" s="32"/>
      <c r="R2" s="32"/>
      <c r="S2" s="32"/>
      <c r="T2" s="32"/>
      <c r="U2" s="33"/>
      <c r="V2" s="33"/>
      <c r="W2" s="34"/>
      <c r="X2" s="32"/>
      <c r="Y2" s="32"/>
      <c r="Z2" s="32"/>
      <c r="AA2" s="32"/>
      <c r="AB2" s="33"/>
      <c r="AC2" s="33"/>
      <c r="AD2" s="34"/>
      <c r="AE2" s="32"/>
      <c r="AF2" s="32"/>
      <c r="AG2" s="32"/>
      <c r="AH2" s="32"/>
      <c r="AI2" s="33"/>
      <c r="AJ2" s="33"/>
      <c r="AK2" s="34"/>
      <c r="AL2" s="32"/>
      <c r="AM2" s="32"/>
      <c r="AN2" s="32"/>
      <c r="AO2" s="32"/>
      <c r="AP2" s="33"/>
      <c r="AQ2" s="33"/>
      <c r="AR2" s="34"/>
      <c r="AS2" s="32"/>
      <c r="AT2" s="32"/>
      <c r="AU2" s="32"/>
      <c r="AV2" s="32"/>
      <c r="AW2" s="33"/>
      <c r="AX2" s="33"/>
      <c r="AY2" s="34"/>
      <c r="AZ2" s="32"/>
      <c r="BA2" s="32"/>
      <c r="BB2" s="32"/>
      <c r="BC2" s="32"/>
      <c r="BD2" s="33"/>
      <c r="BE2" s="33"/>
      <c r="BF2" s="34"/>
      <c r="BG2" s="32"/>
      <c r="BH2" s="32"/>
      <c r="BI2" s="32"/>
      <c r="BJ2" s="32"/>
      <c r="BK2" s="33"/>
      <c r="BL2" s="33"/>
      <c r="BM2" s="34"/>
      <c r="BN2" s="32"/>
      <c r="BO2" s="32"/>
      <c r="BP2" s="32"/>
      <c r="BQ2" s="32"/>
      <c r="BR2" s="33"/>
      <c r="BS2" s="33"/>
    </row>
    <row r="3" spans="1:138" s="17" customFormat="1" ht="15" customHeight="1">
      <c r="A3" s="653"/>
      <c r="B3" s="35"/>
      <c r="C3" s="4"/>
      <c r="D3" s="4"/>
      <c r="E3" s="4"/>
      <c r="F3" s="4"/>
      <c r="G3" s="4"/>
      <c r="H3" s="4"/>
      <c r="I3" s="34"/>
      <c r="J3" s="4"/>
      <c r="K3" s="4"/>
      <c r="L3" s="4"/>
      <c r="M3" s="4"/>
      <c r="N3" s="4"/>
      <c r="O3" s="4"/>
      <c r="P3" s="34"/>
      <c r="Q3" s="4"/>
      <c r="R3" s="4"/>
      <c r="S3" s="4"/>
      <c r="T3" s="4"/>
      <c r="U3" s="4"/>
      <c r="V3" s="4"/>
      <c r="W3" s="34"/>
      <c r="X3" s="4"/>
      <c r="Y3" s="4"/>
      <c r="Z3" s="4"/>
      <c r="AA3" s="4"/>
      <c r="AB3" s="4"/>
      <c r="AC3" s="4"/>
      <c r="AD3" s="34"/>
      <c r="AE3" s="4"/>
      <c r="AF3" s="4"/>
      <c r="AG3" s="4"/>
      <c r="AH3" s="4"/>
      <c r="AI3" s="4"/>
      <c r="AJ3" s="4"/>
      <c r="AK3" s="34"/>
      <c r="AL3" s="4"/>
      <c r="AM3" s="4"/>
      <c r="AN3" s="4"/>
      <c r="AO3" s="4"/>
      <c r="AP3" s="4"/>
      <c r="AQ3" s="4"/>
      <c r="AR3" s="34"/>
      <c r="AS3" s="4"/>
      <c r="AT3" s="4"/>
      <c r="AU3" s="4"/>
      <c r="AV3" s="4"/>
      <c r="AW3" s="4"/>
      <c r="AX3" s="4"/>
      <c r="AY3" s="34"/>
      <c r="AZ3" s="4"/>
      <c r="BA3" s="4"/>
      <c r="BB3" s="4"/>
      <c r="BC3" s="4"/>
      <c r="BD3" s="4"/>
      <c r="BE3" s="4"/>
      <c r="BF3" s="34"/>
      <c r="BG3" s="4"/>
      <c r="BH3" s="4"/>
      <c r="BI3" s="4"/>
      <c r="BJ3" s="4"/>
      <c r="BK3" s="4"/>
      <c r="BL3" s="4"/>
      <c r="BM3" s="34"/>
      <c r="BN3" s="4"/>
      <c r="BO3" s="4"/>
      <c r="BP3" s="4"/>
      <c r="BQ3" s="4"/>
      <c r="BR3" s="4"/>
      <c r="BS3" s="4"/>
    </row>
    <row r="4" spans="1:138" s="109" customFormat="1" ht="66" customHeight="1">
      <c r="A4" s="653"/>
      <c r="B4" s="141"/>
      <c r="C4" s="948" t="s">
        <v>16</v>
      </c>
      <c r="D4" s="948"/>
      <c r="E4" s="948"/>
      <c r="F4" s="948"/>
      <c r="G4" s="948"/>
      <c r="H4" s="185"/>
      <c r="I4" s="36"/>
      <c r="J4" s="952" t="s">
        <v>17</v>
      </c>
      <c r="K4" s="948"/>
      <c r="L4" s="948"/>
      <c r="M4" s="948"/>
      <c r="N4" s="948"/>
      <c r="O4" s="185"/>
      <c r="P4" s="36"/>
      <c r="Q4" s="952" t="s">
        <v>18</v>
      </c>
      <c r="R4" s="948"/>
      <c r="S4" s="948"/>
      <c r="T4" s="948"/>
      <c r="U4" s="948"/>
      <c r="V4" s="185"/>
      <c r="W4" s="36"/>
      <c r="X4" s="952" t="s">
        <v>19</v>
      </c>
      <c r="Y4" s="948"/>
      <c r="Z4" s="948"/>
      <c r="AA4" s="948"/>
      <c r="AB4" s="948"/>
      <c r="AC4" s="185"/>
      <c r="AD4" s="36"/>
      <c r="AE4" s="952" t="s">
        <v>848</v>
      </c>
      <c r="AF4" s="948"/>
      <c r="AG4" s="948"/>
      <c r="AH4" s="948"/>
      <c r="AI4" s="948"/>
      <c r="AJ4" s="185"/>
      <c r="AK4" s="36"/>
      <c r="AL4" s="952" t="s">
        <v>20</v>
      </c>
      <c r="AM4" s="948"/>
      <c r="AN4" s="948"/>
      <c r="AO4" s="948"/>
      <c r="AP4" s="948"/>
      <c r="AQ4" s="185"/>
      <c r="AR4" s="36"/>
      <c r="AS4" s="952" t="s">
        <v>21</v>
      </c>
      <c r="AT4" s="948"/>
      <c r="AU4" s="948"/>
      <c r="AV4" s="948"/>
      <c r="AW4" s="948"/>
      <c r="AX4" s="185"/>
      <c r="AY4" s="36"/>
      <c r="AZ4" s="952" t="s">
        <v>22</v>
      </c>
      <c r="BA4" s="948"/>
      <c r="BB4" s="948"/>
      <c r="BC4" s="948"/>
      <c r="BD4" s="948"/>
      <c r="BE4" s="185"/>
      <c r="BF4" s="36"/>
      <c r="BG4" s="952" t="s">
        <v>23</v>
      </c>
      <c r="BH4" s="948"/>
      <c r="BI4" s="948"/>
      <c r="BJ4" s="948"/>
      <c r="BK4" s="948"/>
      <c r="BL4" s="185"/>
      <c r="BM4" s="36"/>
      <c r="BN4" s="952" t="s">
        <v>24</v>
      </c>
      <c r="BO4" s="948"/>
      <c r="BP4" s="948"/>
      <c r="BQ4" s="948"/>
      <c r="BR4" s="948"/>
      <c r="BS4" s="185"/>
    </row>
    <row r="5" spans="1:138" s="17" customFormat="1">
      <c r="A5" s="653"/>
      <c r="B5" s="141"/>
      <c r="C5" s="4"/>
      <c r="D5" s="4"/>
      <c r="E5" s="4"/>
      <c r="F5" s="4"/>
      <c r="G5" s="4"/>
      <c r="H5" s="4"/>
      <c r="I5" s="34"/>
      <c r="J5" s="4"/>
      <c r="K5" s="4"/>
      <c r="L5" s="4"/>
      <c r="M5" s="4"/>
      <c r="N5" s="4"/>
      <c r="O5" s="4"/>
      <c r="P5" s="34"/>
      <c r="Q5" s="4"/>
      <c r="R5" s="4"/>
      <c r="S5" s="4"/>
      <c r="T5" s="4"/>
      <c r="U5" s="4"/>
      <c r="V5" s="4"/>
      <c r="W5" s="34"/>
      <c r="X5" s="4"/>
      <c r="Y5" s="4"/>
      <c r="Z5" s="4"/>
      <c r="AA5" s="4"/>
      <c r="AB5" s="4"/>
      <c r="AC5" s="4"/>
      <c r="AD5" s="34"/>
      <c r="AE5" s="4"/>
      <c r="AF5" s="4"/>
      <c r="AG5" s="4"/>
      <c r="AH5" s="4"/>
      <c r="AI5" s="4"/>
      <c r="AJ5" s="4"/>
      <c r="AK5" s="34"/>
      <c r="AL5" s="4"/>
      <c r="AM5" s="4"/>
      <c r="AN5" s="4"/>
      <c r="AO5" s="4"/>
      <c r="AP5" s="4"/>
      <c r="AQ5" s="4"/>
      <c r="AR5" s="34"/>
      <c r="AS5" s="4"/>
      <c r="AT5" s="4"/>
      <c r="AU5" s="4"/>
      <c r="AV5" s="4"/>
      <c r="AW5" s="4"/>
      <c r="AX5" s="4"/>
      <c r="AY5" s="34"/>
      <c r="AZ5" s="4"/>
      <c r="BA5" s="4"/>
      <c r="BB5" s="4"/>
      <c r="BC5" s="4"/>
      <c r="BD5" s="4"/>
      <c r="BE5" s="4"/>
      <c r="BF5" s="34"/>
      <c r="BG5" s="4"/>
      <c r="BH5" s="4"/>
      <c r="BI5" s="4"/>
      <c r="BJ5" s="4"/>
      <c r="BK5" s="4"/>
      <c r="BL5" s="4"/>
      <c r="BM5" s="34"/>
      <c r="BN5" s="4"/>
      <c r="BO5" s="4"/>
      <c r="BP5" s="4"/>
      <c r="BQ5" s="4"/>
      <c r="BR5" s="4"/>
      <c r="BS5" s="4"/>
    </row>
    <row r="6" spans="1:138" s="18" customFormat="1" ht="18.75">
      <c r="A6" s="672" t="s">
        <v>25</v>
      </c>
      <c r="B6" s="142"/>
      <c r="C6" s="38" t="s">
        <v>27</v>
      </c>
      <c r="D6" s="37" t="s">
        <v>28</v>
      </c>
      <c r="E6" s="37" t="s">
        <v>29</v>
      </c>
      <c r="F6" s="37" t="s">
        <v>30</v>
      </c>
      <c r="G6" s="37" t="s">
        <v>9</v>
      </c>
      <c r="H6" s="37" t="s">
        <v>10</v>
      </c>
      <c r="I6" s="39"/>
      <c r="J6" s="38" t="s">
        <v>27</v>
      </c>
      <c r="K6" s="37" t="s">
        <v>28</v>
      </c>
      <c r="L6" s="37" t="s">
        <v>29</v>
      </c>
      <c r="M6" s="37" t="s">
        <v>30</v>
      </c>
      <c r="N6" s="37" t="s">
        <v>9</v>
      </c>
      <c r="O6" s="37" t="s">
        <v>10</v>
      </c>
      <c r="P6" s="39"/>
      <c r="Q6" s="38" t="s">
        <v>27</v>
      </c>
      <c r="R6" s="37" t="s">
        <v>28</v>
      </c>
      <c r="S6" s="37" t="s">
        <v>29</v>
      </c>
      <c r="T6" s="37" t="s">
        <v>30</v>
      </c>
      <c r="U6" s="37" t="s">
        <v>9</v>
      </c>
      <c r="V6" s="37" t="s">
        <v>10</v>
      </c>
      <c r="W6" s="39"/>
      <c r="X6" s="38" t="s">
        <v>27</v>
      </c>
      <c r="Y6" s="37" t="s">
        <v>28</v>
      </c>
      <c r="Z6" s="37" t="s">
        <v>29</v>
      </c>
      <c r="AA6" s="37" t="s">
        <v>30</v>
      </c>
      <c r="AB6" s="37" t="s">
        <v>9</v>
      </c>
      <c r="AC6" s="37" t="s">
        <v>10</v>
      </c>
      <c r="AD6" s="39"/>
      <c r="AE6" s="38" t="s">
        <v>27</v>
      </c>
      <c r="AF6" s="37" t="s">
        <v>28</v>
      </c>
      <c r="AG6" s="37" t="s">
        <v>29</v>
      </c>
      <c r="AH6" s="37" t="s">
        <v>30</v>
      </c>
      <c r="AI6" s="37" t="s">
        <v>9</v>
      </c>
      <c r="AJ6" s="37" t="s">
        <v>10</v>
      </c>
      <c r="AK6" s="39"/>
      <c r="AL6" s="38" t="s">
        <v>27</v>
      </c>
      <c r="AM6" s="37" t="s">
        <v>28</v>
      </c>
      <c r="AN6" s="37" t="s">
        <v>29</v>
      </c>
      <c r="AO6" s="37" t="s">
        <v>30</v>
      </c>
      <c r="AP6" s="37" t="s">
        <v>9</v>
      </c>
      <c r="AQ6" s="37" t="s">
        <v>10</v>
      </c>
      <c r="AR6" s="39"/>
      <c r="AS6" s="38" t="s">
        <v>27</v>
      </c>
      <c r="AT6" s="37" t="s">
        <v>28</v>
      </c>
      <c r="AU6" s="37" t="s">
        <v>29</v>
      </c>
      <c r="AV6" s="37" t="s">
        <v>30</v>
      </c>
      <c r="AW6" s="37" t="s">
        <v>9</v>
      </c>
      <c r="AX6" s="37" t="s">
        <v>10</v>
      </c>
      <c r="AY6" s="39"/>
      <c r="AZ6" s="38" t="s">
        <v>27</v>
      </c>
      <c r="BA6" s="37" t="s">
        <v>28</v>
      </c>
      <c r="BB6" s="37" t="s">
        <v>29</v>
      </c>
      <c r="BC6" s="37" t="s">
        <v>30</v>
      </c>
      <c r="BD6" s="37" t="s">
        <v>9</v>
      </c>
      <c r="BE6" s="37" t="s">
        <v>10</v>
      </c>
      <c r="BF6" s="39"/>
      <c r="BG6" s="38" t="s">
        <v>27</v>
      </c>
      <c r="BH6" s="37" t="s">
        <v>28</v>
      </c>
      <c r="BI6" s="37" t="s">
        <v>29</v>
      </c>
      <c r="BJ6" s="37" t="s">
        <v>30</v>
      </c>
      <c r="BK6" s="37" t="s">
        <v>9</v>
      </c>
      <c r="BL6" s="37" t="s">
        <v>10</v>
      </c>
      <c r="BM6" s="39"/>
      <c r="BN6" s="38" t="s">
        <v>27</v>
      </c>
      <c r="BO6" s="37" t="s">
        <v>28</v>
      </c>
      <c r="BP6" s="37" t="s">
        <v>29</v>
      </c>
      <c r="BQ6" s="37" t="s">
        <v>30</v>
      </c>
      <c r="BR6" s="37" t="s">
        <v>9</v>
      </c>
      <c r="BS6" s="37" t="s">
        <v>10</v>
      </c>
    </row>
    <row r="7" spans="1:138" s="21" customFormat="1" ht="12" customHeight="1">
      <c r="A7" s="9"/>
      <c r="B7" s="143"/>
      <c r="C7" s="11"/>
      <c r="D7" s="19"/>
      <c r="E7" s="20"/>
      <c r="F7" s="20"/>
      <c r="G7" s="19"/>
      <c r="H7" s="19"/>
      <c r="I7" s="40"/>
      <c r="J7" s="11"/>
      <c r="K7" s="19"/>
      <c r="L7" s="20"/>
      <c r="M7" s="20"/>
      <c r="N7" s="19"/>
      <c r="O7" s="19"/>
      <c r="P7" s="40"/>
      <c r="Q7" s="11"/>
      <c r="R7" s="19"/>
      <c r="S7" s="20"/>
      <c r="T7" s="20"/>
      <c r="U7" s="19"/>
      <c r="V7" s="19"/>
      <c r="W7" s="40"/>
      <c r="X7" s="11"/>
      <c r="Y7" s="19"/>
      <c r="Z7" s="20"/>
      <c r="AA7" s="20"/>
      <c r="AB7" s="19"/>
      <c r="AC7" s="19"/>
      <c r="AD7" s="40"/>
      <c r="AE7" s="11"/>
      <c r="AF7" s="19"/>
      <c r="AG7" s="20"/>
      <c r="AH7" s="20"/>
      <c r="AI7" s="19"/>
      <c r="AJ7" s="19"/>
      <c r="AK7" s="40"/>
      <c r="AL7" s="11"/>
      <c r="AM7" s="19"/>
      <c r="AN7" s="20"/>
      <c r="AO7" s="20"/>
      <c r="AP7" s="19"/>
      <c r="AQ7" s="19"/>
      <c r="AR7" s="40"/>
      <c r="AS7" s="11"/>
      <c r="AT7" s="19"/>
      <c r="AU7" s="20"/>
      <c r="AV7" s="20"/>
      <c r="AW7" s="19"/>
      <c r="AX7" s="19"/>
      <c r="AY7" s="40"/>
      <c r="AZ7" s="11"/>
      <c r="BA7" s="19"/>
      <c r="BB7" s="20"/>
      <c r="BC7" s="20"/>
      <c r="BD7" s="19"/>
      <c r="BE7" s="19"/>
      <c r="BF7" s="40"/>
      <c r="BG7" s="11"/>
      <c r="BH7" s="19"/>
      <c r="BI7" s="20"/>
      <c r="BJ7" s="20"/>
      <c r="BK7" s="19"/>
      <c r="BL7" s="19"/>
      <c r="BM7" s="40"/>
      <c r="BN7" s="11"/>
      <c r="BO7" s="19"/>
      <c r="BP7" s="20"/>
      <c r="BQ7" s="20"/>
      <c r="BR7" s="19"/>
      <c r="BS7" s="19"/>
    </row>
    <row r="8" spans="1:138" s="28" customFormat="1" ht="12.75">
      <c r="A8" s="431" t="s">
        <v>249</v>
      </c>
      <c r="B8" s="642" t="s">
        <v>250</v>
      </c>
      <c r="C8" s="869">
        <v>100</v>
      </c>
      <c r="D8" s="872"/>
      <c r="E8" s="872"/>
      <c r="F8" s="431">
        <f>SUM(E9:E23)</f>
        <v>60</v>
      </c>
      <c r="G8" s="872"/>
      <c r="H8" s="872"/>
      <c r="I8" s="41"/>
      <c r="J8" s="869">
        <v>100</v>
      </c>
      <c r="K8" s="872"/>
      <c r="L8" s="872"/>
      <c r="M8" s="431">
        <f>SUM(L9:L23)</f>
        <v>60</v>
      </c>
      <c r="N8" s="872"/>
      <c r="O8" s="872"/>
      <c r="P8" s="41"/>
      <c r="Q8" s="869">
        <v>100</v>
      </c>
      <c r="R8" s="872"/>
      <c r="S8" s="872"/>
      <c r="T8" s="431">
        <f>SUM(S9:S23)</f>
        <v>90</v>
      </c>
      <c r="U8" s="872"/>
      <c r="V8" s="872"/>
      <c r="W8" s="41"/>
      <c r="X8" s="869">
        <v>100</v>
      </c>
      <c r="Y8" s="872"/>
      <c r="Z8" s="872"/>
      <c r="AA8" s="431">
        <f>SUM(Z9:Z23)</f>
        <v>83.333333333333343</v>
      </c>
      <c r="AB8" s="872"/>
      <c r="AC8" s="872"/>
      <c r="AD8" s="41"/>
      <c r="AE8" s="869">
        <v>100</v>
      </c>
      <c r="AF8" s="872"/>
      <c r="AG8" s="872"/>
      <c r="AH8" s="431">
        <f>SUM(AG9:AG23)</f>
        <v>90</v>
      </c>
      <c r="AI8" s="872"/>
      <c r="AJ8" s="872"/>
      <c r="AK8" s="41"/>
      <c r="AL8" s="869">
        <v>100</v>
      </c>
      <c r="AM8" s="872"/>
      <c r="AN8" s="872"/>
      <c r="AO8" s="431">
        <f>SUM(AN9:AN23)</f>
        <v>90</v>
      </c>
      <c r="AP8" s="872"/>
      <c r="AQ8" s="872"/>
      <c r="AR8" s="41"/>
      <c r="AS8" s="869">
        <v>100</v>
      </c>
      <c r="AT8" s="872"/>
      <c r="AU8" s="872"/>
      <c r="AV8" s="431">
        <f>SUM(AU9:AU23)</f>
        <v>80</v>
      </c>
      <c r="AW8" s="872"/>
      <c r="AX8" s="872"/>
      <c r="AY8" s="41"/>
      <c r="AZ8" s="869">
        <v>100</v>
      </c>
      <c r="BA8" s="872"/>
      <c r="BB8" s="872"/>
      <c r="BC8" s="431">
        <f>SUM(BB9:BB23)</f>
        <v>93.333333333333343</v>
      </c>
      <c r="BD8" s="872"/>
      <c r="BE8" s="872"/>
      <c r="BF8" s="41"/>
      <c r="BG8" s="869">
        <v>100</v>
      </c>
      <c r="BH8" s="872"/>
      <c r="BI8" s="872"/>
      <c r="BJ8" s="431">
        <f>SUM(BI9:BI23)</f>
        <v>60</v>
      </c>
      <c r="BK8" s="872"/>
      <c r="BL8" s="872"/>
      <c r="BM8" s="41"/>
      <c r="BN8" s="869">
        <v>100</v>
      </c>
      <c r="BO8" s="872"/>
      <c r="BP8" s="872"/>
      <c r="BQ8" s="431">
        <f>SUM(BP9:BP23)</f>
        <v>100</v>
      </c>
      <c r="BR8" s="872"/>
      <c r="BS8" s="872"/>
    </row>
    <row r="9" spans="1:138" s="153" customFormat="1" ht="61.5" customHeight="1">
      <c r="A9" s="121" t="s">
        <v>251</v>
      </c>
      <c r="B9" s="144" t="s">
        <v>831</v>
      </c>
      <c r="C9" s="534">
        <f t="shared" ref="C9:C14" si="0">C$8/10</f>
        <v>10</v>
      </c>
      <c r="D9" s="107" t="s">
        <v>35</v>
      </c>
      <c r="E9" s="107">
        <f>IF(D9="Yes",C9,0)</f>
        <v>10</v>
      </c>
      <c r="F9" s="107"/>
      <c r="G9" s="148" t="s">
        <v>1615</v>
      </c>
      <c r="H9" s="107"/>
      <c r="I9" s="41"/>
      <c r="J9" s="534">
        <f t="shared" ref="J9:J14" si="1">J$8/10</f>
        <v>10</v>
      </c>
      <c r="K9" s="107" t="s">
        <v>35</v>
      </c>
      <c r="L9" s="107">
        <f t="shared" ref="L9:L14" si="2">IF(K9="Yes",J9,0)</f>
        <v>10</v>
      </c>
      <c r="M9" s="107"/>
      <c r="N9" s="148" t="s">
        <v>1616</v>
      </c>
      <c r="O9" s="107"/>
      <c r="P9" s="41"/>
      <c r="Q9" s="534">
        <f t="shared" ref="Q9:Q14" si="3">Q$8/10</f>
        <v>10</v>
      </c>
      <c r="R9" s="107" t="s">
        <v>35</v>
      </c>
      <c r="S9" s="107">
        <f t="shared" ref="S9:S14" si="4">IF(R9="Yes",Q9,0)</f>
        <v>10</v>
      </c>
      <c r="T9" s="107"/>
      <c r="U9" s="148" t="s">
        <v>1617</v>
      </c>
      <c r="V9" s="107"/>
      <c r="W9" s="41"/>
      <c r="X9" s="534">
        <f t="shared" ref="X9:X14" si="5">X$8/10</f>
        <v>10</v>
      </c>
      <c r="Y9" s="107" t="s">
        <v>35</v>
      </c>
      <c r="Z9" s="107">
        <f t="shared" ref="Z9:Z14" si="6">IF(Y9="Yes",X9,0)</f>
        <v>10</v>
      </c>
      <c r="AA9" s="107"/>
      <c r="AB9" s="151" t="s">
        <v>1618</v>
      </c>
      <c r="AC9" s="107"/>
      <c r="AD9" s="41"/>
      <c r="AE9" s="534">
        <f t="shared" ref="AE9:AE14" si="7">AE$8/10</f>
        <v>10</v>
      </c>
      <c r="AF9" s="151" t="s">
        <v>35</v>
      </c>
      <c r="AG9" s="107">
        <f t="shared" ref="AG9:AG14" si="8">IF(AF9="Yes",AE9,0)</f>
        <v>10</v>
      </c>
      <c r="AH9" s="107"/>
      <c r="AI9" s="148" t="s">
        <v>1619</v>
      </c>
      <c r="AJ9" s="107"/>
      <c r="AK9" s="41"/>
      <c r="AL9" s="534">
        <f t="shared" ref="AL9:AL14" si="9">AL$8/10</f>
        <v>10</v>
      </c>
      <c r="AM9" s="107" t="s">
        <v>35</v>
      </c>
      <c r="AN9" s="107">
        <f t="shared" ref="AN9:AN14" si="10">IF(AM9="Yes",AL9,0)</f>
        <v>10</v>
      </c>
      <c r="AO9" s="107"/>
      <c r="AP9" s="151" t="s">
        <v>1620</v>
      </c>
      <c r="AQ9" s="107"/>
      <c r="AR9" s="41"/>
      <c r="AS9" s="534">
        <f t="shared" ref="AS9:AS14" si="11">AS$8/10</f>
        <v>10</v>
      </c>
      <c r="AT9" s="107" t="s">
        <v>35</v>
      </c>
      <c r="AU9" s="107">
        <f t="shared" ref="AU9:AU14" si="12">IF(AT9="Yes",AS9,0)</f>
        <v>10</v>
      </c>
      <c r="AV9" s="107"/>
      <c r="AW9" s="151" t="s">
        <v>1621</v>
      </c>
      <c r="AX9" s="107"/>
      <c r="AY9" s="41"/>
      <c r="AZ9" s="534">
        <f t="shared" ref="AZ9:AZ14" si="13">AZ$8/10</f>
        <v>10</v>
      </c>
      <c r="BA9" s="107" t="s">
        <v>35</v>
      </c>
      <c r="BB9" s="107">
        <f t="shared" ref="BB9:BB14" si="14">IF(BA9="Yes",AZ9,0)</f>
        <v>10</v>
      </c>
      <c r="BC9" s="107"/>
      <c r="BD9" s="151" t="s">
        <v>1622</v>
      </c>
      <c r="BE9" s="107"/>
      <c r="BF9" s="41"/>
      <c r="BG9" s="534">
        <f t="shared" ref="BG9:BG14" si="15">BG$8/10</f>
        <v>10</v>
      </c>
      <c r="BH9" s="107" t="s">
        <v>35</v>
      </c>
      <c r="BI9" s="107">
        <f t="shared" ref="BI9:BI14" si="16">IF(BH9="Yes",BG9,0)</f>
        <v>10</v>
      </c>
      <c r="BJ9" s="107"/>
      <c r="BK9" s="148" t="s">
        <v>1623</v>
      </c>
      <c r="BL9" s="107"/>
      <c r="BM9" s="41"/>
      <c r="BN9" s="534">
        <f t="shared" ref="BN9:BN14" si="17">BN$8/10</f>
        <v>10</v>
      </c>
      <c r="BO9" s="107" t="s">
        <v>35</v>
      </c>
      <c r="BP9" s="107">
        <f t="shared" ref="BP9:BP14" si="18">IF(BO9="Yes",BN9,0)</f>
        <v>10</v>
      </c>
      <c r="BQ9" s="107"/>
      <c r="BR9" s="107" t="s">
        <v>1624</v>
      </c>
      <c r="BS9" s="107"/>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row>
    <row r="10" spans="1:138" s="153" customFormat="1" ht="39.75" customHeight="1">
      <c r="A10" s="121" t="s">
        <v>252</v>
      </c>
      <c r="B10" s="144" t="s">
        <v>253</v>
      </c>
      <c r="C10" s="534">
        <f t="shared" si="0"/>
        <v>10</v>
      </c>
      <c r="D10" s="107" t="s">
        <v>38</v>
      </c>
      <c r="E10" s="107">
        <f>IF(D10="Yes",C10,0)</f>
        <v>0</v>
      </c>
      <c r="F10" s="107"/>
      <c r="G10" s="148"/>
      <c r="H10" s="107"/>
      <c r="I10" s="41"/>
      <c r="J10" s="534">
        <f t="shared" si="1"/>
        <v>10</v>
      </c>
      <c r="K10" s="151" t="s">
        <v>35</v>
      </c>
      <c r="L10" s="107">
        <f t="shared" si="2"/>
        <v>10</v>
      </c>
      <c r="M10" s="107"/>
      <c r="N10" s="148" t="s">
        <v>1616</v>
      </c>
      <c r="O10" s="107"/>
      <c r="P10" s="41"/>
      <c r="Q10" s="534">
        <f t="shared" si="3"/>
        <v>10</v>
      </c>
      <c r="R10" s="107" t="s">
        <v>35</v>
      </c>
      <c r="S10" s="107">
        <f t="shared" si="4"/>
        <v>10</v>
      </c>
      <c r="T10" s="107"/>
      <c r="U10" s="148" t="s">
        <v>1625</v>
      </c>
      <c r="W10" s="41"/>
      <c r="X10" s="534">
        <f t="shared" si="5"/>
        <v>10</v>
      </c>
      <c r="Y10" s="151" t="s">
        <v>35</v>
      </c>
      <c r="Z10" s="107">
        <f t="shared" si="6"/>
        <v>10</v>
      </c>
      <c r="AA10" s="107"/>
      <c r="AB10" s="148" t="s">
        <v>1626</v>
      </c>
      <c r="AD10" s="41"/>
      <c r="AE10" s="534">
        <f t="shared" si="7"/>
        <v>10</v>
      </c>
      <c r="AF10" s="148" t="s">
        <v>35</v>
      </c>
      <c r="AG10" s="107">
        <f t="shared" si="8"/>
        <v>10</v>
      </c>
      <c r="AH10" s="107"/>
      <c r="AI10" s="148" t="s">
        <v>1627</v>
      </c>
      <c r="AJ10" s="107"/>
      <c r="AK10" s="41"/>
      <c r="AL10" s="534">
        <f t="shared" si="9"/>
        <v>10</v>
      </c>
      <c r="AM10" s="151" t="s">
        <v>35</v>
      </c>
      <c r="AN10" s="107">
        <f t="shared" si="10"/>
        <v>10</v>
      </c>
      <c r="AO10" s="107"/>
      <c r="AP10" s="151" t="s">
        <v>1620</v>
      </c>
      <c r="AQ10" s="107"/>
      <c r="AR10" s="41"/>
      <c r="AS10" s="534">
        <f t="shared" si="11"/>
        <v>10</v>
      </c>
      <c r="AT10" s="107" t="s">
        <v>38</v>
      </c>
      <c r="AU10" s="107">
        <f t="shared" si="12"/>
        <v>0</v>
      </c>
      <c r="AV10" s="107"/>
      <c r="AW10" s="148"/>
      <c r="AX10" s="107"/>
      <c r="AY10" s="41"/>
      <c r="AZ10" s="534">
        <f t="shared" si="13"/>
        <v>10</v>
      </c>
      <c r="BA10" s="107" t="s">
        <v>35</v>
      </c>
      <c r="BB10" s="107">
        <f t="shared" si="14"/>
        <v>10</v>
      </c>
      <c r="BC10" s="107"/>
      <c r="BD10" s="151" t="s">
        <v>1628</v>
      </c>
      <c r="BE10" s="107"/>
      <c r="BF10" s="41"/>
      <c r="BG10" s="534">
        <f t="shared" si="15"/>
        <v>10</v>
      </c>
      <c r="BH10" s="107" t="s">
        <v>35</v>
      </c>
      <c r="BI10" s="107">
        <f t="shared" si="16"/>
        <v>10</v>
      </c>
      <c r="BJ10" s="107"/>
      <c r="BK10" s="148" t="s">
        <v>2371</v>
      </c>
      <c r="BL10" s="107"/>
      <c r="BM10" s="41"/>
      <c r="BN10" s="534">
        <f t="shared" si="17"/>
        <v>10</v>
      </c>
      <c r="BO10" s="107" t="s">
        <v>35</v>
      </c>
      <c r="BP10" s="107">
        <f t="shared" si="18"/>
        <v>10</v>
      </c>
      <c r="BQ10" s="107"/>
      <c r="BR10" s="107" t="s">
        <v>1629</v>
      </c>
      <c r="BS10" s="107"/>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row>
    <row r="11" spans="1:138" s="153" customFormat="1" ht="61.5" customHeight="1">
      <c r="A11" s="121" t="s">
        <v>254</v>
      </c>
      <c r="B11" s="144" t="s">
        <v>255</v>
      </c>
      <c r="C11" s="534">
        <f t="shared" si="0"/>
        <v>10</v>
      </c>
      <c r="D11" s="107" t="s">
        <v>35</v>
      </c>
      <c r="E11" s="107">
        <f t="shared" ref="E11:E14" si="19">IF(D11="Yes",C11,0)</f>
        <v>10</v>
      </c>
      <c r="F11" s="107"/>
      <c r="G11" s="148" t="s">
        <v>1630</v>
      </c>
      <c r="H11" s="107"/>
      <c r="I11" s="41"/>
      <c r="J11" s="534">
        <f t="shared" si="1"/>
        <v>10</v>
      </c>
      <c r="K11" s="107" t="s">
        <v>35</v>
      </c>
      <c r="L11" s="107">
        <f t="shared" si="2"/>
        <v>10</v>
      </c>
      <c r="M11" s="107"/>
      <c r="N11" s="148" t="s">
        <v>1631</v>
      </c>
      <c r="O11" s="107"/>
      <c r="P11" s="41"/>
      <c r="Q11" s="534">
        <f t="shared" si="3"/>
        <v>10</v>
      </c>
      <c r="R11" s="107" t="s">
        <v>35</v>
      </c>
      <c r="S11" s="107">
        <f t="shared" si="4"/>
        <v>10</v>
      </c>
      <c r="T11" s="107"/>
      <c r="U11" s="148" t="s">
        <v>1617</v>
      </c>
      <c r="V11" s="107"/>
      <c r="W11" s="41"/>
      <c r="X11" s="534">
        <f t="shared" si="5"/>
        <v>10</v>
      </c>
      <c r="Y11" s="107" t="s">
        <v>35</v>
      </c>
      <c r="Z11" s="107">
        <f t="shared" si="6"/>
        <v>10</v>
      </c>
      <c r="AA11" s="107"/>
      <c r="AB11" s="151" t="s">
        <v>1632</v>
      </c>
      <c r="AC11" s="107"/>
      <c r="AD11" s="41"/>
      <c r="AE11" s="534">
        <f t="shared" si="7"/>
        <v>10</v>
      </c>
      <c r="AF11" s="148" t="s">
        <v>35</v>
      </c>
      <c r="AG11" s="107">
        <f t="shared" si="8"/>
        <v>10</v>
      </c>
      <c r="AH11" s="107"/>
      <c r="AI11" s="148" t="s">
        <v>1633</v>
      </c>
      <c r="AJ11" s="107"/>
      <c r="AK11" s="41"/>
      <c r="AL11" s="534">
        <f t="shared" si="9"/>
        <v>10</v>
      </c>
      <c r="AM11" s="107" t="s">
        <v>35</v>
      </c>
      <c r="AN11" s="107">
        <f t="shared" si="10"/>
        <v>10</v>
      </c>
      <c r="AO11" s="107"/>
      <c r="AP11" s="151" t="s">
        <v>1620</v>
      </c>
      <c r="AQ11" s="107"/>
      <c r="AR11" s="41"/>
      <c r="AS11" s="534">
        <f t="shared" si="11"/>
        <v>10</v>
      </c>
      <c r="AT11" s="107" t="s">
        <v>35</v>
      </c>
      <c r="AU11" s="107">
        <f t="shared" si="12"/>
        <v>10</v>
      </c>
      <c r="AV11" s="107"/>
      <c r="AW11" s="151" t="s">
        <v>1621</v>
      </c>
      <c r="AX11" s="107"/>
      <c r="AY11" s="41"/>
      <c r="AZ11" s="534">
        <f t="shared" si="13"/>
        <v>10</v>
      </c>
      <c r="BA11" s="107" t="s">
        <v>35</v>
      </c>
      <c r="BB11" s="107">
        <f t="shared" si="14"/>
        <v>10</v>
      </c>
      <c r="BC11" s="107"/>
      <c r="BD11" s="151" t="s">
        <v>1634</v>
      </c>
      <c r="BE11" s="107"/>
      <c r="BF11" s="41"/>
      <c r="BG11" s="534">
        <f t="shared" si="15"/>
        <v>10</v>
      </c>
      <c r="BH11" s="107" t="s">
        <v>35</v>
      </c>
      <c r="BI11" s="107">
        <f t="shared" si="16"/>
        <v>10</v>
      </c>
      <c r="BJ11" s="107"/>
      <c r="BK11" s="148" t="s">
        <v>1635</v>
      </c>
      <c r="BL11" s="107"/>
      <c r="BM11" s="41"/>
      <c r="BN11" s="534">
        <f t="shared" si="17"/>
        <v>10</v>
      </c>
      <c r="BO11" s="107" t="s">
        <v>35</v>
      </c>
      <c r="BP11" s="107">
        <f t="shared" si="18"/>
        <v>10</v>
      </c>
      <c r="BQ11" s="107"/>
      <c r="BR11" s="107" t="s">
        <v>1636</v>
      </c>
      <c r="BS11" s="107"/>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row>
    <row r="12" spans="1:138" s="153" customFormat="1" ht="91.5" customHeight="1">
      <c r="A12" s="121" t="s">
        <v>256</v>
      </c>
      <c r="B12" s="144" t="s">
        <v>189</v>
      </c>
      <c r="C12" s="534">
        <f t="shared" si="0"/>
        <v>10</v>
      </c>
      <c r="D12" s="107" t="s">
        <v>35</v>
      </c>
      <c r="E12" s="107">
        <f>IF(D12="Yes",C12,0)</f>
        <v>10</v>
      </c>
      <c r="F12" s="107"/>
      <c r="G12" s="148" t="s">
        <v>1637</v>
      </c>
      <c r="H12" s="107"/>
      <c r="I12" s="41"/>
      <c r="J12" s="534">
        <f t="shared" si="1"/>
        <v>10</v>
      </c>
      <c r="K12" s="107" t="s">
        <v>38</v>
      </c>
      <c r="L12" s="107">
        <f t="shared" si="2"/>
        <v>0</v>
      </c>
      <c r="M12" s="107"/>
      <c r="N12" s="148"/>
      <c r="O12" s="107"/>
      <c r="P12" s="41"/>
      <c r="Q12" s="534">
        <f t="shared" si="3"/>
        <v>10</v>
      </c>
      <c r="R12" s="107" t="s">
        <v>35</v>
      </c>
      <c r="S12" s="107">
        <f t="shared" si="4"/>
        <v>10</v>
      </c>
      <c r="T12" s="107"/>
      <c r="U12" s="148" t="s">
        <v>1638</v>
      </c>
      <c r="V12" s="107"/>
      <c r="W12" s="41"/>
      <c r="X12" s="534">
        <f t="shared" si="5"/>
        <v>10</v>
      </c>
      <c r="Y12" s="151" t="s">
        <v>35</v>
      </c>
      <c r="Z12" s="107">
        <f t="shared" si="6"/>
        <v>10</v>
      </c>
      <c r="AA12" s="107"/>
      <c r="AB12" s="151" t="s">
        <v>1632</v>
      </c>
      <c r="AC12" s="107"/>
      <c r="AD12" s="41"/>
      <c r="AE12" s="534">
        <f t="shared" si="7"/>
        <v>10</v>
      </c>
      <c r="AF12" s="151" t="s">
        <v>35</v>
      </c>
      <c r="AG12" s="107">
        <f t="shared" si="8"/>
        <v>10</v>
      </c>
      <c r="AH12" s="107"/>
      <c r="AI12" s="148" t="s">
        <v>1619</v>
      </c>
      <c r="AJ12" s="107"/>
      <c r="AK12" s="41"/>
      <c r="AL12" s="534">
        <f t="shared" si="9"/>
        <v>10</v>
      </c>
      <c r="AM12" s="107" t="s">
        <v>35</v>
      </c>
      <c r="AN12" s="107">
        <f t="shared" si="10"/>
        <v>10</v>
      </c>
      <c r="AO12" s="107"/>
      <c r="AP12" s="173" t="s">
        <v>1639</v>
      </c>
      <c r="AQ12" s="107"/>
      <c r="AR12" s="41"/>
      <c r="AS12" s="534">
        <f t="shared" si="11"/>
        <v>10</v>
      </c>
      <c r="AT12" s="107" t="s">
        <v>35</v>
      </c>
      <c r="AU12" s="107">
        <f t="shared" si="12"/>
        <v>10</v>
      </c>
      <c r="AV12" s="107"/>
      <c r="AW12" s="151" t="s">
        <v>1621</v>
      </c>
      <c r="AX12" s="107"/>
      <c r="AY12" s="41"/>
      <c r="AZ12" s="534">
        <f t="shared" si="13"/>
        <v>10</v>
      </c>
      <c r="BA12" s="107" t="s">
        <v>35</v>
      </c>
      <c r="BB12" s="107">
        <f t="shared" si="14"/>
        <v>10</v>
      </c>
      <c r="BC12" s="107"/>
      <c r="BD12" s="151" t="s">
        <v>1640</v>
      </c>
      <c r="BE12" s="107"/>
      <c r="BF12" s="41"/>
      <c r="BG12" s="534">
        <f t="shared" si="15"/>
        <v>10</v>
      </c>
      <c r="BH12" s="107" t="s">
        <v>38</v>
      </c>
      <c r="BI12" s="107">
        <f t="shared" si="16"/>
        <v>0</v>
      </c>
      <c r="BJ12" s="107"/>
      <c r="BK12" s="148"/>
      <c r="BL12" s="107"/>
      <c r="BM12" s="41"/>
      <c r="BN12" s="534">
        <f t="shared" si="17"/>
        <v>10</v>
      </c>
      <c r="BO12" s="107" t="s">
        <v>35</v>
      </c>
      <c r="BP12" s="107">
        <f t="shared" si="18"/>
        <v>10</v>
      </c>
      <c r="BQ12" s="107"/>
      <c r="BR12" s="107" t="s">
        <v>1641</v>
      </c>
      <c r="BS12" s="107"/>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row>
    <row r="13" spans="1:138" s="153" customFormat="1" ht="111" customHeight="1">
      <c r="A13" s="121" t="s">
        <v>190</v>
      </c>
      <c r="B13" s="144" t="s">
        <v>191</v>
      </c>
      <c r="C13" s="46">
        <f t="shared" si="0"/>
        <v>10</v>
      </c>
      <c r="D13" s="107" t="s">
        <v>35</v>
      </c>
      <c r="E13" s="107">
        <f t="shared" si="19"/>
        <v>10</v>
      </c>
      <c r="F13" s="107"/>
      <c r="G13" s="148" t="s">
        <v>1642</v>
      </c>
      <c r="H13" s="107"/>
      <c r="I13" s="41"/>
      <c r="J13" s="46">
        <f t="shared" si="1"/>
        <v>10</v>
      </c>
      <c r="K13" s="107" t="s">
        <v>35</v>
      </c>
      <c r="L13" s="107">
        <f t="shared" si="2"/>
        <v>10</v>
      </c>
      <c r="M13" s="107"/>
      <c r="N13" s="148" t="s">
        <v>1643</v>
      </c>
      <c r="O13" s="107"/>
      <c r="P13" s="41"/>
      <c r="Q13" s="46">
        <f t="shared" si="3"/>
        <v>10</v>
      </c>
      <c r="R13" s="107" t="s">
        <v>35</v>
      </c>
      <c r="S13" s="107">
        <f t="shared" si="4"/>
        <v>10</v>
      </c>
      <c r="T13" s="107"/>
      <c r="U13" s="148" t="s">
        <v>1644</v>
      </c>
      <c r="V13" s="107"/>
      <c r="W13" s="41"/>
      <c r="X13" s="46">
        <f t="shared" si="5"/>
        <v>10</v>
      </c>
      <c r="Y13" s="107" t="s">
        <v>35</v>
      </c>
      <c r="Z13" s="107">
        <f t="shared" si="6"/>
        <v>10</v>
      </c>
      <c r="AA13" s="107"/>
      <c r="AB13" s="148" t="s">
        <v>1632</v>
      </c>
      <c r="AC13" s="933"/>
      <c r="AD13" s="41"/>
      <c r="AE13" s="46">
        <f t="shared" si="7"/>
        <v>10</v>
      </c>
      <c r="AF13" s="151" t="s">
        <v>35</v>
      </c>
      <c r="AG13" s="107">
        <f t="shared" si="8"/>
        <v>10</v>
      </c>
      <c r="AH13" s="107"/>
      <c r="AI13" s="148" t="s">
        <v>1619</v>
      </c>
      <c r="AJ13" s="107"/>
      <c r="AK13" s="41"/>
      <c r="AL13" s="46">
        <f t="shared" si="9"/>
        <v>10</v>
      </c>
      <c r="AM13" s="107" t="s">
        <v>35</v>
      </c>
      <c r="AN13" s="107">
        <f t="shared" si="10"/>
        <v>10</v>
      </c>
      <c r="AO13" s="107"/>
      <c r="AP13" s="173" t="s">
        <v>1639</v>
      </c>
      <c r="AQ13" s="107"/>
      <c r="AR13" s="41"/>
      <c r="AS13" s="46">
        <f t="shared" si="11"/>
        <v>10</v>
      </c>
      <c r="AT13" s="107" t="s">
        <v>35</v>
      </c>
      <c r="AU13" s="107">
        <f t="shared" si="12"/>
        <v>10</v>
      </c>
      <c r="AV13" s="107"/>
      <c r="AW13" s="151" t="s">
        <v>1645</v>
      </c>
      <c r="AX13" s="107"/>
      <c r="AY13" s="41"/>
      <c r="AZ13" s="46">
        <f t="shared" si="13"/>
        <v>10</v>
      </c>
      <c r="BA13" s="107" t="s">
        <v>35</v>
      </c>
      <c r="BB13" s="107">
        <f t="shared" si="14"/>
        <v>10</v>
      </c>
      <c r="BC13" s="107"/>
      <c r="BD13" s="151" t="s">
        <v>1646</v>
      </c>
      <c r="BE13" s="107"/>
      <c r="BF13" s="41"/>
      <c r="BG13" s="46">
        <f t="shared" si="15"/>
        <v>10</v>
      </c>
      <c r="BH13" s="107" t="s">
        <v>35</v>
      </c>
      <c r="BI13" s="107">
        <f t="shared" si="16"/>
        <v>10</v>
      </c>
      <c r="BJ13" s="107"/>
      <c r="BK13" s="151" t="s">
        <v>1647</v>
      </c>
      <c r="BL13" s="107"/>
      <c r="BM13" s="41"/>
      <c r="BN13" s="46">
        <f t="shared" si="17"/>
        <v>10</v>
      </c>
      <c r="BO13" s="107" t="s">
        <v>35</v>
      </c>
      <c r="BP13" s="107">
        <f t="shared" si="18"/>
        <v>10</v>
      </c>
      <c r="BQ13" s="107"/>
      <c r="BR13" s="107" t="s">
        <v>1648</v>
      </c>
      <c r="BS13" s="107"/>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row>
    <row r="14" spans="1:138" s="153" customFormat="1" ht="90" customHeight="1">
      <c r="A14" s="121" t="s">
        <v>192</v>
      </c>
      <c r="B14" s="144" t="s">
        <v>193</v>
      </c>
      <c r="C14" s="46">
        <f t="shared" si="0"/>
        <v>10</v>
      </c>
      <c r="D14" s="107" t="s">
        <v>35</v>
      </c>
      <c r="E14" s="107">
        <f t="shared" si="19"/>
        <v>10</v>
      </c>
      <c r="F14" s="107"/>
      <c r="G14" s="148" t="s">
        <v>1649</v>
      </c>
      <c r="H14" s="107"/>
      <c r="I14" s="41"/>
      <c r="J14" s="46">
        <f t="shared" si="1"/>
        <v>10</v>
      </c>
      <c r="K14" s="107" t="s">
        <v>35</v>
      </c>
      <c r="L14" s="107">
        <f t="shared" si="2"/>
        <v>10</v>
      </c>
      <c r="M14" s="107"/>
      <c r="N14" s="148" t="s">
        <v>1643</v>
      </c>
      <c r="O14" s="107"/>
      <c r="P14" s="41"/>
      <c r="Q14" s="46">
        <f t="shared" si="3"/>
        <v>10</v>
      </c>
      <c r="R14" s="151" t="s">
        <v>35</v>
      </c>
      <c r="S14" s="107">
        <f t="shared" si="4"/>
        <v>10</v>
      </c>
      <c r="T14" s="107"/>
      <c r="U14" s="148" t="s">
        <v>1650</v>
      </c>
      <c r="V14" s="107"/>
      <c r="W14" s="41"/>
      <c r="X14" s="46">
        <f t="shared" si="5"/>
        <v>10</v>
      </c>
      <c r="Y14" s="107" t="s">
        <v>35</v>
      </c>
      <c r="Z14" s="107">
        <f t="shared" si="6"/>
        <v>10</v>
      </c>
      <c r="AA14" s="107"/>
      <c r="AB14" s="151" t="s">
        <v>1651</v>
      </c>
      <c r="AC14" s="107"/>
      <c r="AD14" s="41"/>
      <c r="AE14" s="46">
        <f t="shared" si="7"/>
        <v>10</v>
      </c>
      <c r="AF14" s="107" t="s">
        <v>35</v>
      </c>
      <c r="AG14" s="107">
        <f t="shared" si="8"/>
        <v>10</v>
      </c>
      <c r="AH14" s="107"/>
      <c r="AI14" s="148" t="s">
        <v>1619</v>
      </c>
      <c r="AJ14" s="107"/>
      <c r="AK14" s="41"/>
      <c r="AL14" s="46">
        <f t="shared" si="9"/>
        <v>10</v>
      </c>
      <c r="AM14" s="107" t="s">
        <v>35</v>
      </c>
      <c r="AN14" s="107">
        <f t="shared" si="10"/>
        <v>10</v>
      </c>
      <c r="AO14" s="107"/>
      <c r="AP14" s="173" t="s">
        <v>1639</v>
      </c>
      <c r="AQ14" s="107"/>
      <c r="AR14" s="41"/>
      <c r="AS14" s="46">
        <f t="shared" si="11"/>
        <v>10</v>
      </c>
      <c r="AT14" s="107" t="s">
        <v>35</v>
      </c>
      <c r="AU14" s="107">
        <f t="shared" si="12"/>
        <v>10</v>
      </c>
      <c r="AV14" s="107"/>
      <c r="AW14" s="151" t="s">
        <v>1652</v>
      </c>
      <c r="AX14" s="107"/>
      <c r="AY14" s="41"/>
      <c r="AZ14" s="46">
        <f t="shared" si="13"/>
        <v>10</v>
      </c>
      <c r="BA14" s="107" t="s">
        <v>35</v>
      </c>
      <c r="BB14" s="107">
        <f t="shared" si="14"/>
        <v>10</v>
      </c>
      <c r="BC14" s="107"/>
      <c r="BD14" s="151" t="s">
        <v>1653</v>
      </c>
      <c r="BE14" s="107"/>
      <c r="BF14" s="41"/>
      <c r="BG14" s="46">
        <f t="shared" si="15"/>
        <v>10</v>
      </c>
      <c r="BH14" s="107" t="s">
        <v>35</v>
      </c>
      <c r="BI14" s="107">
        <f t="shared" si="16"/>
        <v>10</v>
      </c>
      <c r="BJ14" s="107"/>
      <c r="BK14" s="148" t="s">
        <v>1654</v>
      </c>
      <c r="BL14" s="107"/>
      <c r="BM14" s="41"/>
      <c r="BN14" s="46">
        <f t="shared" si="17"/>
        <v>10</v>
      </c>
      <c r="BO14" s="107" t="s">
        <v>35</v>
      </c>
      <c r="BP14" s="107">
        <f t="shared" si="18"/>
        <v>10</v>
      </c>
      <c r="BQ14" s="107"/>
      <c r="BR14" s="107" t="s">
        <v>1655</v>
      </c>
      <c r="BS14" s="107"/>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row>
    <row r="15" spans="1:138" s="153" customFormat="1" ht="51" customHeight="1">
      <c r="A15" s="124"/>
      <c r="B15" s="197"/>
      <c r="C15" s="46"/>
      <c r="D15" s="107"/>
      <c r="E15" s="107"/>
      <c r="F15" s="107"/>
      <c r="G15" s="148"/>
      <c r="H15" s="107"/>
      <c r="I15" s="41"/>
      <c r="J15" s="46"/>
      <c r="K15" s="107"/>
      <c r="L15" s="107"/>
      <c r="M15" s="107"/>
      <c r="N15" s="148"/>
      <c r="O15" s="107"/>
      <c r="P15" s="41"/>
      <c r="Q15" s="46"/>
      <c r="R15" s="107"/>
      <c r="S15" s="107"/>
      <c r="T15" s="107"/>
      <c r="U15" s="148"/>
      <c r="V15" s="107"/>
      <c r="W15" s="41"/>
      <c r="X15" s="46"/>
      <c r="Y15" s="107"/>
      <c r="Z15" s="107"/>
      <c r="AA15" s="107"/>
      <c r="AB15" s="148"/>
      <c r="AC15" s="107"/>
      <c r="AD15" s="41"/>
      <c r="AE15" s="46"/>
      <c r="AF15" s="107"/>
      <c r="AG15" s="107"/>
      <c r="AH15" s="107"/>
      <c r="AI15" s="148"/>
      <c r="AJ15" s="107"/>
      <c r="AK15" s="41"/>
      <c r="AL15" s="46"/>
      <c r="AM15" s="107"/>
      <c r="AN15" s="107"/>
      <c r="AO15" s="107"/>
      <c r="AP15" s="148"/>
      <c r="AQ15" s="107"/>
      <c r="AR15" s="41"/>
      <c r="AS15" s="46"/>
      <c r="AT15" s="107"/>
      <c r="AU15" s="107"/>
      <c r="AV15" s="107"/>
      <c r="AW15" s="148"/>
      <c r="AX15" s="107"/>
      <c r="AY15" s="41"/>
      <c r="AZ15" s="46"/>
      <c r="BA15" s="107"/>
      <c r="BB15" s="107"/>
      <c r="BC15" s="107"/>
      <c r="BD15" s="148"/>
      <c r="BE15" s="107"/>
      <c r="BF15" s="41"/>
      <c r="BG15" s="46"/>
      <c r="BH15" s="107"/>
      <c r="BI15" s="107"/>
      <c r="BJ15" s="107"/>
      <c r="BK15" s="148"/>
      <c r="BL15" s="107"/>
      <c r="BM15" s="41"/>
      <c r="BN15" s="46"/>
      <c r="BO15" s="107"/>
      <c r="BP15" s="107"/>
      <c r="BQ15" s="107"/>
      <c r="BR15" s="148"/>
      <c r="BS15" s="107"/>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row>
    <row r="16" spans="1:138" s="153" customFormat="1" ht="42.75" customHeight="1">
      <c r="A16" s="454" t="s">
        <v>194</v>
      </c>
      <c r="B16" s="455" t="s">
        <v>195</v>
      </c>
      <c r="C16" s="46">
        <f>C$8/10</f>
        <v>10</v>
      </c>
      <c r="D16" s="107"/>
      <c r="E16" s="107"/>
      <c r="F16" s="107"/>
      <c r="G16" s="148"/>
      <c r="H16" s="107"/>
      <c r="I16" s="41"/>
      <c r="J16" s="46">
        <f>J$8/10</f>
        <v>10</v>
      </c>
      <c r="K16" s="107"/>
      <c r="L16" s="107"/>
      <c r="M16" s="107"/>
      <c r="N16" s="148"/>
      <c r="O16" s="107"/>
      <c r="P16" s="41"/>
      <c r="Q16" s="46">
        <f>Q$8/10</f>
        <v>10</v>
      </c>
      <c r="R16" s="107"/>
      <c r="S16" s="107"/>
      <c r="T16" s="107"/>
      <c r="U16" s="148"/>
      <c r="V16" s="107"/>
      <c r="W16" s="41"/>
      <c r="X16" s="46">
        <f>X$8/10</f>
        <v>10</v>
      </c>
      <c r="Y16" s="107"/>
      <c r="Z16" s="107"/>
      <c r="AA16" s="107"/>
      <c r="AB16" s="148"/>
      <c r="AC16" s="107"/>
      <c r="AD16" s="41"/>
      <c r="AE16" s="46">
        <f>AE$8/10</f>
        <v>10</v>
      </c>
      <c r="AF16" s="107"/>
      <c r="AG16" s="107"/>
      <c r="AH16" s="107"/>
      <c r="AI16" s="148"/>
      <c r="AJ16" s="107"/>
      <c r="AK16" s="41"/>
      <c r="AL16" s="46">
        <f>AL$8/10</f>
        <v>10</v>
      </c>
      <c r="AM16" s="107"/>
      <c r="AN16" s="107"/>
      <c r="AO16" s="107"/>
      <c r="AP16" s="148"/>
      <c r="AQ16" s="107"/>
      <c r="AR16" s="41"/>
      <c r="AS16" s="46">
        <f>AS$8/10</f>
        <v>10</v>
      </c>
      <c r="AT16" s="107"/>
      <c r="AU16" s="107"/>
      <c r="AV16" s="107"/>
      <c r="AW16" s="148"/>
      <c r="AX16" s="107"/>
      <c r="AY16" s="41"/>
      <c r="AZ16" s="46">
        <f>AZ$8/10</f>
        <v>10</v>
      </c>
      <c r="BA16" s="107"/>
      <c r="BB16" s="107"/>
      <c r="BC16" s="107"/>
      <c r="BD16" s="148"/>
      <c r="BE16" s="107"/>
      <c r="BF16" s="41"/>
      <c r="BG16" s="46">
        <f>BG$8/10</f>
        <v>10</v>
      </c>
      <c r="BH16" s="107"/>
      <c r="BI16" s="107"/>
      <c r="BJ16" s="107"/>
      <c r="BK16" s="148"/>
      <c r="BL16" s="107"/>
      <c r="BM16" s="41"/>
      <c r="BN16" s="46">
        <f>BN$8/10</f>
        <v>10</v>
      </c>
      <c r="BO16" s="107"/>
      <c r="BP16" s="107"/>
      <c r="BQ16" s="107"/>
      <c r="BR16" s="148"/>
      <c r="BS16" s="107"/>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row>
    <row r="17" spans="1:138" s="153" customFormat="1" ht="54" customHeight="1">
      <c r="A17" s="124" t="s">
        <v>196</v>
      </c>
      <c r="B17" s="145" t="s">
        <v>819</v>
      </c>
      <c r="C17" s="46">
        <f>C16/3</f>
        <v>3.3333333333333335</v>
      </c>
      <c r="D17" s="107" t="s">
        <v>38</v>
      </c>
      <c r="E17" s="107">
        <f>IF(D17="Yes",C17,0)</f>
        <v>0</v>
      </c>
      <c r="F17" s="107"/>
      <c r="G17" s="148"/>
      <c r="H17" s="107"/>
      <c r="I17" s="41"/>
      <c r="J17" s="46">
        <f>J16/3</f>
        <v>3.3333333333333335</v>
      </c>
      <c r="K17" s="107" t="s">
        <v>38</v>
      </c>
      <c r="L17" s="107">
        <f>IF(K17="Yes",J17,0)</f>
        <v>0</v>
      </c>
      <c r="M17" s="107"/>
      <c r="N17" s="148"/>
      <c r="O17" s="107"/>
      <c r="P17" s="41"/>
      <c r="Q17" s="46">
        <f>Q16/3</f>
        <v>3.3333333333333335</v>
      </c>
      <c r="R17" s="151" t="s">
        <v>35</v>
      </c>
      <c r="S17" s="107">
        <f>IF(R17="Yes",Q17,0)</f>
        <v>3.3333333333333335</v>
      </c>
      <c r="T17" s="107"/>
      <c r="U17" s="148" t="s">
        <v>1656</v>
      </c>
      <c r="V17" s="107"/>
      <c r="W17" s="41"/>
      <c r="X17" s="46">
        <f>X16/3</f>
        <v>3.3333333333333335</v>
      </c>
      <c r="Y17" s="107" t="s">
        <v>38</v>
      </c>
      <c r="Z17" s="107">
        <f>IF(Y17="Yes",X17,0)</f>
        <v>0</v>
      </c>
      <c r="AA17" s="107"/>
      <c r="AB17" s="148"/>
      <c r="AC17" s="107"/>
      <c r="AD17" s="41"/>
      <c r="AE17" s="46">
        <f>AE16/3</f>
        <v>3.3333333333333335</v>
      </c>
      <c r="AF17" s="107" t="s">
        <v>38</v>
      </c>
      <c r="AG17" s="107">
        <f>IF(AF17="Yes",AE17,0)</f>
        <v>0</v>
      </c>
      <c r="AH17" s="107"/>
      <c r="AI17" s="148"/>
      <c r="AJ17" s="107"/>
      <c r="AK17" s="41"/>
      <c r="AL17" s="46">
        <f>AL16/3</f>
        <v>3.3333333333333335</v>
      </c>
      <c r="AM17" s="107" t="s">
        <v>38</v>
      </c>
      <c r="AN17" s="107">
        <f>IF(AM17="Yes",AL17,0)</f>
        <v>0</v>
      </c>
      <c r="AO17" s="107"/>
      <c r="AP17" s="148"/>
      <c r="AQ17" s="107"/>
      <c r="AR17" s="41"/>
      <c r="AS17" s="46">
        <f>AS16/3</f>
        <v>3.3333333333333335</v>
      </c>
      <c r="AT17" s="107" t="s">
        <v>38</v>
      </c>
      <c r="AU17" s="107">
        <f>IF(AT17="Yes",AS17,0)</f>
        <v>0</v>
      </c>
      <c r="AV17" s="107"/>
      <c r="AW17" s="174"/>
      <c r="AX17" s="107"/>
      <c r="AY17" s="41"/>
      <c r="AZ17" s="46">
        <f>AZ16/3</f>
        <v>3.3333333333333335</v>
      </c>
      <c r="BA17" s="107" t="s">
        <v>38</v>
      </c>
      <c r="BB17" s="107">
        <f>IF(BA17="Yes",AZ17,0)</f>
        <v>0</v>
      </c>
      <c r="BC17" s="107"/>
      <c r="BD17" s="148"/>
      <c r="BE17" s="107"/>
      <c r="BF17" s="41"/>
      <c r="BG17" s="46">
        <f>BG16/3</f>
        <v>3.3333333333333335</v>
      </c>
      <c r="BH17" s="107" t="s">
        <v>38</v>
      </c>
      <c r="BI17" s="107">
        <f>IF(BH17="Yes",BG17,0)</f>
        <v>0</v>
      </c>
      <c r="BJ17" s="107"/>
      <c r="BK17" s="148"/>
      <c r="BL17" s="107"/>
      <c r="BM17" s="41"/>
      <c r="BN17" s="46">
        <f>BN16/3</f>
        <v>3.3333333333333335</v>
      </c>
      <c r="BO17" s="151" t="s">
        <v>35</v>
      </c>
      <c r="BP17" s="107">
        <f>IF(BO17="Yes",BN17,0)</f>
        <v>3.3333333333333335</v>
      </c>
      <c r="BQ17" s="107"/>
      <c r="BR17" s="537" t="s">
        <v>1657</v>
      </c>
      <c r="BS17" s="107"/>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row>
    <row r="18" spans="1:138" s="153" customFormat="1" ht="38.25">
      <c r="A18" s="124" t="s">
        <v>197</v>
      </c>
      <c r="B18" s="145" t="s">
        <v>753</v>
      </c>
      <c r="C18" s="46">
        <f>C16/3</f>
        <v>3.3333333333333335</v>
      </c>
      <c r="D18" s="107" t="s">
        <v>38</v>
      </c>
      <c r="E18" s="107">
        <f>IF(D18="Yes",C18,0)</f>
        <v>0</v>
      </c>
      <c r="F18" s="107"/>
      <c r="G18" s="148"/>
      <c r="H18" s="107"/>
      <c r="I18" s="41"/>
      <c r="J18" s="46">
        <f>J16/3</f>
        <v>3.3333333333333335</v>
      </c>
      <c r="K18" s="107" t="s">
        <v>38</v>
      </c>
      <c r="L18" s="107">
        <f>IF(K18="Yes",J18,0)</f>
        <v>0</v>
      </c>
      <c r="M18" s="107"/>
      <c r="N18" s="148"/>
      <c r="O18" s="107"/>
      <c r="P18" s="41"/>
      <c r="Q18" s="46">
        <f>Q16/3</f>
        <v>3.3333333333333335</v>
      </c>
      <c r="R18" s="151" t="s">
        <v>35</v>
      </c>
      <c r="S18" s="107">
        <f>IF(R18="Yes",Q18,0)</f>
        <v>3.3333333333333335</v>
      </c>
      <c r="T18" s="107"/>
      <c r="U18" s="148" t="s">
        <v>1656</v>
      </c>
      <c r="V18" s="107"/>
      <c r="W18" s="41"/>
      <c r="X18" s="46">
        <f>X16/3</f>
        <v>3.3333333333333335</v>
      </c>
      <c r="Y18" s="107" t="s">
        <v>38</v>
      </c>
      <c r="Z18" s="107">
        <f>IF(Y18="Yes",X18,0)</f>
        <v>0</v>
      </c>
      <c r="AA18" s="107"/>
      <c r="AB18" s="148"/>
      <c r="AC18" s="107"/>
      <c r="AD18" s="41"/>
      <c r="AE18" s="46">
        <f>AE16/3</f>
        <v>3.3333333333333335</v>
      </c>
      <c r="AF18" s="107" t="s">
        <v>38</v>
      </c>
      <c r="AG18" s="107">
        <f>IF(AF18="Yes",AE18,0)</f>
        <v>0</v>
      </c>
      <c r="AH18" s="107"/>
      <c r="AI18" s="148"/>
      <c r="AJ18" s="107"/>
      <c r="AK18" s="41"/>
      <c r="AL18" s="46">
        <f>AL16/3</f>
        <v>3.3333333333333335</v>
      </c>
      <c r="AM18" s="107" t="s">
        <v>38</v>
      </c>
      <c r="AN18" s="107">
        <f>IF(AM18="Yes",AL18,0)</f>
        <v>0</v>
      </c>
      <c r="AO18" s="107"/>
      <c r="AP18" s="148"/>
      <c r="AQ18" s="107"/>
      <c r="AR18" s="41"/>
      <c r="AS18" s="46">
        <f>AS16/3</f>
        <v>3.3333333333333335</v>
      </c>
      <c r="AT18" s="107" t="s">
        <v>38</v>
      </c>
      <c r="AU18" s="107">
        <f>IF(AT18="Yes",AS18,0)</f>
        <v>0</v>
      </c>
      <c r="AV18" s="107"/>
      <c r="AW18" s="174"/>
      <c r="AX18" s="107"/>
      <c r="AY18" s="41"/>
      <c r="AZ18" s="46">
        <f>AZ16/3</f>
        <v>3.3333333333333335</v>
      </c>
      <c r="BA18" s="107" t="s">
        <v>38</v>
      </c>
      <c r="BB18" s="107">
        <f>IF(BA18="Yes",AZ18,0)</f>
        <v>0</v>
      </c>
      <c r="BC18" s="107"/>
      <c r="BD18" s="148"/>
      <c r="BE18" s="107"/>
      <c r="BF18" s="41"/>
      <c r="BG18" s="46">
        <f>BG16/3</f>
        <v>3.3333333333333335</v>
      </c>
      <c r="BH18" s="107" t="s">
        <v>38</v>
      </c>
      <c r="BI18" s="107">
        <f>IF(BH18="Yes",BG18,0)</f>
        <v>0</v>
      </c>
      <c r="BJ18" s="107"/>
      <c r="BK18" s="148"/>
      <c r="BL18" s="107"/>
      <c r="BM18" s="41"/>
      <c r="BN18" s="46">
        <f>BN16/3</f>
        <v>3.3333333333333335</v>
      </c>
      <c r="BO18" s="151" t="s">
        <v>35</v>
      </c>
      <c r="BP18" s="107">
        <f>IF(BO18="Yes",BN18,0)</f>
        <v>3.3333333333333335</v>
      </c>
      <c r="BQ18" s="107"/>
      <c r="BR18" s="537" t="s">
        <v>1658</v>
      </c>
      <c r="BS18" s="107"/>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row>
    <row r="19" spans="1:138" s="153" customFormat="1" ht="38.25">
      <c r="A19" s="124" t="s">
        <v>198</v>
      </c>
      <c r="B19" s="145" t="s">
        <v>199</v>
      </c>
      <c r="C19" s="46">
        <f>C16/3</f>
        <v>3.3333333333333335</v>
      </c>
      <c r="D19" s="107" t="s">
        <v>38</v>
      </c>
      <c r="E19" s="107">
        <f>IF(D19="Yes",C19,0)</f>
        <v>0</v>
      </c>
      <c r="F19" s="107"/>
      <c r="G19" s="148"/>
      <c r="H19" s="107"/>
      <c r="I19" s="41"/>
      <c r="J19" s="46">
        <f>J16/3</f>
        <v>3.3333333333333335</v>
      </c>
      <c r="K19" s="107" t="s">
        <v>38</v>
      </c>
      <c r="L19" s="107">
        <f>IF(K19="Yes",J19,0)</f>
        <v>0</v>
      </c>
      <c r="M19" s="107"/>
      <c r="N19" s="148"/>
      <c r="O19" s="107"/>
      <c r="P19" s="41"/>
      <c r="Q19" s="46">
        <f>Q16/3</f>
        <v>3.3333333333333335</v>
      </c>
      <c r="R19" s="107" t="s">
        <v>35</v>
      </c>
      <c r="S19" s="107">
        <f>IF(R19="Yes",Q19,0)</f>
        <v>3.3333333333333335</v>
      </c>
      <c r="T19" s="107"/>
      <c r="U19" s="148" t="s">
        <v>1625</v>
      </c>
      <c r="W19" s="41"/>
      <c r="X19" s="46">
        <f>X16/3</f>
        <v>3.3333333333333335</v>
      </c>
      <c r="Y19" s="107" t="s">
        <v>35</v>
      </c>
      <c r="Z19" s="107">
        <f>IF(Y19="Yes",X19,0)</f>
        <v>3.3333333333333335</v>
      </c>
      <c r="AA19" s="107"/>
      <c r="AB19" s="151" t="s">
        <v>1651</v>
      </c>
      <c r="AC19" s="107"/>
      <c r="AD19" s="41"/>
      <c r="AE19" s="46">
        <f>AE16/3</f>
        <v>3.3333333333333335</v>
      </c>
      <c r="AF19" s="107" t="s">
        <v>38</v>
      </c>
      <c r="AG19" s="107">
        <f>IF(AF19="Yes",AE19,0)</f>
        <v>0</v>
      </c>
      <c r="AH19" s="107"/>
      <c r="AI19" s="148"/>
      <c r="AJ19" s="107"/>
      <c r="AK19" s="41"/>
      <c r="AL19" s="46">
        <f>AL16/3</f>
        <v>3.3333333333333335</v>
      </c>
      <c r="AM19" s="107" t="s">
        <v>38</v>
      </c>
      <c r="AN19" s="107">
        <f>IF(AM19="Yes",AL19,0)</f>
        <v>0</v>
      </c>
      <c r="AO19" s="107"/>
      <c r="AP19" s="148"/>
      <c r="AQ19" s="107"/>
      <c r="AR19" s="41"/>
      <c r="AS19" s="46">
        <f>AS16/3</f>
        <v>3.3333333333333335</v>
      </c>
      <c r="AT19" s="107" t="s">
        <v>38</v>
      </c>
      <c r="AU19" s="107">
        <f>IF(AT19="Yes",AS19,0)</f>
        <v>0</v>
      </c>
      <c r="AV19" s="107"/>
      <c r="AW19" s="174"/>
      <c r="AX19" s="107"/>
      <c r="AY19" s="41"/>
      <c r="AZ19" s="46">
        <f>AZ16/3</f>
        <v>3.3333333333333335</v>
      </c>
      <c r="BA19" s="107" t="s">
        <v>35</v>
      </c>
      <c r="BB19" s="107">
        <f>IF(BA19="Yes",AZ19,0)</f>
        <v>3.3333333333333335</v>
      </c>
      <c r="BC19" s="107"/>
      <c r="BD19" s="151" t="s">
        <v>1659</v>
      </c>
      <c r="BE19" s="107"/>
      <c r="BF19" s="41"/>
      <c r="BG19" s="46">
        <f>BG16/3</f>
        <v>3.3333333333333335</v>
      </c>
      <c r="BH19" s="107" t="s">
        <v>38</v>
      </c>
      <c r="BI19" s="107">
        <f>IF(BH19="Yes",BG19,0)</f>
        <v>0</v>
      </c>
      <c r="BJ19" s="107"/>
      <c r="BK19" s="148"/>
      <c r="BL19" s="107"/>
      <c r="BM19" s="41"/>
      <c r="BN19" s="46">
        <f>BN16/3</f>
        <v>3.3333333333333335</v>
      </c>
      <c r="BO19" s="107" t="s">
        <v>35</v>
      </c>
      <c r="BP19" s="107">
        <f>IF(BO19="Yes",BN19,0)</f>
        <v>3.3333333333333335</v>
      </c>
      <c r="BQ19" s="107"/>
      <c r="BR19" s="537" t="s">
        <v>1660</v>
      </c>
      <c r="BS19" s="107"/>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row>
    <row r="20" spans="1:138" s="153" customFormat="1" ht="54" customHeight="1">
      <c r="A20" s="124"/>
      <c r="B20" s="145"/>
      <c r="C20" s="46"/>
      <c r="D20" s="107"/>
      <c r="E20" s="107"/>
      <c r="F20" s="107"/>
      <c r="G20" s="148"/>
      <c r="H20" s="107"/>
      <c r="I20" s="41"/>
      <c r="J20" s="46"/>
      <c r="K20" s="107"/>
      <c r="L20" s="107"/>
      <c r="M20" s="107"/>
      <c r="N20" s="148"/>
      <c r="O20" s="107"/>
      <c r="P20" s="41"/>
      <c r="Q20" s="46"/>
      <c r="R20" s="107"/>
      <c r="S20" s="107"/>
      <c r="T20" s="107"/>
      <c r="U20" s="148"/>
      <c r="V20" s="107"/>
      <c r="W20" s="41"/>
      <c r="X20" s="46"/>
      <c r="Y20" s="107"/>
      <c r="Z20" s="107"/>
      <c r="AA20" s="107"/>
      <c r="AB20" s="148"/>
      <c r="AC20" s="107"/>
      <c r="AD20" s="41"/>
      <c r="AE20" s="46"/>
      <c r="AF20" s="107"/>
      <c r="AG20" s="107"/>
      <c r="AH20" s="107"/>
      <c r="AI20" s="148"/>
      <c r="AJ20" s="107"/>
      <c r="AK20" s="41"/>
      <c r="AL20" s="46"/>
      <c r="AM20" s="107"/>
      <c r="AN20" s="107"/>
      <c r="AO20" s="107"/>
      <c r="AP20" s="148"/>
      <c r="AQ20" s="107"/>
      <c r="AR20" s="41"/>
      <c r="AS20" s="46"/>
      <c r="AT20" s="107"/>
      <c r="AU20" s="107"/>
      <c r="AV20" s="107"/>
      <c r="AW20" s="174"/>
      <c r="AX20" s="107"/>
      <c r="AY20" s="41"/>
      <c r="AZ20" s="46"/>
      <c r="BA20" s="107"/>
      <c r="BB20" s="107"/>
      <c r="BC20" s="107"/>
      <c r="BD20" s="368"/>
      <c r="BE20" s="107"/>
      <c r="BF20" s="41"/>
      <c r="BG20" s="46"/>
      <c r="BH20" s="107"/>
      <c r="BI20" s="107"/>
      <c r="BJ20" s="107"/>
      <c r="BK20" s="148"/>
      <c r="BL20" s="107"/>
      <c r="BM20" s="41"/>
      <c r="BN20" s="46"/>
      <c r="BO20" s="107"/>
      <c r="BP20" s="107"/>
      <c r="BQ20" s="107"/>
      <c r="BR20" s="538"/>
      <c r="BS20" s="107"/>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row>
    <row r="21" spans="1:138" s="153" customFormat="1" ht="59.25" customHeight="1">
      <c r="A21" s="121" t="s">
        <v>261</v>
      </c>
      <c r="B21" s="144" t="s">
        <v>262</v>
      </c>
      <c r="C21" s="46">
        <f>C$8/10</f>
        <v>10</v>
      </c>
      <c r="D21" s="151" t="s">
        <v>38</v>
      </c>
      <c r="E21" s="107">
        <f>IF(D21="Yes",C21,0)</f>
        <v>0</v>
      </c>
      <c r="F21" s="107"/>
      <c r="G21" s="151"/>
      <c r="H21" s="107"/>
      <c r="I21" s="41"/>
      <c r="J21" s="46">
        <f>J$8/10</f>
        <v>10</v>
      </c>
      <c r="K21" s="107" t="s">
        <v>38</v>
      </c>
      <c r="L21" s="107">
        <f>IF(K21="Yes",J21,0)</f>
        <v>0</v>
      </c>
      <c r="M21" s="107"/>
      <c r="N21" s="148"/>
      <c r="O21" s="107"/>
      <c r="P21" s="41"/>
      <c r="Q21" s="46">
        <f>Q$8/10</f>
        <v>10</v>
      </c>
      <c r="R21" s="107" t="s">
        <v>35</v>
      </c>
      <c r="S21" s="107">
        <f>IF(R21="Yes",Q21,0)</f>
        <v>10</v>
      </c>
      <c r="T21" s="107"/>
      <c r="U21" s="148" t="s">
        <v>1661</v>
      </c>
      <c r="V21" s="107"/>
      <c r="W21" s="41"/>
      <c r="X21" s="46">
        <f>X$8/10</f>
        <v>10</v>
      </c>
      <c r="Y21" s="107" t="s">
        <v>35</v>
      </c>
      <c r="Z21" s="107">
        <f>IF(Y21="Yes",X21,0)</f>
        <v>10</v>
      </c>
      <c r="AA21" s="107"/>
      <c r="AB21" s="151" t="s">
        <v>1651</v>
      </c>
      <c r="AC21" s="107"/>
      <c r="AD21" s="41"/>
      <c r="AE21" s="46">
        <f>AE$8/10</f>
        <v>10</v>
      </c>
      <c r="AF21" s="107" t="s">
        <v>35</v>
      </c>
      <c r="AG21" s="107">
        <f>IF(AF21="Yes",AE21,0)</f>
        <v>10</v>
      </c>
      <c r="AH21" s="107"/>
      <c r="AI21" s="934" t="s">
        <v>1662</v>
      </c>
      <c r="AJ21" s="107"/>
      <c r="AK21" s="41"/>
      <c r="AL21" s="46">
        <f>AL$8/10</f>
        <v>10</v>
      </c>
      <c r="AM21" s="107" t="s">
        <v>35</v>
      </c>
      <c r="AN21" s="107">
        <f>IF(AM21="Yes",AL21,0)</f>
        <v>10</v>
      </c>
      <c r="AO21" s="107"/>
      <c r="AP21" s="151" t="s">
        <v>1663</v>
      </c>
      <c r="AQ21" s="107"/>
      <c r="AR21" s="41"/>
      <c r="AS21" s="46">
        <f>AS$8/10</f>
        <v>10</v>
      </c>
      <c r="AT21" s="107" t="s">
        <v>35</v>
      </c>
      <c r="AU21" s="107">
        <f>IF(AT21="Yes",AS21,0)</f>
        <v>10</v>
      </c>
      <c r="AV21" s="107"/>
      <c r="AW21" s="151" t="s">
        <v>1652</v>
      </c>
      <c r="AX21" s="107"/>
      <c r="AY21" s="41"/>
      <c r="AZ21" s="46">
        <f>AZ$8/10</f>
        <v>10</v>
      </c>
      <c r="BA21" s="107" t="s">
        <v>35</v>
      </c>
      <c r="BB21" s="107">
        <f>IF(BA21="Yes",AZ21,0)</f>
        <v>10</v>
      </c>
      <c r="BC21" s="107"/>
      <c r="BD21" s="151" t="s">
        <v>1659</v>
      </c>
      <c r="BE21" s="107"/>
      <c r="BF21" s="41"/>
      <c r="BG21" s="46">
        <f>BG$8/10</f>
        <v>10</v>
      </c>
      <c r="BH21" s="107" t="s">
        <v>38</v>
      </c>
      <c r="BI21" s="107">
        <f>IF(BH21="Yes",BG21,0)</f>
        <v>0</v>
      </c>
      <c r="BJ21" s="107"/>
      <c r="BK21" s="148"/>
      <c r="BL21" s="107"/>
      <c r="BM21" s="41"/>
      <c r="BN21" s="46">
        <f>BN$8/10</f>
        <v>10</v>
      </c>
      <c r="BO21" s="107" t="s">
        <v>35</v>
      </c>
      <c r="BP21" s="107">
        <f>IF(BO21="Yes",BN21,0)</f>
        <v>10</v>
      </c>
      <c r="BQ21" s="107"/>
      <c r="BR21" s="537" t="s">
        <v>1660</v>
      </c>
      <c r="BS21" s="107"/>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row>
    <row r="22" spans="1:138" s="153" customFormat="1" ht="69" customHeight="1">
      <c r="A22" s="121" t="s">
        <v>263</v>
      </c>
      <c r="B22" s="144" t="s">
        <v>706</v>
      </c>
      <c r="C22" s="46">
        <f>C$8/10</f>
        <v>10</v>
      </c>
      <c r="D22" s="107" t="s">
        <v>38</v>
      </c>
      <c r="E22" s="107">
        <f>IF(D22="Yes",C22,0)</f>
        <v>0</v>
      </c>
      <c r="F22" s="107"/>
      <c r="G22" s="148"/>
      <c r="H22" s="107"/>
      <c r="I22" s="41"/>
      <c r="J22" s="46">
        <f>J$8/10</f>
        <v>10</v>
      </c>
      <c r="K22" s="107" t="s">
        <v>38</v>
      </c>
      <c r="L22" s="107">
        <f>IF(K22="Yes",J22,0)</f>
        <v>0</v>
      </c>
      <c r="M22" s="107"/>
      <c r="N22" s="148"/>
      <c r="O22" s="107"/>
      <c r="P22" s="41"/>
      <c r="Q22" s="46">
        <f>Q$8/10</f>
        <v>10</v>
      </c>
      <c r="R22" s="107" t="s">
        <v>38</v>
      </c>
      <c r="S22" s="107">
        <f>IF(R22="Yes",Q22,0)</f>
        <v>0</v>
      </c>
      <c r="T22" s="107"/>
      <c r="U22" s="148"/>
      <c r="V22" s="107"/>
      <c r="W22" s="41"/>
      <c r="X22" s="46">
        <f>X$8/10</f>
        <v>10</v>
      </c>
      <c r="Y22" s="107" t="s">
        <v>38</v>
      </c>
      <c r="Z22" s="107">
        <f>IF(Y22="Yes",X22,0)</f>
        <v>0</v>
      </c>
      <c r="AA22" s="107"/>
      <c r="AB22" s="148"/>
      <c r="AC22" s="107"/>
      <c r="AD22" s="41"/>
      <c r="AE22" s="46">
        <f>AE$8/10</f>
        <v>10</v>
      </c>
      <c r="AF22" s="107" t="s">
        <v>35</v>
      </c>
      <c r="AG22" s="107">
        <f>IF(AF22="Yes",AE22,0)</f>
        <v>10</v>
      </c>
      <c r="AH22" s="107"/>
      <c r="AI22" s="148" t="s">
        <v>1664</v>
      </c>
      <c r="AJ22" s="107"/>
      <c r="AK22" s="41"/>
      <c r="AL22" s="46">
        <f>AL$8/10</f>
        <v>10</v>
      </c>
      <c r="AM22" s="151" t="s">
        <v>35</v>
      </c>
      <c r="AN22" s="107">
        <f>IF(AM22="Yes",AL22,0)</f>
        <v>10</v>
      </c>
      <c r="AO22" s="107"/>
      <c r="AP22" s="151" t="s">
        <v>1620</v>
      </c>
      <c r="AQ22" s="107"/>
      <c r="AR22" s="41"/>
      <c r="AS22" s="46">
        <f>AS$8/10</f>
        <v>10</v>
      </c>
      <c r="AT22" s="107" t="s">
        <v>35</v>
      </c>
      <c r="AU22" s="107">
        <f>IF(AT22="Yes",AS22,0)</f>
        <v>10</v>
      </c>
      <c r="AV22" s="107"/>
      <c r="AW22" s="151" t="s">
        <v>1652</v>
      </c>
      <c r="AX22" s="107"/>
      <c r="AY22" s="41"/>
      <c r="AZ22" s="46">
        <f>AZ$8/10</f>
        <v>10</v>
      </c>
      <c r="BA22" s="107" t="s">
        <v>35</v>
      </c>
      <c r="BB22" s="107">
        <f>IF(BA22="Yes",AZ22,0)</f>
        <v>10</v>
      </c>
      <c r="BC22" s="107"/>
      <c r="BD22" s="151" t="s">
        <v>1665</v>
      </c>
      <c r="BE22" s="107"/>
      <c r="BF22" s="41"/>
      <c r="BG22" s="46">
        <f>BG$8/10</f>
        <v>10</v>
      </c>
      <c r="BH22" s="107" t="s">
        <v>38</v>
      </c>
      <c r="BI22" s="107">
        <f>IF(BH22="Yes",BG22,0)</f>
        <v>0</v>
      </c>
      <c r="BJ22" s="107"/>
      <c r="BK22" s="148"/>
      <c r="BL22" s="107"/>
      <c r="BM22" s="41"/>
      <c r="BN22" s="46">
        <f>BN$8/10</f>
        <v>10</v>
      </c>
      <c r="BO22" s="151" t="s">
        <v>35</v>
      </c>
      <c r="BP22" s="107">
        <f>IF(BO22="Yes",BN22,0)</f>
        <v>10</v>
      </c>
      <c r="BQ22" s="107"/>
      <c r="BR22" s="537" t="s">
        <v>1660</v>
      </c>
      <c r="BS22" s="107"/>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row>
    <row r="23" spans="1:138" s="153" customFormat="1" ht="70.5" customHeight="1">
      <c r="A23" s="121" t="s">
        <v>264</v>
      </c>
      <c r="B23" s="144" t="s">
        <v>265</v>
      </c>
      <c r="C23" s="46">
        <f>C$8/10</f>
        <v>10</v>
      </c>
      <c r="D23" s="107"/>
      <c r="E23" s="107">
        <f>SUM(E24:E26)</f>
        <v>10</v>
      </c>
      <c r="F23" s="107"/>
      <c r="G23" s="148"/>
      <c r="H23" s="107"/>
      <c r="I23" s="41"/>
      <c r="J23" s="46">
        <f>J$8/10</f>
        <v>10</v>
      </c>
      <c r="K23" s="107"/>
      <c r="L23" s="107">
        <f>SUM(L24:L26)</f>
        <v>10</v>
      </c>
      <c r="M23" s="107"/>
      <c r="N23" s="148"/>
      <c r="O23" s="107"/>
      <c r="P23" s="41"/>
      <c r="Q23" s="46">
        <f>Q$8/10</f>
        <v>10</v>
      </c>
      <c r="R23" s="107"/>
      <c r="S23" s="107">
        <f>SUM(S24:S26)</f>
        <v>10</v>
      </c>
      <c r="T23" s="107"/>
      <c r="U23" s="148"/>
      <c r="V23" s="107"/>
      <c r="W23" s="41"/>
      <c r="X23" s="46">
        <f>X$8/10</f>
        <v>10</v>
      </c>
      <c r="Y23" s="107"/>
      <c r="Z23" s="107">
        <f>SUM(Z24:Z26)</f>
        <v>10</v>
      </c>
      <c r="AA23" s="107"/>
      <c r="AB23" s="199"/>
      <c r="AD23" s="41"/>
      <c r="AE23" s="46">
        <f>AE$8/10</f>
        <v>10</v>
      </c>
      <c r="AF23" s="107"/>
      <c r="AG23" s="107">
        <f>SUM(AG24:AG26)</f>
        <v>10</v>
      </c>
      <c r="AH23" s="107"/>
      <c r="AI23" s="148"/>
      <c r="AJ23" s="107"/>
      <c r="AK23" s="41"/>
      <c r="AL23" s="46">
        <f>AL$8/10</f>
        <v>10</v>
      </c>
      <c r="AM23" s="107"/>
      <c r="AN23" s="107">
        <f>SUM(AN24:AN26)</f>
        <v>10</v>
      </c>
      <c r="AO23" s="107"/>
      <c r="AP23" s="148"/>
      <c r="AQ23" s="107"/>
      <c r="AR23" s="41"/>
      <c r="AS23" s="46">
        <f>AS$8/10</f>
        <v>10</v>
      </c>
      <c r="AT23" s="107"/>
      <c r="AU23" s="107">
        <f>SUM(AU24:AU26)</f>
        <v>10</v>
      </c>
      <c r="AV23" s="107"/>
      <c r="AW23" s="148"/>
      <c r="AX23" s="107"/>
      <c r="AY23" s="41"/>
      <c r="AZ23" s="46">
        <f>AZ$8/10</f>
        <v>10</v>
      </c>
      <c r="BA23" s="107"/>
      <c r="BB23" s="107">
        <f>SUM(BB24:BB26)</f>
        <v>10</v>
      </c>
      <c r="BC23" s="107"/>
      <c r="BD23" s="148"/>
      <c r="BE23" s="107"/>
      <c r="BF23" s="41"/>
      <c r="BG23" s="46">
        <f>BG$8/10</f>
        <v>10</v>
      </c>
      <c r="BH23" s="107"/>
      <c r="BI23" s="107">
        <f>SUM(BI24:BI26)</f>
        <v>10</v>
      </c>
      <c r="BJ23" s="107"/>
      <c r="BK23" s="148"/>
      <c r="BL23" s="107"/>
      <c r="BM23" s="41"/>
      <c r="BN23" s="46">
        <f>BN$8/10</f>
        <v>10</v>
      </c>
      <c r="BO23" s="107"/>
      <c r="BP23" s="107">
        <f>SUM(BP24:BP26)</f>
        <v>10</v>
      </c>
      <c r="BQ23" s="107"/>
      <c r="BR23" s="148"/>
      <c r="BS23" s="107"/>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row>
    <row r="24" spans="1:138" s="153" customFormat="1" ht="72.75" customHeight="1">
      <c r="A24" s="107"/>
      <c r="B24" s="145" t="s">
        <v>266</v>
      </c>
      <c r="C24" s="46">
        <f>C$23/3</f>
        <v>3.3333333333333335</v>
      </c>
      <c r="D24" s="107" t="s">
        <v>35</v>
      </c>
      <c r="E24" s="107">
        <f>IF(D24="Yes",C24,0)</f>
        <v>3.3333333333333335</v>
      </c>
      <c r="F24" s="107"/>
      <c r="G24" s="148" t="s">
        <v>2340</v>
      </c>
      <c r="H24" s="107"/>
      <c r="I24" s="41"/>
      <c r="J24" s="46">
        <f>J$23/3</f>
        <v>3.3333333333333335</v>
      </c>
      <c r="K24" s="107" t="s">
        <v>35</v>
      </c>
      <c r="L24" s="107">
        <f>IF(K24="Yes",J24,0)</f>
        <v>3.3333333333333335</v>
      </c>
      <c r="M24" s="107"/>
      <c r="N24" s="148" t="s">
        <v>2343</v>
      </c>
      <c r="O24" s="107"/>
      <c r="P24" s="41"/>
      <c r="Q24" s="46">
        <f>Q$23/3</f>
        <v>3.3333333333333335</v>
      </c>
      <c r="R24" s="107" t="s">
        <v>35</v>
      </c>
      <c r="S24" s="107">
        <f>IF(R24="Yes",Q24,0)</f>
        <v>3.3333333333333335</v>
      </c>
      <c r="T24" s="107"/>
      <c r="U24" s="148" t="s">
        <v>2347</v>
      </c>
      <c r="V24" s="107"/>
      <c r="W24" s="41"/>
      <c r="X24" s="46">
        <f>X$23/3</f>
        <v>3.3333333333333335</v>
      </c>
      <c r="Y24" s="107" t="s">
        <v>35</v>
      </c>
      <c r="Z24" s="107">
        <f>IF(Y24="Yes",X24,0)</f>
        <v>3.3333333333333335</v>
      </c>
      <c r="AA24" s="107"/>
      <c r="AB24" s="366" t="s">
        <v>2350</v>
      </c>
      <c r="AD24" s="41"/>
      <c r="AE24" s="46">
        <f>AE$23/3</f>
        <v>3.3333333333333335</v>
      </c>
      <c r="AF24" s="107" t="s">
        <v>35</v>
      </c>
      <c r="AG24" s="107">
        <f>IF(AF24="Yes",AE24,0)</f>
        <v>3.3333333333333335</v>
      </c>
      <c r="AH24" s="107"/>
      <c r="AI24" s="641" t="s">
        <v>2353</v>
      </c>
      <c r="AJ24" s="107"/>
      <c r="AK24" s="41"/>
      <c r="AL24" s="46">
        <f>AL$23/3</f>
        <v>3.3333333333333335</v>
      </c>
      <c r="AM24" s="107" t="s">
        <v>35</v>
      </c>
      <c r="AN24" s="107">
        <f>IF(AM24="Yes",AL24,0)</f>
        <v>3.3333333333333335</v>
      </c>
      <c r="AO24" s="107"/>
      <c r="AP24" s="641" t="s">
        <v>2359</v>
      </c>
      <c r="AQ24" s="107"/>
      <c r="AR24" s="41"/>
      <c r="AS24" s="46">
        <f>AS$23/3</f>
        <v>3.3333333333333335</v>
      </c>
      <c r="AT24" s="107" t="s">
        <v>35</v>
      </c>
      <c r="AU24" s="107">
        <f>IF(AT24="Yes",AS24,0)</f>
        <v>3.3333333333333335</v>
      </c>
      <c r="AV24" s="107"/>
      <c r="AW24" s="935" t="s">
        <v>2362</v>
      </c>
      <c r="AX24" s="107"/>
      <c r="AY24" s="41"/>
      <c r="AZ24" s="46">
        <f>AZ$23/3</f>
        <v>3.3333333333333335</v>
      </c>
      <c r="BA24" s="107" t="s">
        <v>35</v>
      </c>
      <c r="BB24" s="107">
        <f>IF(BA24="Yes",AZ24,0)</f>
        <v>3.3333333333333335</v>
      </c>
      <c r="BC24" s="107"/>
      <c r="BD24" s="936" t="s">
        <v>2365</v>
      </c>
      <c r="BE24" s="107"/>
      <c r="BF24" s="41"/>
      <c r="BG24" s="46">
        <f>BG$23/3</f>
        <v>3.3333333333333335</v>
      </c>
      <c r="BH24" s="107" t="s">
        <v>35</v>
      </c>
      <c r="BI24" s="107">
        <f>IF(BH24="Yes",BG24,0)</f>
        <v>3.3333333333333335</v>
      </c>
      <c r="BJ24" s="107"/>
      <c r="BK24" s="932" t="s">
        <v>2372</v>
      </c>
      <c r="BL24" s="107"/>
      <c r="BM24" s="41"/>
      <c r="BN24" s="46">
        <f>BN$23/3</f>
        <v>3.3333333333333335</v>
      </c>
      <c r="BO24" s="107" t="s">
        <v>35</v>
      </c>
      <c r="BP24" s="107">
        <f>IF(BO24="Yes",BN24,0)</f>
        <v>3.3333333333333335</v>
      </c>
      <c r="BQ24" s="107"/>
      <c r="BR24" s="106" t="s">
        <v>2378</v>
      </c>
      <c r="BS24" s="107"/>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row>
    <row r="25" spans="1:138" s="153" customFormat="1" ht="63.75">
      <c r="A25" s="107"/>
      <c r="B25" s="145" t="s">
        <v>267</v>
      </c>
      <c r="C25" s="46">
        <f>C$23/3</f>
        <v>3.3333333333333335</v>
      </c>
      <c r="D25" s="107" t="s">
        <v>35</v>
      </c>
      <c r="E25" s="107">
        <f>IF(D25="Yes",C25,0)</f>
        <v>3.3333333333333335</v>
      </c>
      <c r="F25" s="107"/>
      <c r="G25" s="148" t="s">
        <v>2341</v>
      </c>
      <c r="H25" s="107"/>
      <c r="I25" s="41"/>
      <c r="J25" s="46">
        <f>J$23/3</f>
        <v>3.3333333333333335</v>
      </c>
      <c r="K25" s="107" t="s">
        <v>35</v>
      </c>
      <c r="L25" s="107">
        <f>IF(K25="Yes",J25,0)</f>
        <v>3.3333333333333335</v>
      </c>
      <c r="M25" s="107"/>
      <c r="N25" s="148" t="s">
        <v>2344</v>
      </c>
      <c r="O25" s="107"/>
      <c r="P25" s="41"/>
      <c r="Q25" s="46">
        <f>Q$23/3</f>
        <v>3.3333333333333335</v>
      </c>
      <c r="R25" s="107" t="s">
        <v>35</v>
      </c>
      <c r="S25" s="107">
        <f>IF(R25="Yes",Q25,0)</f>
        <v>3.3333333333333335</v>
      </c>
      <c r="T25" s="107"/>
      <c r="U25" s="932" t="s">
        <v>2348</v>
      </c>
      <c r="V25" s="107"/>
      <c r="W25" s="41"/>
      <c r="X25" s="46">
        <f>X$23/3</f>
        <v>3.3333333333333335</v>
      </c>
      <c r="Y25" s="107" t="s">
        <v>35</v>
      </c>
      <c r="Z25" s="107">
        <f>IF(Y25="Yes",X25,0)</f>
        <v>3.3333333333333335</v>
      </c>
      <c r="AA25" s="107"/>
      <c r="AB25" s="366" t="s">
        <v>2351</v>
      </c>
      <c r="AC25" s="107"/>
      <c r="AD25" s="41"/>
      <c r="AE25" s="46">
        <f>AE$23/3</f>
        <v>3.3333333333333335</v>
      </c>
      <c r="AF25" s="151" t="s">
        <v>35</v>
      </c>
      <c r="AG25" s="107">
        <f>IF(AF25="Yes",AE25,0)</f>
        <v>3.3333333333333335</v>
      </c>
      <c r="AH25" s="107"/>
      <c r="AI25" s="148" t="s">
        <v>2354</v>
      </c>
      <c r="AJ25" s="107"/>
      <c r="AK25" s="41"/>
      <c r="AL25" s="46">
        <f>AL$23/3</f>
        <v>3.3333333333333335</v>
      </c>
      <c r="AM25" s="107" t="s">
        <v>35</v>
      </c>
      <c r="AN25" s="107">
        <f>IF(AM25="Yes",AL25,0)</f>
        <v>3.3333333333333335</v>
      </c>
      <c r="AO25" s="107"/>
      <c r="AP25" s="641" t="s">
        <v>2360</v>
      </c>
      <c r="AQ25" s="107"/>
      <c r="AR25" s="41"/>
      <c r="AS25" s="46">
        <f>AS$23/3</f>
        <v>3.3333333333333335</v>
      </c>
      <c r="AT25" s="107" t="s">
        <v>35</v>
      </c>
      <c r="AU25" s="107">
        <f>IF(AT25="Yes",AS25,0)</f>
        <v>3.3333333333333335</v>
      </c>
      <c r="AV25" s="107"/>
      <c r="AW25" s="936" t="s">
        <v>2363</v>
      </c>
      <c r="AX25" s="107"/>
      <c r="AY25" s="41"/>
      <c r="AZ25" s="46">
        <f>AZ$23/3</f>
        <v>3.3333333333333335</v>
      </c>
      <c r="BA25" s="107" t="s">
        <v>35</v>
      </c>
      <c r="BB25" s="107">
        <f>IF(BA25="Yes",AZ25,0)</f>
        <v>3.3333333333333335</v>
      </c>
      <c r="BC25" s="107"/>
      <c r="BD25" s="936" t="s">
        <v>2366</v>
      </c>
      <c r="BE25" s="107"/>
      <c r="BF25" s="41"/>
      <c r="BG25" s="46">
        <f>BG$23/3</f>
        <v>3.3333333333333335</v>
      </c>
      <c r="BH25" s="107" t="s">
        <v>35</v>
      </c>
      <c r="BI25" s="107">
        <f>IF(BH25="Yes",BG25,0)</f>
        <v>3.3333333333333335</v>
      </c>
      <c r="BJ25" s="107"/>
      <c r="BK25" s="932" t="s">
        <v>2373</v>
      </c>
      <c r="BL25" s="107"/>
      <c r="BM25" s="41"/>
      <c r="BN25" s="46">
        <f>BN$23/3</f>
        <v>3.3333333333333335</v>
      </c>
      <c r="BO25" s="107" t="s">
        <v>35</v>
      </c>
      <c r="BP25" s="107">
        <f>IF(BO25="Yes",BN25,0)</f>
        <v>3.3333333333333335</v>
      </c>
      <c r="BQ25" s="107"/>
      <c r="BR25" s="106" t="s">
        <v>2379</v>
      </c>
      <c r="BS25" s="107"/>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row>
    <row r="26" spans="1:138" s="457" customFormat="1" ht="51">
      <c r="A26" s="107"/>
      <c r="B26" s="145" t="s">
        <v>268</v>
      </c>
      <c r="C26" s="46">
        <f>C$23/3</f>
        <v>3.3333333333333335</v>
      </c>
      <c r="D26" s="107" t="s">
        <v>35</v>
      </c>
      <c r="E26" s="107">
        <f>IF(D26="Yes",C26,0)</f>
        <v>3.3333333333333335</v>
      </c>
      <c r="F26" s="107"/>
      <c r="G26" s="148" t="s">
        <v>2342</v>
      </c>
      <c r="H26" s="456"/>
      <c r="I26" s="41"/>
      <c r="J26" s="46">
        <f>J$23/3</f>
        <v>3.3333333333333335</v>
      </c>
      <c r="K26" s="107" t="s">
        <v>35</v>
      </c>
      <c r="L26" s="107">
        <f>IF(K26="Yes",J26,0)</f>
        <v>3.3333333333333335</v>
      </c>
      <c r="M26" s="107"/>
      <c r="N26" s="148" t="s">
        <v>2345</v>
      </c>
      <c r="O26" s="456"/>
      <c r="P26" s="41"/>
      <c r="Q26" s="46">
        <f>Q$23/3</f>
        <v>3.3333333333333335</v>
      </c>
      <c r="R26" s="107" t="s">
        <v>35</v>
      </c>
      <c r="S26" s="107">
        <f>IF(R26="Yes",Q26,0)</f>
        <v>3.3333333333333335</v>
      </c>
      <c r="T26" s="107"/>
      <c r="U26" s="932" t="s">
        <v>2349</v>
      </c>
      <c r="V26" s="456"/>
      <c r="W26" s="41"/>
      <c r="X26" s="46">
        <f>X$23/3</f>
        <v>3.3333333333333335</v>
      </c>
      <c r="Y26" s="107" t="s">
        <v>35</v>
      </c>
      <c r="Z26" s="107">
        <f>IF(Y26="Yes",X26,0)</f>
        <v>3.3333333333333335</v>
      </c>
      <c r="AA26" s="107"/>
      <c r="AB26" s="366" t="s">
        <v>2352</v>
      </c>
      <c r="AC26" s="456"/>
      <c r="AD26" s="41"/>
      <c r="AE26" s="46">
        <f>AE$23/3</f>
        <v>3.3333333333333335</v>
      </c>
      <c r="AF26" s="107" t="s">
        <v>35</v>
      </c>
      <c r="AG26" s="107">
        <f>IF(AF26="Yes",AE26,0)</f>
        <v>3.3333333333333335</v>
      </c>
      <c r="AH26" s="107"/>
      <c r="AI26" s="148" t="s">
        <v>2355</v>
      </c>
      <c r="AJ26" s="456"/>
      <c r="AK26" s="41"/>
      <c r="AL26" s="46">
        <f>AL$23/3</f>
        <v>3.3333333333333335</v>
      </c>
      <c r="AM26" s="107" t="s">
        <v>35</v>
      </c>
      <c r="AN26" s="107">
        <f>IF(AM26="Yes",AL26,0)</f>
        <v>3.3333333333333335</v>
      </c>
      <c r="AO26" s="107"/>
      <c r="AP26" s="641" t="s">
        <v>2361</v>
      </c>
      <c r="AQ26" s="456"/>
      <c r="AR26" s="41"/>
      <c r="AS26" s="46">
        <f>AS$23/3</f>
        <v>3.3333333333333335</v>
      </c>
      <c r="AT26" s="107" t="s">
        <v>35</v>
      </c>
      <c r="AU26" s="107">
        <f>IF(AT26="Yes",AS26,0)</f>
        <v>3.3333333333333335</v>
      </c>
      <c r="AV26" s="107"/>
      <c r="AW26" s="935" t="s">
        <v>2364</v>
      </c>
      <c r="AX26" s="456"/>
      <c r="AY26" s="41"/>
      <c r="AZ26" s="46">
        <f>AZ$23/3</f>
        <v>3.3333333333333335</v>
      </c>
      <c r="BA26" s="107" t="s">
        <v>35</v>
      </c>
      <c r="BB26" s="107">
        <f>IF(BA26="Yes",AZ26,0)</f>
        <v>3.3333333333333335</v>
      </c>
      <c r="BC26" s="107"/>
      <c r="BD26" s="151" t="s">
        <v>2367</v>
      </c>
      <c r="BE26" s="456"/>
      <c r="BF26" s="41"/>
      <c r="BG26" s="46">
        <f>BG$23/3</f>
        <v>3.3333333333333335</v>
      </c>
      <c r="BH26" s="107" t="s">
        <v>35</v>
      </c>
      <c r="BI26" s="107">
        <f>IF(BH26="Yes",BG26,0)</f>
        <v>3.3333333333333335</v>
      </c>
      <c r="BJ26" s="107"/>
      <c r="BK26" s="932" t="s">
        <v>2374</v>
      </c>
      <c r="BL26" s="456"/>
      <c r="BM26" s="41"/>
      <c r="BN26" s="46">
        <f>BN$23/3</f>
        <v>3.3333333333333335</v>
      </c>
      <c r="BO26" s="107" t="s">
        <v>35</v>
      </c>
      <c r="BP26" s="107">
        <f>IF(BO26="Yes",BN26,0)</f>
        <v>3.3333333333333335</v>
      </c>
      <c r="BQ26" s="107"/>
      <c r="BR26" s="937" t="s">
        <v>2380</v>
      </c>
      <c r="BS26" s="456"/>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row>
    <row r="27" spans="1:138" s="296" customFormat="1" ht="18.75">
      <c r="A27" s="431" t="s">
        <v>269</v>
      </c>
      <c r="B27" s="642" t="s">
        <v>56</v>
      </c>
      <c r="C27" s="126">
        <v>100</v>
      </c>
      <c r="D27" s="47"/>
      <c r="E27" s="295"/>
      <c r="F27" s="47">
        <f>SUM(F28:F48)</f>
        <v>45.833333333333336</v>
      </c>
      <c r="G27" s="295"/>
      <c r="H27" s="47"/>
      <c r="I27" s="44"/>
      <c r="J27" s="126">
        <v>100</v>
      </c>
      <c r="K27" s="47"/>
      <c r="L27" s="47"/>
      <c r="M27" s="47">
        <f>SUM(M28:M48)</f>
        <v>41.666666666666671</v>
      </c>
      <c r="N27" s="295"/>
      <c r="O27" s="47"/>
      <c r="P27" s="44"/>
      <c r="Q27" s="126">
        <v>100</v>
      </c>
      <c r="R27" s="47"/>
      <c r="S27" s="47"/>
      <c r="T27" s="47">
        <f>SUM(T28:T48)</f>
        <v>4.166666666666667</v>
      </c>
      <c r="U27" s="295"/>
      <c r="V27" s="47"/>
      <c r="W27" s="44"/>
      <c r="X27" s="126">
        <v>100</v>
      </c>
      <c r="Y27" s="47"/>
      <c r="Z27" s="47"/>
      <c r="AA27" s="47">
        <f>SUM(AA28:AA48)</f>
        <v>0</v>
      </c>
      <c r="AB27" s="295"/>
      <c r="AC27" s="47"/>
      <c r="AD27" s="44"/>
      <c r="AE27" s="126">
        <v>100</v>
      </c>
      <c r="AF27" s="47"/>
      <c r="AG27" s="47"/>
      <c r="AH27" s="47">
        <f>SUM(AH28:AH48)</f>
        <v>62.5</v>
      </c>
      <c r="AI27" s="295"/>
      <c r="AJ27" s="47"/>
      <c r="AK27" s="44"/>
      <c r="AL27" s="126">
        <v>100</v>
      </c>
      <c r="AM27" s="47"/>
      <c r="AN27" s="47"/>
      <c r="AO27" s="47">
        <f>SUM(AO28:AO48)</f>
        <v>41.666666666666671</v>
      </c>
      <c r="AP27" s="295"/>
      <c r="AQ27" s="47"/>
      <c r="AR27" s="44"/>
      <c r="AS27" s="126">
        <v>100</v>
      </c>
      <c r="AT27" s="47"/>
      <c r="AU27" s="47"/>
      <c r="AV27" s="47">
        <f>SUM(AV28:AV48)</f>
        <v>66.666666666666671</v>
      </c>
      <c r="AW27" s="295"/>
      <c r="AX27" s="47"/>
      <c r="AY27" s="44"/>
      <c r="AZ27" s="126">
        <v>100</v>
      </c>
      <c r="BA27" s="47"/>
      <c r="BB27" s="47"/>
      <c r="BC27" s="47">
        <f>SUM(BC28:BC48)</f>
        <v>79.166666666666671</v>
      </c>
      <c r="BD27" s="295"/>
      <c r="BE27" s="47"/>
      <c r="BF27" s="44"/>
      <c r="BG27" s="126">
        <v>100</v>
      </c>
      <c r="BH27" s="47"/>
      <c r="BI27" s="47"/>
      <c r="BJ27" s="47">
        <f>SUM(BJ28:BJ48)</f>
        <v>0</v>
      </c>
      <c r="BK27" s="295"/>
      <c r="BL27" s="47"/>
      <c r="BM27" s="44"/>
      <c r="BN27" s="126">
        <v>100</v>
      </c>
      <c r="BO27" s="47"/>
      <c r="BP27" s="47"/>
      <c r="BQ27" s="47">
        <f>SUM(BQ28:BQ48)</f>
        <v>62.5</v>
      </c>
      <c r="BR27" s="295"/>
      <c r="BS27" s="47"/>
    </row>
    <row r="28" spans="1:138" s="153" customFormat="1" ht="41.25" customHeight="1">
      <c r="A28" s="121" t="s">
        <v>270</v>
      </c>
      <c r="B28" s="144" t="s">
        <v>1666</v>
      </c>
      <c r="C28" s="118">
        <f>C$27/4</f>
        <v>25</v>
      </c>
      <c r="D28" s="107"/>
      <c r="E28" s="107"/>
      <c r="F28" s="107">
        <f>SUM(E29:E33)</f>
        <v>4.166666666666667</v>
      </c>
      <c r="G28" s="148"/>
      <c r="H28" s="107"/>
      <c r="I28" s="41"/>
      <c r="J28" s="118">
        <f>J$27/4</f>
        <v>25</v>
      </c>
      <c r="K28" s="107"/>
      <c r="L28" s="107"/>
      <c r="M28" s="107">
        <f>SUM(L29:L33)</f>
        <v>0</v>
      </c>
      <c r="N28" s="148"/>
      <c r="O28" s="107"/>
      <c r="P28" s="41"/>
      <c r="Q28" s="118">
        <f>Q$27/4</f>
        <v>25</v>
      </c>
      <c r="R28" s="107"/>
      <c r="S28" s="107"/>
      <c r="T28" s="107">
        <f>SUM(S29:S33)</f>
        <v>4.166666666666667</v>
      </c>
      <c r="U28" s="148"/>
      <c r="V28" s="107"/>
      <c r="W28" s="41"/>
      <c r="X28" s="118">
        <f>X$27/4</f>
        <v>25</v>
      </c>
      <c r="Y28" s="107"/>
      <c r="Z28" s="107"/>
      <c r="AA28" s="107">
        <f>SUM(Z29:Z33)</f>
        <v>0</v>
      </c>
      <c r="AB28" s="148"/>
      <c r="AC28" s="107"/>
      <c r="AD28" s="41"/>
      <c r="AE28" s="118">
        <f>AE$27/4</f>
        <v>25</v>
      </c>
      <c r="AF28" s="107"/>
      <c r="AG28" s="107"/>
      <c r="AH28" s="107">
        <f>SUM(AG29:AG33)</f>
        <v>25.000000000000004</v>
      </c>
      <c r="AI28" s="148"/>
      <c r="AJ28" s="107"/>
      <c r="AK28" s="41"/>
      <c r="AL28" s="118">
        <f>AL$27/4</f>
        <v>25</v>
      </c>
      <c r="AM28" s="107"/>
      <c r="AN28" s="107"/>
      <c r="AO28" s="107">
        <f>SUM(AN29:AN33)</f>
        <v>0</v>
      </c>
      <c r="AP28" s="148"/>
      <c r="AQ28" s="107"/>
      <c r="AR28" s="41"/>
      <c r="AS28" s="118">
        <f>AS$27/4</f>
        <v>25</v>
      </c>
      <c r="AT28" s="107"/>
      <c r="AU28" s="107"/>
      <c r="AV28" s="107">
        <f>SUM(AU29:AU33)</f>
        <v>8.3333333333333339</v>
      </c>
      <c r="AW28" s="148"/>
      <c r="AX28" s="107"/>
      <c r="AY28" s="41"/>
      <c r="AZ28" s="118">
        <f>AZ$27/4</f>
        <v>25</v>
      </c>
      <c r="BA28" s="107"/>
      <c r="BB28" s="107"/>
      <c r="BC28" s="107">
        <f>SUM(BB29:BB33)</f>
        <v>25.000000000000004</v>
      </c>
      <c r="BD28" s="148"/>
      <c r="BE28" s="107"/>
      <c r="BF28" s="41"/>
      <c r="BG28" s="118">
        <f>BG$27/4</f>
        <v>25</v>
      </c>
      <c r="BH28" s="107"/>
      <c r="BI28" s="107"/>
      <c r="BJ28" s="107">
        <f>SUM(BI29:BI33)</f>
        <v>0</v>
      </c>
      <c r="BK28" s="148"/>
      <c r="BL28" s="107"/>
      <c r="BM28" s="41"/>
      <c r="BN28" s="118">
        <f>BN$27/4</f>
        <v>25</v>
      </c>
      <c r="BO28" s="107"/>
      <c r="BP28" s="107"/>
      <c r="BQ28" s="107">
        <f>SUM(BP29:BP33)</f>
        <v>25.000000000000004</v>
      </c>
      <c r="BR28" s="148"/>
      <c r="BS28" s="107"/>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row>
    <row r="29" spans="1:138" s="153" customFormat="1" ht="41.25" customHeight="1">
      <c r="A29" s="107" t="s">
        <v>271</v>
      </c>
      <c r="B29" s="145" t="s">
        <v>272</v>
      </c>
      <c r="C29" s="118">
        <f>C$28/2</f>
        <v>12.5</v>
      </c>
      <c r="D29" s="107" t="s">
        <v>38</v>
      </c>
      <c r="E29" s="107">
        <f>IF(D29="Yes",C29,0)</f>
        <v>0</v>
      </c>
      <c r="F29" s="107"/>
      <c r="G29" s="148"/>
      <c r="H29" s="107"/>
      <c r="I29" s="41"/>
      <c r="J29" s="118">
        <f>J$28/2</f>
        <v>12.5</v>
      </c>
      <c r="K29" s="107" t="s">
        <v>38</v>
      </c>
      <c r="L29" s="107">
        <f>IF(K29="Yes",J29,0)</f>
        <v>0</v>
      </c>
      <c r="M29" s="107"/>
      <c r="N29" s="148"/>
      <c r="O29" s="107"/>
      <c r="P29" s="41"/>
      <c r="Q29" s="118">
        <f>Q$28/2</f>
        <v>12.5</v>
      </c>
      <c r="R29" s="107" t="s">
        <v>38</v>
      </c>
      <c r="S29" s="107">
        <f>IF(R29="Yes",Q29,0)</f>
        <v>0</v>
      </c>
      <c r="T29" s="107"/>
      <c r="U29" s="148"/>
      <c r="V29" s="107"/>
      <c r="W29" s="41"/>
      <c r="X29" s="118">
        <f>X$28/2</f>
        <v>12.5</v>
      </c>
      <c r="Y29" s="107" t="s">
        <v>38</v>
      </c>
      <c r="Z29" s="107">
        <f>IF(Y29="Yes",X29,0)</f>
        <v>0</v>
      </c>
      <c r="AA29" s="107"/>
      <c r="AB29" s="148"/>
      <c r="AC29" s="107"/>
      <c r="AD29" s="41"/>
      <c r="AE29" s="118">
        <f>AE$28/2</f>
        <v>12.5</v>
      </c>
      <c r="AF29" s="107" t="s">
        <v>35</v>
      </c>
      <c r="AG29" s="107">
        <f>IF(AF29="Yes",AE29,0)</f>
        <v>12.5</v>
      </c>
      <c r="AH29" s="107"/>
      <c r="AI29" s="148" t="s">
        <v>1667</v>
      </c>
      <c r="AJ29" s="107"/>
      <c r="AK29" s="41"/>
      <c r="AL29" s="118">
        <f>AL$28/2</f>
        <v>12.5</v>
      </c>
      <c r="AM29" s="107" t="s">
        <v>38</v>
      </c>
      <c r="AN29" s="107">
        <f>IF(AM29="Yes",AL29,0)</f>
        <v>0</v>
      </c>
      <c r="AO29" s="107"/>
      <c r="AP29" s="148"/>
      <c r="AQ29" s="107"/>
      <c r="AR29" s="41"/>
      <c r="AS29" s="118">
        <f>AS$28/2</f>
        <v>12.5</v>
      </c>
      <c r="AT29" s="107" t="s">
        <v>38</v>
      </c>
      <c r="AU29" s="107">
        <f>IF(AT29="Yes",AS29,0)</f>
        <v>0</v>
      </c>
      <c r="AV29" s="107"/>
      <c r="AW29" s="148"/>
      <c r="AX29" s="107"/>
      <c r="AY29" s="41"/>
      <c r="AZ29" s="118">
        <f>AZ$28/2</f>
        <v>12.5</v>
      </c>
      <c r="BA29" s="107" t="s">
        <v>35</v>
      </c>
      <c r="BB29" s="107">
        <f>IF(BA29="Yes",AZ29,0)</f>
        <v>12.5</v>
      </c>
      <c r="BC29" s="107"/>
      <c r="BD29" s="151" t="s">
        <v>1659</v>
      </c>
      <c r="BE29" s="107"/>
      <c r="BF29" s="41"/>
      <c r="BG29" s="118">
        <f>BG$28/2</f>
        <v>12.5</v>
      </c>
      <c r="BH29" s="107" t="s">
        <v>38</v>
      </c>
      <c r="BI29" s="107">
        <f>IF(BH29="Yes",BG29,0)</f>
        <v>0</v>
      </c>
      <c r="BJ29" s="107"/>
      <c r="BK29" s="148"/>
      <c r="BL29" s="107"/>
      <c r="BM29" s="41"/>
      <c r="BN29" s="118">
        <f>BN$28/2</f>
        <v>12.5</v>
      </c>
      <c r="BO29" s="107" t="s">
        <v>35</v>
      </c>
      <c r="BP29" s="107">
        <f>IF(BO29="Yes",BN29,0)</f>
        <v>12.5</v>
      </c>
      <c r="BQ29" s="107"/>
      <c r="BR29" s="369" t="s">
        <v>1668</v>
      </c>
      <c r="BS29" s="107"/>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row>
    <row r="30" spans="1:138" s="153" customFormat="1" ht="25.5">
      <c r="A30" s="121" t="s">
        <v>273</v>
      </c>
      <c r="B30" s="192" t="s">
        <v>1669</v>
      </c>
      <c r="C30" s="118">
        <f>C$28/2</f>
        <v>12.5</v>
      </c>
      <c r="D30" s="107"/>
      <c r="E30" s="107"/>
      <c r="F30" s="107"/>
      <c r="G30" s="148"/>
      <c r="H30" s="107"/>
      <c r="I30" s="41"/>
      <c r="J30" s="118">
        <f>J$28/2</f>
        <v>12.5</v>
      </c>
      <c r="K30" s="107"/>
      <c r="L30" s="107"/>
      <c r="M30" s="107"/>
      <c r="N30" s="148"/>
      <c r="O30" s="107"/>
      <c r="P30" s="41"/>
      <c r="Q30" s="118">
        <f>Q$28/2</f>
        <v>12.5</v>
      </c>
      <c r="R30" s="107"/>
      <c r="S30" s="107"/>
      <c r="T30" s="107"/>
      <c r="U30" s="148"/>
      <c r="V30" s="107"/>
      <c r="W30" s="41"/>
      <c r="X30" s="118">
        <f>X$28/2</f>
        <v>12.5</v>
      </c>
      <c r="Y30" s="107"/>
      <c r="Z30" s="107"/>
      <c r="AA30" s="107"/>
      <c r="AB30" s="148"/>
      <c r="AC30" s="107"/>
      <c r="AD30" s="41"/>
      <c r="AE30" s="118">
        <f>AE$28/2</f>
        <v>12.5</v>
      </c>
      <c r="AF30" s="107"/>
      <c r="AG30" s="107"/>
      <c r="AH30" s="107"/>
      <c r="AI30" s="148"/>
      <c r="AJ30" s="107"/>
      <c r="AK30" s="41"/>
      <c r="AL30" s="118">
        <f>AL$28/2</f>
        <v>12.5</v>
      </c>
      <c r="AM30" s="107"/>
      <c r="AN30" s="107"/>
      <c r="AO30" s="107"/>
      <c r="AP30" s="148"/>
      <c r="AQ30" s="107"/>
      <c r="AR30" s="41"/>
      <c r="AS30" s="118">
        <f>AS$28/2</f>
        <v>12.5</v>
      </c>
      <c r="AT30" s="107"/>
      <c r="AU30" s="107"/>
      <c r="AV30" s="107"/>
      <c r="AW30" s="148"/>
      <c r="AX30" s="107"/>
      <c r="AY30" s="41"/>
      <c r="AZ30" s="118">
        <f>AZ$28/2</f>
        <v>12.5</v>
      </c>
      <c r="BA30" s="107"/>
      <c r="BB30" s="107"/>
      <c r="BC30" s="107"/>
      <c r="BD30" s="148"/>
      <c r="BE30" s="107"/>
      <c r="BF30" s="41"/>
      <c r="BG30" s="118">
        <f>BG$28/2</f>
        <v>12.5</v>
      </c>
      <c r="BH30" s="107"/>
      <c r="BI30" s="107"/>
      <c r="BJ30" s="107"/>
      <c r="BK30" s="148"/>
      <c r="BL30" s="107"/>
      <c r="BM30" s="41"/>
      <c r="BN30" s="118">
        <f>BN$28/2</f>
        <v>12.5</v>
      </c>
      <c r="BO30" s="107"/>
      <c r="BP30" s="107"/>
      <c r="BQ30" s="107"/>
      <c r="BR30" s="107"/>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row>
    <row r="31" spans="1:138" s="457" customFormat="1" ht="81.75" customHeight="1">
      <c r="A31" s="107" t="s">
        <v>274</v>
      </c>
      <c r="B31" s="145" t="s">
        <v>275</v>
      </c>
      <c r="C31" s="118">
        <f>C$30/3</f>
        <v>4.166666666666667</v>
      </c>
      <c r="D31" s="148" t="s">
        <v>35</v>
      </c>
      <c r="E31" s="107">
        <f>IF(D31="Yes",C31,0)</f>
        <v>4.166666666666667</v>
      </c>
      <c r="F31" s="107"/>
      <c r="G31" s="148" t="s">
        <v>1670</v>
      </c>
      <c r="H31" s="107"/>
      <c r="I31" s="41"/>
      <c r="J31" s="118">
        <f>J$30/3</f>
        <v>4.166666666666667</v>
      </c>
      <c r="K31" s="107" t="s">
        <v>38</v>
      </c>
      <c r="L31" s="107">
        <f>IF(K31="Yes",J31,0)</f>
        <v>0</v>
      </c>
      <c r="M31" s="107"/>
      <c r="N31" s="148"/>
      <c r="O31" s="107"/>
      <c r="P31" s="41"/>
      <c r="Q31" s="118">
        <f>Q$30/3</f>
        <v>4.166666666666667</v>
      </c>
      <c r="R31" s="151" t="s">
        <v>35</v>
      </c>
      <c r="S31" s="107">
        <f>IF(R31="Yes",Q31,0)</f>
        <v>4.166666666666667</v>
      </c>
      <c r="T31" s="107"/>
      <c r="U31" s="148" t="s">
        <v>1671</v>
      </c>
      <c r="V31" s="107"/>
      <c r="W31" s="41"/>
      <c r="X31" s="118">
        <f>X$30/3</f>
        <v>4.166666666666667</v>
      </c>
      <c r="Y31" s="107" t="s">
        <v>38</v>
      </c>
      <c r="Z31" s="107">
        <f>IF(Y31="Yes",X31,0)</f>
        <v>0</v>
      </c>
      <c r="AA31" s="107"/>
      <c r="AB31" s="148"/>
      <c r="AC31" s="107"/>
      <c r="AD31" s="41"/>
      <c r="AE31" s="118">
        <f>AE$30/3</f>
        <v>4.166666666666667</v>
      </c>
      <c r="AF31" s="107" t="s">
        <v>35</v>
      </c>
      <c r="AG31" s="107">
        <f>IF(AF31="Yes",AE31,0)</f>
        <v>4.166666666666667</v>
      </c>
      <c r="AH31" s="107"/>
      <c r="AI31" s="148" t="s">
        <v>2356</v>
      </c>
      <c r="AJ31" s="107"/>
      <c r="AK31" s="41"/>
      <c r="AL31" s="118">
        <f>AL$30/3</f>
        <v>4.166666666666667</v>
      </c>
      <c r="AM31" s="107" t="s">
        <v>38</v>
      </c>
      <c r="AN31" s="107">
        <f>IF(AM31="Yes",AL31,0)</f>
        <v>0</v>
      </c>
      <c r="AO31" s="107"/>
      <c r="AP31" s="148"/>
      <c r="AQ31" s="107"/>
      <c r="AR31" s="41"/>
      <c r="AS31" s="118">
        <f>AS$30/3</f>
        <v>4.166666666666667</v>
      </c>
      <c r="AT31" s="107" t="s">
        <v>35</v>
      </c>
      <c r="AU31" s="107">
        <f>IF(AT31="Yes",AS31,0)</f>
        <v>4.166666666666667</v>
      </c>
      <c r="AV31" s="107"/>
      <c r="AW31" s="151" t="s">
        <v>1672</v>
      </c>
      <c r="AX31" s="107"/>
      <c r="AY31" s="41"/>
      <c r="AZ31" s="118">
        <f>AZ$30/3</f>
        <v>4.166666666666667</v>
      </c>
      <c r="BA31" s="107" t="s">
        <v>35</v>
      </c>
      <c r="BB31" s="107">
        <f>IF(BA31="Yes",AZ31,0)</f>
        <v>4.166666666666667</v>
      </c>
      <c r="BC31" s="107"/>
      <c r="BD31" s="151" t="s">
        <v>1628</v>
      </c>
      <c r="BE31" s="107"/>
      <c r="BF31" s="41"/>
      <c r="BG31" s="118">
        <f>BG$30/3</f>
        <v>4.166666666666667</v>
      </c>
      <c r="BH31" s="107" t="s">
        <v>38</v>
      </c>
      <c r="BI31" s="107">
        <f>IF(BH31="Yes",BG31,0)</f>
        <v>0</v>
      </c>
      <c r="BJ31" s="107"/>
      <c r="BK31" s="148"/>
      <c r="BL31" s="107"/>
      <c r="BM31" s="41"/>
      <c r="BN31" s="118">
        <f>BN$30/3</f>
        <v>4.166666666666667</v>
      </c>
      <c r="BO31" s="107" t="s">
        <v>35</v>
      </c>
      <c r="BP31" s="107">
        <f>IF(BO31="Yes",BN31,0)</f>
        <v>4.166666666666667</v>
      </c>
      <c r="BQ31" s="107"/>
      <c r="BR31" s="107" t="s">
        <v>1673</v>
      </c>
      <c r="BS31" s="107"/>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row>
    <row r="32" spans="1:138" s="153" customFormat="1" ht="81" customHeight="1">
      <c r="A32" s="107" t="s">
        <v>225</v>
      </c>
      <c r="B32" s="145" t="s">
        <v>226</v>
      </c>
      <c r="C32" s="118">
        <f>C$30/3</f>
        <v>4.166666666666667</v>
      </c>
      <c r="D32" s="148" t="s">
        <v>38</v>
      </c>
      <c r="E32" s="107">
        <f>IF(D32="Yes",C32,0)</f>
        <v>0</v>
      </c>
      <c r="F32" s="107"/>
      <c r="G32" s="148"/>
      <c r="H32" s="107"/>
      <c r="I32" s="41"/>
      <c r="J32" s="118">
        <f>J$30/3</f>
        <v>4.166666666666667</v>
      </c>
      <c r="K32" s="107" t="s">
        <v>38</v>
      </c>
      <c r="L32" s="107">
        <f>IF(K32="Yes",J32,0)</f>
        <v>0</v>
      </c>
      <c r="M32" s="107"/>
      <c r="N32" s="148"/>
      <c r="O32" s="107"/>
      <c r="P32" s="41"/>
      <c r="Q32" s="118">
        <f>Q$30/3</f>
        <v>4.166666666666667</v>
      </c>
      <c r="R32" s="107" t="s">
        <v>38</v>
      </c>
      <c r="S32" s="107">
        <f>IF(R32="Yes",Q32,0)</f>
        <v>0</v>
      </c>
      <c r="T32" s="107"/>
      <c r="U32" s="148"/>
      <c r="V32" s="107"/>
      <c r="W32" s="41"/>
      <c r="X32" s="118">
        <f>X$30/3</f>
        <v>4.166666666666667</v>
      </c>
      <c r="Y32" s="107" t="s">
        <v>38</v>
      </c>
      <c r="Z32" s="107">
        <f>IF(Y32="Yes",X32,0)</f>
        <v>0</v>
      </c>
      <c r="AA32" s="107"/>
      <c r="AB32" s="148"/>
      <c r="AC32" s="107"/>
      <c r="AD32" s="41"/>
      <c r="AE32" s="118">
        <f>AE$30/3</f>
        <v>4.166666666666667</v>
      </c>
      <c r="AF32" s="107" t="s">
        <v>35</v>
      </c>
      <c r="AG32" s="107">
        <f>IF(AF32="Yes",AE32,0)</f>
        <v>4.166666666666667</v>
      </c>
      <c r="AH32" s="107"/>
      <c r="AI32" s="148" t="s">
        <v>2357</v>
      </c>
      <c r="AJ32" s="107"/>
      <c r="AK32" s="41"/>
      <c r="AL32" s="118">
        <f>AL$30/3</f>
        <v>4.166666666666667</v>
      </c>
      <c r="AM32" s="107" t="s">
        <v>38</v>
      </c>
      <c r="AN32" s="107">
        <f>IF(AM32="Yes",AL32,0)</f>
        <v>0</v>
      </c>
      <c r="AO32" s="107"/>
      <c r="AP32" s="148"/>
      <c r="AQ32" s="107"/>
      <c r="AR32" s="41"/>
      <c r="AS32" s="118">
        <f>AS$30/3</f>
        <v>4.166666666666667</v>
      </c>
      <c r="AT32" s="107" t="s">
        <v>35</v>
      </c>
      <c r="AU32" s="107">
        <f>IF(AT32="Yes",AS32,0)</f>
        <v>4.166666666666667</v>
      </c>
      <c r="AV32" s="107"/>
      <c r="AW32" s="151" t="s">
        <v>1674</v>
      </c>
      <c r="AX32" s="107"/>
      <c r="AY32" s="41"/>
      <c r="AZ32" s="118">
        <f>AZ$30/3</f>
        <v>4.166666666666667</v>
      </c>
      <c r="BA32" s="107" t="s">
        <v>35</v>
      </c>
      <c r="BB32" s="107">
        <f>IF(BA32="Yes",AZ32,0)</f>
        <v>4.166666666666667</v>
      </c>
      <c r="BC32" s="107"/>
      <c r="BD32" s="151" t="s">
        <v>1675</v>
      </c>
      <c r="BE32" s="107"/>
      <c r="BF32" s="41"/>
      <c r="BG32" s="118">
        <f>BG$30/3</f>
        <v>4.166666666666667</v>
      </c>
      <c r="BH32" s="107" t="s">
        <v>38</v>
      </c>
      <c r="BI32" s="107">
        <f>IF(BH32="Yes",BG32,0)</f>
        <v>0</v>
      </c>
      <c r="BJ32" s="107"/>
      <c r="BK32" s="148"/>
      <c r="BL32" s="107"/>
      <c r="BM32" s="41"/>
      <c r="BN32" s="118">
        <f>BN$30/3</f>
        <v>4.166666666666667</v>
      </c>
      <c r="BO32" s="107" t="s">
        <v>35</v>
      </c>
      <c r="BP32" s="107">
        <f>IF(BO32="Yes",BN32,0)</f>
        <v>4.166666666666667</v>
      </c>
      <c r="BQ32" s="107"/>
      <c r="BR32" s="107" t="s">
        <v>1676</v>
      </c>
      <c r="BS32" s="107"/>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row>
    <row r="33" spans="1:138" s="153" customFormat="1" ht="64.5" customHeight="1">
      <c r="A33" s="107" t="s">
        <v>227</v>
      </c>
      <c r="B33" s="145" t="s">
        <v>228</v>
      </c>
      <c r="C33" s="118">
        <f>C$30/3</f>
        <v>4.166666666666667</v>
      </c>
      <c r="D33" s="148" t="s">
        <v>38</v>
      </c>
      <c r="E33" s="107">
        <f>IF(D33="Yes",C33,0)</f>
        <v>0</v>
      </c>
      <c r="F33" s="107"/>
      <c r="G33" s="148"/>
      <c r="H33" s="107"/>
      <c r="I33" s="41"/>
      <c r="J33" s="118">
        <f>J$30/3</f>
        <v>4.166666666666667</v>
      </c>
      <c r="K33" s="107" t="s">
        <v>38</v>
      </c>
      <c r="L33" s="107">
        <f>IF(K33="Yes",J33,0)</f>
        <v>0</v>
      </c>
      <c r="M33" s="107"/>
      <c r="N33" s="148"/>
      <c r="O33" s="107"/>
      <c r="P33" s="41"/>
      <c r="Q33" s="118">
        <f>Q$30/3</f>
        <v>4.166666666666667</v>
      </c>
      <c r="R33" s="107" t="s">
        <v>38</v>
      </c>
      <c r="S33" s="107">
        <f>IF(R33="Yes",Q33,0)</f>
        <v>0</v>
      </c>
      <c r="T33" s="107"/>
      <c r="U33" s="148"/>
      <c r="V33" s="107"/>
      <c r="W33" s="41"/>
      <c r="X33" s="118">
        <f>X$30/3</f>
        <v>4.166666666666667</v>
      </c>
      <c r="Y33" s="107" t="s">
        <v>38</v>
      </c>
      <c r="Z33" s="107">
        <f>IF(Y33="Yes",X33,0)</f>
        <v>0</v>
      </c>
      <c r="AA33" s="107"/>
      <c r="AB33" s="148"/>
      <c r="AC33" s="107"/>
      <c r="AD33" s="41"/>
      <c r="AE33" s="118">
        <f>AE$30/3</f>
        <v>4.166666666666667</v>
      </c>
      <c r="AF33" s="107" t="s">
        <v>35</v>
      </c>
      <c r="AG33" s="107">
        <f>IF(AF33="Yes",AE33,0)</f>
        <v>4.166666666666667</v>
      </c>
      <c r="AH33" s="107"/>
      <c r="AI33" s="148" t="s">
        <v>2358</v>
      </c>
      <c r="AJ33" s="107"/>
      <c r="AK33" s="41"/>
      <c r="AL33" s="118">
        <f>AL$30/3</f>
        <v>4.166666666666667</v>
      </c>
      <c r="AM33" s="107" t="s">
        <v>38</v>
      </c>
      <c r="AN33" s="107">
        <f>IF(AM33="Yes",AL33,0)</f>
        <v>0</v>
      </c>
      <c r="AO33" s="107"/>
      <c r="AP33" s="148"/>
      <c r="AQ33" s="107"/>
      <c r="AR33" s="41"/>
      <c r="AS33" s="118">
        <f>AS$30/3</f>
        <v>4.166666666666667</v>
      </c>
      <c r="AT33" s="107" t="s">
        <v>38</v>
      </c>
      <c r="AU33" s="107">
        <f>IF(AT33="Yes",AS33,0)</f>
        <v>0</v>
      </c>
      <c r="AV33" s="107"/>
      <c r="AW33" s="154"/>
      <c r="AX33" s="107"/>
      <c r="AY33" s="41"/>
      <c r="AZ33" s="118">
        <f>AZ$30/3</f>
        <v>4.166666666666667</v>
      </c>
      <c r="BA33" s="107" t="s">
        <v>35</v>
      </c>
      <c r="BB33" s="107">
        <f>IF(BA33="Yes",AZ33,0)</f>
        <v>4.166666666666667</v>
      </c>
      <c r="BC33" s="107"/>
      <c r="BD33" s="151" t="s">
        <v>1677</v>
      </c>
      <c r="BE33" s="107"/>
      <c r="BF33" s="41"/>
      <c r="BG33" s="118">
        <f>BG$30/3</f>
        <v>4.166666666666667</v>
      </c>
      <c r="BH33" s="107" t="s">
        <v>38</v>
      </c>
      <c r="BI33" s="107">
        <f>IF(BH33="Yes",BG33,0)</f>
        <v>0</v>
      </c>
      <c r="BJ33" s="107"/>
      <c r="BK33" s="148"/>
      <c r="BL33" s="107"/>
      <c r="BM33" s="41"/>
      <c r="BN33" s="118">
        <f>BN$30/3</f>
        <v>4.166666666666667</v>
      </c>
      <c r="BO33" s="151" t="s">
        <v>35</v>
      </c>
      <c r="BP33" s="107">
        <f>IF(BO33="Yes",BN33,0)</f>
        <v>4.166666666666667</v>
      </c>
      <c r="BQ33" s="107"/>
      <c r="BR33" s="370" t="s">
        <v>1678</v>
      </c>
      <c r="BS33" s="107"/>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row>
    <row r="34" spans="1:138" s="153" customFormat="1" ht="12.75">
      <c r="A34" s="121"/>
      <c r="B34" s="196"/>
      <c r="C34" s="118"/>
      <c r="D34" s="148"/>
      <c r="E34" s="107"/>
      <c r="F34" s="107"/>
      <c r="G34" s="148"/>
      <c r="H34" s="107"/>
      <c r="I34" s="41"/>
      <c r="J34" s="118"/>
      <c r="K34" s="107"/>
      <c r="L34" s="107"/>
      <c r="M34" s="107"/>
      <c r="N34" s="148"/>
      <c r="O34" s="107"/>
      <c r="P34" s="41"/>
      <c r="Q34" s="118"/>
      <c r="R34" s="107"/>
      <c r="S34" s="107"/>
      <c r="T34" s="107"/>
      <c r="U34" s="148"/>
      <c r="V34" s="107"/>
      <c r="W34" s="41"/>
      <c r="X34" s="118"/>
      <c r="Y34" s="107"/>
      <c r="Z34" s="107"/>
      <c r="AA34" s="107"/>
      <c r="AB34" s="148"/>
      <c r="AC34" s="107"/>
      <c r="AD34" s="41"/>
      <c r="AE34" s="118"/>
      <c r="AF34" s="107"/>
      <c r="AG34" s="107"/>
      <c r="AH34" s="107"/>
      <c r="AI34" s="148"/>
      <c r="AJ34" s="107"/>
      <c r="AK34" s="41"/>
      <c r="AL34" s="118"/>
      <c r="AM34" s="107"/>
      <c r="AN34" s="107"/>
      <c r="AO34" s="107"/>
      <c r="AP34" s="148"/>
      <c r="AQ34" s="107"/>
      <c r="AR34" s="41"/>
      <c r="AS34" s="118"/>
      <c r="AT34" s="107"/>
      <c r="AU34" s="107"/>
      <c r="AV34" s="107"/>
      <c r="AW34" s="148"/>
      <c r="AX34" s="107"/>
      <c r="AY34" s="41"/>
      <c r="AZ34" s="118"/>
      <c r="BA34" s="107"/>
      <c r="BB34" s="107"/>
      <c r="BC34" s="107"/>
      <c r="BD34" s="148"/>
      <c r="BE34" s="107"/>
      <c r="BF34" s="41"/>
      <c r="BG34" s="118"/>
      <c r="BH34" s="107"/>
      <c r="BI34" s="107"/>
      <c r="BJ34" s="107"/>
      <c r="BK34" s="148"/>
      <c r="BL34" s="107"/>
      <c r="BM34" s="41"/>
      <c r="BN34" s="118"/>
      <c r="BO34" s="107"/>
      <c r="BP34" s="107"/>
      <c r="BQ34" s="107"/>
      <c r="BR34" s="536"/>
      <c r="BS34" s="107"/>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row>
    <row r="35" spans="1:138" s="153" customFormat="1" ht="129" customHeight="1">
      <c r="A35" s="121" t="s">
        <v>229</v>
      </c>
      <c r="B35" s="192" t="s">
        <v>2218</v>
      </c>
      <c r="C35" s="118">
        <f>C27/4</f>
        <v>25</v>
      </c>
      <c r="D35" s="148" t="s">
        <v>35</v>
      </c>
      <c r="E35" s="107">
        <f>IF(D35="Yes",C35,0)</f>
        <v>25</v>
      </c>
      <c r="F35" s="107">
        <f>E35</f>
        <v>25</v>
      </c>
      <c r="G35" s="148" t="s">
        <v>1670</v>
      </c>
      <c r="H35" s="136"/>
      <c r="I35" s="41"/>
      <c r="J35" s="118">
        <f>J27/4</f>
        <v>25</v>
      </c>
      <c r="K35" s="107" t="s">
        <v>35</v>
      </c>
      <c r="L35" s="107">
        <f>IF(K35="Yes",J35,0)</f>
        <v>25</v>
      </c>
      <c r="M35" s="107">
        <f>L35</f>
        <v>25</v>
      </c>
      <c r="N35" s="305" t="s">
        <v>2346</v>
      </c>
      <c r="O35" s="136"/>
      <c r="P35" s="41"/>
      <c r="Q35" s="118">
        <f>Q27/4</f>
        <v>25</v>
      </c>
      <c r="R35" s="107" t="s">
        <v>38</v>
      </c>
      <c r="S35" s="107">
        <f>IF(R35="Yes",Q35,0)</f>
        <v>0</v>
      </c>
      <c r="T35" s="107">
        <f>S35</f>
        <v>0</v>
      </c>
      <c r="U35" s="174"/>
      <c r="V35" s="136"/>
      <c r="W35" s="41"/>
      <c r="X35" s="118">
        <f>X27/4</f>
        <v>25</v>
      </c>
      <c r="Y35" s="148" t="s">
        <v>38</v>
      </c>
      <c r="Z35" s="107">
        <f>IF(Y35="Yes",X35,0)</f>
        <v>0</v>
      </c>
      <c r="AA35" s="107">
        <f>Z35</f>
        <v>0</v>
      </c>
      <c r="AB35" s="174"/>
      <c r="AC35" s="136"/>
      <c r="AD35" s="41"/>
      <c r="AE35" s="118">
        <f>AE27/4</f>
        <v>25</v>
      </c>
      <c r="AF35" s="107" t="s">
        <v>35</v>
      </c>
      <c r="AG35" s="107">
        <f>IF(AF35="Yes",AE35,0)</f>
        <v>25</v>
      </c>
      <c r="AH35" s="107">
        <f>AG35</f>
        <v>25</v>
      </c>
      <c r="AI35" s="148" t="s">
        <v>1667</v>
      </c>
      <c r="AJ35" s="136"/>
      <c r="AK35" s="41"/>
      <c r="AL35" s="118">
        <f>AL27/4</f>
        <v>25</v>
      </c>
      <c r="AM35" s="107" t="s">
        <v>35</v>
      </c>
      <c r="AN35" s="107">
        <f>IF(AM35="Yes",AL35,0)</f>
        <v>25</v>
      </c>
      <c r="AO35" s="107">
        <f>AN35</f>
        <v>25</v>
      </c>
      <c r="AP35" s="148" t="s">
        <v>1679</v>
      </c>
      <c r="AQ35" s="136"/>
      <c r="AR35" s="41"/>
      <c r="AS35" s="118">
        <f>AS27/4</f>
        <v>25</v>
      </c>
      <c r="AT35" s="107" t="s">
        <v>35</v>
      </c>
      <c r="AU35" s="107">
        <f>IF(AT35="Yes",AS35,0)</f>
        <v>25</v>
      </c>
      <c r="AV35" s="107">
        <f>AU35</f>
        <v>25</v>
      </c>
      <c r="AW35" s="148" t="s">
        <v>1680</v>
      </c>
      <c r="AX35" s="136"/>
      <c r="AY35" s="41"/>
      <c r="AZ35" s="118">
        <f>AZ27/4</f>
        <v>25</v>
      </c>
      <c r="BA35" s="107" t="s">
        <v>35</v>
      </c>
      <c r="BB35" s="107">
        <f>IF(BA35="Yes",AZ35,0)</f>
        <v>25</v>
      </c>
      <c r="BC35" s="107">
        <f>BB35</f>
        <v>25</v>
      </c>
      <c r="BD35" s="151" t="s">
        <v>1681</v>
      </c>
      <c r="BE35" s="136"/>
      <c r="BF35" s="41"/>
      <c r="BG35" s="118">
        <f>BG27/4</f>
        <v>25</v>
      </c>
      <c r="BH35" s="107" t="s">
        <v>38</v>
      </c>
      <c r="BI35" s="107">
        <f>IF(BH35="Yes",BG35,0)</f>
        <v>0</v>
      </c>
      <c r="BJ35" s="107">
        <f>BI35</f>
        <v>0</v>
      </c>
      <c r="BK35" s="174"/>
      <c r="BL35" s="136"/>
      <c r="BM35" s="41"/>
      <c r="BN35" s="118">
        <f>BN27/4</f>
        <v>25</v>
      </c>
      <c r="BO35" s="107" t="s">
        <v>35</v>
      </c>
      <c r="BP35" s="107">
        <f>IF(BO35="Yes",BN35,0)</f>
        <v>25</v>
      </c>
      <c r="BQ35" s="107">
        <f>BP35</f>
        <v>25</v>
      </c>
      <c r="BR35" s="148" t="s">
        <v>1682</v>
      </c>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row>
    <row r="36" spans="1:138" s="153" customFormat="1" ht="12.75">
      <c r="A36" s="121"/>
      <c r="B36" s="192"/>
      <c r="C36" s="118"/>
      <c r="D36" s="148"/>
      <c r="E36" s="107"/>
      <c r="F36" s="107"/>
      <c r="G36" s="148"/>
      <c r="H36" s="107"/>
      <c r="I36" s="41"/>
      <c r="J36" s="118"/>
      <c r="K36" s="107"/>
      <c r="L36" s="107"/>
      <c r="M36" s="107"/>
      <c r="N36" s="107"/>
      <c r="O36" s="194"/>
      <c r="P36" s="41"/>
      <c r="Q36" s="118"/>
      <c r="R36" s="107"/>
      <c r="S36" s="107"/>
      <c r="T36" s="107"/>
      <c r="U36" s="148"/>
      <c r="V36" s="107"/>
      <c r="W36" s="41"/>
      <c r="X36" s="118"/>
      <c r="Y36" s="148"/>
      <c r="Z36" s="107"/>
      <c r="AA36" s="107"/>
      <c r="AB36" s="154"/>
      <c r="AD36" s="41"/>
      <c r="AE36" s="118"/>
      <c r="AF36" s="107"/>
      <c r="AG36" s="107"/>
      <c r="AH36" s="107"/>
      <c r="AI36" s="148"/>
      <c r="AJ36" s="107"/>
      <c r="AK36" s="41"/>
      <c r="AL36" s="118"/>
      <c r="AM36" s="107"/>
      <c r="AN36" s="107"/>
      <c r="AO36" s="107"/>
      <c r="AP36" s="107"/>
      <c r="AQ36" s="194"/>
      <c r="AR36" s="41"/>
      <c r="AS36" s="118"/>
      <c r="AT36" s="107"/>
      <c r="AU36" s="107"/>
      <c r="AV36" s="107"/>
      <c r="AW36" s="151"/>
      <c r="AX36" s="107"/>
      <c r="AY36" s="41"/>
      <c r="AZ36" s="118"/>
      <c r="BA36" s="107"/>
      <c r="BB36" s="107"/>
      <c r="BC36" s="107"/>
      <c r="BD36" s="151"/>
      <c r="BE36" s="107"/>
      <c r="BF36" s="41"/>
      <c r="BG36" s="118"/>
      <c r="BH36" s="107"/>
      <c r="BI36" s="107"/>
      <c r="BJ36" s="107"/>
      <c r="BK36" s="148"/>
      <c r="BL36" s="107"/>
      <c r="BM36" s="41"/>
      <c r="BN36" s="118"/>
      <c r="BO36" s="107"/>
      <c r="BP36" s="107"/>
      <c r="BQ36" s="107"/>
      <c r="BR36" s="107"/>
      <c r="BS36" s="107"/>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row>
    <row r="37" spans="1:138" s="153" customFormat="1" ht="12.75">
      <c r="A37" s="166" t="s">
        <v>1683</v>
      </c>
      <c r="B37" s="144" t="s">
        <v>616</v>
      </c>
      <c r="C37" s="118">
        <f>C27/4</f>
        <v>25</v>
      </c>
      <c r="D37" s="148"/>
      <c r="E37" s="107"/>
      <c r="F37" s="107">
        <f>SUM(E38:E43)</f>
        <v>8.3333333333333339</v>
      </c>
      <c r="G37" s="148"/>
      <c r="H37" s="107"/>
      <c r="I37" s="41"/>
      <c r="J37" s="118">
        <f>J27/4</f>
        <v>25</v>
      </c>
      <c r="K37" s="107"/>
      <c r="L37" s="107"/>
      <c r="M37" s="107">
        <f>SUM(L38:L43)</f>
        <v>16.666666666666668</v>
      </c>
      <c r="N37" s="148"/>
      <c r="O37" s="107"/>
      <c r="P37" s="41"/>
      <c r="Q37" s="118">
        <f>Q27/4</f>
        <v>25</v>
      </c>
      <c r="R37" s="107"/>
      <c r="S37" s="107"/>
      <c r="T37" s="107">
        <f>SUM(S38:S43)</f>
        <v>0</v>
      </c>
      <c r="U37" s="148"/>
      <c r="V37" s="107"/>
      <c r="W37" s="41"/>
      <c r="X37" s="118">
        <f>X27/4</f>
        <v>25</v>
      </c>
      <c r="Y37" s="148"/>
      <c r="Z37" s="107"/>
      <c r="AA37" s="107">
        <f>SUM(Z38:Z43)</f>
        <v>0</v>
      </c>
      <c r="AB37" s="174"/>
      <c r="AC37" s="107"/>
      <c r="AD37" s="41"/>
      <c r="AE37" s="118">
        <f>AE27/4</f>
        <v>25</v>
      </c>
      <c r="AF37" s="107"/>
      <c r="AG37" s="107"/>
      <c r="AH37" s="107">
        <f>SUM(AG38:AG43)</f>
        <v>12.5</v>
      </c>
      <c r="AI37" s="148"/>
      <c r="AJ37" s="107"/>
      <c r="AK37" s="41"/>
      <c r="AL37" s="118">
        <f>AL27/4</f>
        <v>25</v>
      </c>
      <c r="AM37" s="107"/>
      <c r="AN37" s="107"/>
      <c r="AO37" s="107">
        <f>SUM(AN38:AN43)</f>
        <v>16.666666666666668</v>
      </c>
      <c r="AP37" s="151"/>
      <c r="AQ37" s="107"/>
      <c r="AR37" s="41"/>
      <c r="AS37" s="118">
        <f>AS27/4</f>
        <v>25</v>
      </c>
      <c r="AT37" s="107"/>
      <c r="AU37" s="107"/>
      <c r="AV37" s="107">
        <f>SUM(AU38:AU43)</f>
        <v>16.666666666666668</v>
      </c>
      <c r="AW37" s="151"/>
      <c r="AX37" s="107"/>
      <c r="AY37" s="41"/>
      <c r="AZ37" s="118">
        <f>AZ27/4</f>
        <v>25</v>
      </c>
      <c r="BA37" s="107"/>
      <c r="BB37" s="107"/>
      <c r="BC37" s="107">
        <f>SUM(BB38:BB43)</f>
        <v>20.833333333333336</v>
      </c>
      <c r="BD37" s="151"/>
      <c r="BE37" s="107"/>
      <c r="BF37" s="41"/>
      <c r="BG37" s="118">
        <f>BG27/4</f>
        <v>25</v>
      </c>
      <c r="BH37" s="107"/>
      <c r="BI37" s="107"/>
      <c r="BJ37" s="107">
        <f>SUM(BI38:BI43)</f>
        <v>0</v>
      </c>
      <c r="BK37" s="148"/>
      <c r="BL37" s="107"/>
      <c r="BM37" s="41"/>
      <c r="BN37" s="118">
        <f>BN27/4</f>
        <v>25</v>
      </c>
      <c r="BO37" s="194"/>
      <c r="BP37" s="107"/>
      <c r="BQ37" s="107">
        <f>SUM(BP38:BP43)</f>
        <v>12.5</v>
      </c>
      <c r="BR37" s="107"/>
      <c r="BS37" s="107"/>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row>
    <row r="38" spans="1:138" s="153" customFormat="1" ht="146.25" customHeight="1">
      <c r="A38" s="107" t="s">
        <v>1684</v>
      </c>
      <c r="B38" s="430" t="s">
        <v>1205</v>
      </c>
      <c r="C38" s="118">
        <f>C$37/6</f>
        <v>4.166666666666667</v>
      </c>
      <c r="D38" s="107" t="s">
        <v>38</v>
      </c>
      <c r="E38" s="107">
        <f t="shared" ref="E38:E43" si="20">IF(D38="Yes",C38,0)</f>
        <v>0</v>
      </c>
      <c r="F38" s="107"/>
      <c r="G38" s="148"/>
      <c r="H38" s="107"/>
      <c r="I38" s="41"/>
      <c r="J38" s="118">
        <f>J$37/6</f>
        <v>4.166666666666667</v>
      </c>
      <c r="K38" s="107" t="s">
        <v>38</v>
      </c>
      <c r="L38" s="107">
        <f t="shared" ref="L38:L43" si="21">IF(K38="Yes",J38,0)</f>
        <v>0</v>
      </c>
      <c r="M38" s="107"/>
      <c r="N38" s="150"/>
      <c r="O38" s="194"/>
      <c r="P38" s="41"/>
      <c r="Q38" s="118">
        <f>Q$37/6</f>
        <v>4.166666666666667</v>
      </c>
      <c r="R38" s="107" t="s">
        <v>38</v>
      </c>
      <c r="S38" s="107">
        <f t="shared" ref="S38:S43" si="22">IF(R38="Yes",Q38,0)</f>
        <v>0</v>
      </c>
      <c r="T38" s="107"/>
      <c r="U38" s="148"/>
      <c r="V38" s="107"/>
      <c r="W38" s="41"/>
      <c r="X38" s="118">
        <f>X$37/6</f>
        <v>4.166666666666667</v>
      </c>
      <c r="Y38" s="107" t="s">
        <v>38</v>
      </c>
      <c r="Z38" s="107">
        <f t="shared" ref="Z38:Z43" si="23">IF(Y38="Yes",X38,0)</f>
        <v>0</v>
      </c>
      <c r="AA38" s="107"/>
      <c r="AB38" s="148"/>
      <c r="AC38" s="107"/>
      <c r="AD38" s="41"/>
      <c r="AE38" s="118">
        <f>AE$37/6</f>
        <v>4.166666666666667</v>
      </c>
      <c r="AF38" s="107" t="s">
        <v>38</v>
      </c>
      <c r="AG38" s="107">
        <f t="shared" ref="AG38:AG43" si="24">IF(AF38="Yes",AE38,0)</f>
        <v>0</v>
      </c>
      <c r="AH38" s="107"/>
      <c r="AI38" s="148"/>
      <c r="AJ38" s="107"/>
      <c r="AK38" s="41"/>
      <c r="AL38" s="118">
        <f>AL$37/6</f>
        <v>4.166666666666667</v>
      </c>
      <c r="AM38" s="107" t="s">
        <v>38</v>
      </c>
      <c r="AN38" s="107">
        <f t="shared" ref="AN38:AN43" si="25">IF(AM38="Yes",AL38,0)</f>
        <v>0</v>
      </c>
      <c r="AO38" s="107"/>
      <c r="AP38" s="148"/>
      <c r="AQ38" s="194"/>
      <c r="AR38" s="41"/>
      <c r="AS38" s="118">
        <f>AS$37/6</f>
        <v>4.166666666666667</v>
      </c>
      <c r="AT38" s="151" t="s">
        <v>38</v>
      </c>
      <c r="AU38" s="107">
        <f t="shared" ref="AU38:AU43" si="26">IF(AT38="Yes",AS38,0)</f>
        <v>0</v>
      </c>
      <c r="AV38" s="107"/>
      <c r="AW38" s="371"/>
      <c r="AX38" s="107"/>
      <c r="AY38" s="41"/>
      <c r="AZ38" s="118">
        <f>AZ$37/6</f>
        <v>4.166666666666667</v>
      </c>
      <c r="BA38" s="151" t="s">
        <v>38</v>
      </c>
      <c r="BB38" s="107">
        <f t="shared" ref="BB38:BB43" si="27">IF(BA38="Yes",AZ38,0)</f>
        <v>0</v>
      </c>
      <c r="BC38" s="107"/>
      <c r="BD38" s="107"/>
      <c r="BE38" s="107"/>
      <c r="BF38" s="41"/>
      <c r="BG38" s="118">
        <f>BG$37/6</f>
        <v>4.166666666666667</v>
      </c>
      <c r="BH38" s="107" t="s">
        <v>38</v>
      </c>
      <c r="BI38" s="107">
        <f t="shared" ref="BI38:BI43" si="28">IF(BH38="Yes",BG38,0)</f>
        <v>0</v>
      </c>
      <c r="BJ38" s="107"/>
      <c r="BK38" s="148"/>
      <c r="BL38" s="107"/>
      <c r="BM38" s="41"/>
      <c r="BN38" s="118">
        <f>BN$37/6</f>
        <v>4.166666666666667</v>
      </c>
      <c r="BO38" s="107" t="s">
        <v>38</v>
      </c>
      <c r="BP38" s="107">
        <f t="shared" ref="BP38:BP43" si="29">IF(BO38="Yes",BN38,0)</f>
        <v>0</v>
      </c>
      <c r="BQ38" s="107"/>
      <c r="BR38" s="371"/>
      <c r="BS38" s="107"/>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row>
    <row r="39" spans="1:138" s="153" customFormat="1" ht="72" customHeight="1">
      <c r="A39" s="107" t="s">
        <v>1686</v>
      </c>
      <c r="B39" s="145" t="s">
        <v>230</v>
      </c>
      <c r="C39" s="118">
        <f t="shared" ref="C39:C43" si="30">C$37/6</f>
        <v>4.166666666666667</v>
      </c>
      <c r="D39" s="148" t="s">
        <v>38</v>
      </c>
      <c r="E39" s="107">
        <f t="shared" si="20"/>
        <v>0</v>
      </c>
      <c r="F39" s="107"/>
      <c r="G39" s="148" t="s">
        <v>231</v>
      </c>
      <c r="H39" s="107"/>
      <c r="I39" s="41"/>
      <c r="J39" s="118">
        <f t="shared" ref="J39:J43" si="31">J$37/6</f>
        <v>4.166666666666667</v>
      </c>
      <c r="K39" s="107" t="s">
        <v>35</v>
      </c>
      <c r="L39" s="107">
        <f t="shared" si="21"/>
        <v>4.166666666666667</v>
      </c>
      <c r="M39" s="107"/>
      <c r="N39" s="148" t="s">
        <v>1685</v>
      </c>
      <c r="O39" s="107"/>
      <c r="P39" s="41"/>
      <c r="Q39" s="118">
        <f t="shared" ref="Q39:Q43" si="32">Q$37/6</f>
        <v>4.166666666666667</v>
      </c>
      <c r="R39" s="107" t="s">
        <v>38</v>
      </c>
      <c r="S39" s="107">
        <f t="shared" si="22"/>
        <v>0</v>
      </c>
      <c r="T39" s="107"/>
      <c r="U39" s="148"/>
      <c r="V39" s="107"/>
      <c r="W39" s="41"/>
      <c r="X39" s="118">
        <f t="shared" ref="X39:X43" si="33">X$37/6</f>
        <v>4.166666666666667</v>
      </c>
      <c r="Y39" s="148" t="s">
        <v>38</v>
      </c>
      <c r="Z39" s="107">
        <f t="shared" si="23"/>
        <v>0</v>
      </c>
      <c r="AA39" s="107"/>
      <c r="AB39" s="174"/>
      <c r="AC39" s="107"/>
      <c r="AD39" s="41"/>
      <c r="AE39" s="118">
        <f t="shared" ref="AE39:AE43" si="34">AE$37/6</f>
        <v>4.166666666666667</v>
      </c>
      <c r="AF39" s="107" t="s">
        <v>35</v>
      </c>
      <c r="AG39" s="107">
        <f t="shared" si="24"/>
        <v>4.166666666666667</v>
      </c>
      <c r="AH39" s="107"/>
      <c r="AI39" s="148" t="s">
        <v>1667</v>
      </c>
      <c r="AJ39" s="107"/>
      <c r="AK39" s="41"/>
      <c r="AL39" s="118">
        <f t="shared" ref="AL39:AL43" si="35">AL$37/6</f>
        <v>4.166666666666667</v>
      </c>
      <c r="AM39" s="107" t="s">
        <v>38</v>
      </c>
      <c r="AN39" s="107">
        <f t="shared" si="25"/>
        <v>0</v>
      </c>
      <c r="AO39" s="107"/>
      <c r="AP39" s="173"/>
      <c r="AQ39" s="107"/>
      <c r="AR39" s="41"/>
      <c r="AS39" s="118">
        <f t="shared" ref="AS39:AS43" si="36">AS$37/6</f>
        <v>4.166666666666667</v>
      </c>
      <c r="AT39" s="107" t="s">
        <v>38</v>
      </c>
      <c r="AU39" s="107">
        <f t="shared" si="26"/>
        <v>0</v>
      </c>
      <c r="AV39" s="107"/>
      <c r="AW39" s="148"/>
      <c r="AX39" s="107"/>
      <c r="AY39" s="41"/>
      <c r="AZ39" s="118">
        <f t="shared" ref="AZ39:AZ43" si="37">AZ$37/6</f>
        <v>4.166666666666667</v>
      </c>
      <c r="BA39" s="107" t="s">
        <v>35</v>
      </c>
      <c r="BB39" s="107">
        <f t="shared" si="27"/>
        <v>4.166666666666667</v>
      </c>
      <c r="BC39" s="107"/>
      <c r="BD39" s="148" t="s">
        <v>2368</v>
      </c>
      <c r="BE39" s="107"/>
      <c r="BF39" s="41"/>
      <c r="BG39" s="118">
        <f t="shared" ref="BG39:BG43" si="38">BG$37/6</f>
        <v>4.166666666666667</v>
      </c>
      <c r="BH39" s="107" t="s">
        <v>38</v>
      </c>
      <c r="BI39" s="107">
        <f t="shared" si="28"/>
        <v>0</v>
      </c>
      <c r="BJ39" s="107"/>
      <c r="BK39" s="148"/>
      <c r="BL39" s="107"/>
      <c r="BM39" s="41"/>
      <c r="BN39" s="118">
        <f t="shared" ref="BN39:BN43" si="39">BN$37/6</f>
        <v>4.166666666666667</v>
      </c>
      <c r="BO39" s="107" t="s">
        <v>38</v>
      </c>
      <c r="BP39" s="107">
        <f t="shared" si="29"/>
        <v>0</v>
      </c>
      <c r="BQ39" s="107"/>
      <c r="BR39" s="151"/>
      <c r="BS39" s="107"/>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row>
    <row r="40" spans="1:138" s="153" customFormat="1" ht="51">
      <c r="A40" s="107" t="s">
        <v>1692</v>
      </c>
      <c r="B40" s="145" t="s">
        <v>60</v>
      </c>
      <c r="C40" s="118">
        <f t="shared" si="30"/>
        <v>4.166666666666667</v>
      </c>
      <c r="D40" s="148" t="s">
        <v>35</v>
      </c>
      <c r="E40" s="107">
        <f t="shared" si="20"/>
        <v>4.166666666666667</v>
      </c>
      <c r="F40" s="107"/>
      <c r="G40" s="148" t="s">
        <v>1687</v>
      </c>
      <c r="H40" s="107"/>
      <c r="I40" s="41"/>
      <c r="J40" s="118">
        <f t="shared" si="31"/>
        <v>4.166666666666667</v>
      </c>
      <c r="K40" s="107" t="s">
        <v>35</v>
      </c>
      <c r="L40" s="107">
        <f t="shared" si="21"/>
        <v>4.166666666666667</v>
      </c>
      <c r="M40" s="107"/>
      <c r="N40" s="107" t="s">
        <v>1688</v>
      </c>
      <c r="O40" s="107"/>
      <c r="P40" s="41"/>
      <c r="Q40" s="118">
        <f t="shared" si="32"/>
        <v>4.166666666666667</v>
      </c>
      <c r="R40" s="107" t="s">
        <v>38</v>
      </c>
      <c r="S40" s="107">
        <f t="shared" si="22"/>
        <v>0</v>
      </c>
      <c r="T40" s="107"/>
      <c r="U40" s="148"/>
      <c r="V40" s="107"/>
      <c r="W40" s="41"/>
      <c r="X40" s="118">
        <f t="shared" si="33"/>
        <v>4.166666666666667</v>
      </c>
      <c r="Y40" s="148" t="s">
        <v>38</v>
      </c>
      <c r="Z40" s="107">
        <f t="shared" si="23"/>
        <v>0</v>
      </c>
      <c r="AA40" s="107"/>
      <c r="AB40" s="151"/>
      <c r="AD40" s="41"/>
      <c r="AE40" s="118">
        <f t="shared" si="34"/>
        <v>4.166666666666667</v>
      </c>
      <c r="AF40" s="107" t="s">
        <v>35</v>
      </c>
      <c r="AG40" s="107">
        <f t="shared" si="24"/>
        <v>4.166666666666667</v>
      </c>
      <c r="AH40" s="107"/>
      <c r="AI40" s="148" t="s">
        <v>1667</v>
      </c>
      <c r="AJ40" s="107"/>
      <c r="AK40" s="41"/>
      <c r="AL40" s="118">
        <f t="shared" si="35"/>
        <v>4.166666666666667</v>
      </c>
      <c r="AM40" s="107" t="s">
        <v>35</v>
      </c>
      <c r="AN40" s="107">
        <f t="shared" si="25"/>
        <v>4.166666666666667</v>
      </c>
      <c r="AO40" s="107"/>
      <c r="AP40" s="173" t="s">
        <v>1689</v>
      </c>
      <c r="AQ40" s="194"/>
      <c r="AR40" s="41"/>
      <c r="AS40" s="118">
        <f t="shared" si="36"/>
        <v>4.166666666666667</v>
      </c>
      <c r="AT40" s="107" t="s">
        <v>35</v>
      </c>
      <c r="AU40" s="107">
        <f t="shared" si="26"/>
        <v>4.166666666666667</v>
      </c>
      <c r="AV40" s="107"/>
      <c r="AW40" s="151" t="s">
        <v>1690</v>
      </c>
      <c r="AX40" s="107"/>
      <c r="AY40" s="41"/>
      <c r="AZ40" s="118">
        <f t="shared" si="37"/>
        <v>4.166666666666667</v>
      </c>
      <c r="BA40" s="107" t="s">
        <v>35</v>
      </c>
      <c r="BB40" s="107">
        <f t="shared" si="27"/>
        <v>4.166666666666667</v>
      </c>
      <c r="BC40" s="107"/>
      <c r="BD40" s="151" t="s">
        <v>1681</v>
      </c>
      <c r="BE40" s="107"/>
      <c r="BF40" s="41"/>
      <c r="BG40" s="118">
        <f t="shared" si="38"/>
        <v>4.166666666666667</v>
      </c>
      <c r="BH40" s="107" t="s">
        <v>38</v>
      </c>
      <c r="BI40" s="107">
        <f t="shared" si="28"/>
        <v>0</v>
      </c>
      <c r="BJ40" s="107"/>
      <c r="BK40" s="148"/>
      <c r="BL40" s="107"/>
      <c r="BM40" s="41"/>
      <c r="BN40" s="118">
        <f t="shared" si="39"/>
        <v>4.166666666666667</v>
      </c>
      <c r="BO40" s="107" t="s">
        <v>35</v>
      </c>
      <c r="BP40" s="107">
        <f t="shared" si="29"/>
        <v>4.166666666666667</v>
      </c>
      <c r="BQ40" s="107"/>
      <c r="BR40" s="107" t="s">
        <v>1691</v>
      </c>
      <c r="BS40" s="107"/>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row>
    <row r="41" spans="1:138" s="153" customFormat="1" ht="76.5">
      <c r="A41" s="107" t="s">
        <v>1693</v>
      </c>
      <c r="B41" s="145" t="s">
        <v>803</v>
      </c>
      <c r="C41" s="118">
        <f t="shared" si="30"/>
        <v>4.166666666666667</v>
      </c>
      <c r="D41" s="148" t="s">
        <v>35</v>
      </c>
      <c r="E41" s="107">
        <f t="shared" si="20"/>
        <v>4.166666666666667</v>
      </c>
      <c r="F41" s="107"/>
      <c r="G41" s="148" t="s">
        <v>1687</v>
      </c>
      <c r="H41" s="107"/>
      <c r="I41" s="41"/>
      <c r="J41" s="118">
        <f t="shared" si="31"/>
        <v>4.166666666666667</v>
      </c>
      <c r="K41" s="107" t="s">
        <v>35</v>
      </c>
      <c r="L41" s="107">
        <f t="shared" si="21"/>
        <v>4.166666666666667</v>
      </c>
      <c r="M41" s="107"/>
      <c r="N41" s="107" t="s">
        <v>1688</v>
      </c>
      <c r="O41" s="107"/>
      <c r="P41" s="41"/>
      <c r="Q41" s="118">
        <f t="shared" si="32"/>
        <v>4.166666666666667</v>
      </c>
      <c r="R41" s="107" t="s">
        <v>38</v>
      </c>
      <c r="S41" s="107">
        <f t="shared" si="22"/>
        <v>0</v>
      </c>
      <c r="T41" s="107"/>
      <c r="U41" s="148"/>
      <c r="V41" s="107"/>
      <c r="W41" s="41"/>
      <c r="X41" s="118">
        <f t="shared" si="33"/>
        <v>4.166666666666667</v>
      </c>
      <c r="Y41" s="107" t="s">
        <v>38</v>
      </c>
      <c r="Z41" s="107">
        <f t="shared" si="23"/>
        <v>0</v>
      </c>
      <c r="AA41" s="107"/>
      <c r="AB41" s="151"/>
      <c r="AC41" s="107"/>
      <c r="AD41" s="41"/>
      <c r="AE41" s="118">
        <f t="shared" si="34"/>
        <v>4.166666666666667</v>
      </c>
      <c r="AF41" s="107" t="s">
        <v>35</v>
      </c>
      <c r="AG41" s="107">
        <f t="shared" si="24"/>
        <v>4.166666666666667</v>
      </c>
      <c r="AH41" s="107"/>
      <c r="AI41" s="148" t="s">
        <v>1667</v>
      </c>
      <c r="AJ41" s="107"/>
      <c r="AK41" s="41"/>
      <c r="AL41" s="118">
        <f t="shared" si="35"/>
        <v>4.166666666666667</v>
      </c>
      <c r="AM41" s="107" t="s">
        <v>35</v>
      </c>
      <c r="AN41" s="107">
        <f t="shared" si="25"/>
        <v>4.166666666666667</v>
      </c>
      <c r="AO41" s="107"/>
      <c r="AP41" s="173" t="s">
        <v>1689</v>
      </c>
      <c r="AQ41" s="194"/>
      <c r="AR41" s="41"/>
      <c r="AS41" s="118">
        <f t="shared" si="36"/>
        <v>4.166666666666667</v>
      </c>
      <c r="AT41" s="107" t="s">
        <v>35</v>
      </c>
      <c r="AU41" s="107">
        <f t="shared" si="26"/>
        <v>4.166666666666667</v>
      </c>
      <c r="AV41" s="107"/>
      <c r="AW41" s="151" t="s">
        <v>1690</v>
      </c>
      <c r="AX41" s="107"/>
      <c r="AY41" s="41"/>
      <c r="AZ41" s="118">
        <f t="shared" si="37"/>
        <v>4.166666666666667</v>
      </c>
      <c r="BA41" s="107" t="s">
        <v>35</v>
      </c>
      <c r="BB41" s="107">
        <f t="shared" si="27"/>
        <v>4.166666666666667</v>
      </c>
      <c r="BC41" s="107"/>
      <c r="BD41" s="151" t="s">
        <v>1681</v>
      </c>
      <c r="BE41" s="107"/>
      <c r="BF41" s="41"/>
      <c r="BG41" s="118">
        <f t="shared" si="38"/>
        <v>4.166666666666667</v>
      </c>
      <c r="BH41" s="107" t="s">
        <v>38</v>
      </c>
      <c r="BI41" s="107">
        <f t="shared" si="28"/>
        <v>0</v>
      </c>
      <c r="BJ41" s="107"/>
      <c r="BK41" s="148"/>
      <c r="BL41" s="107"/>
      <c r="BM41" s="41"/>
      <c r="BN41" s="118">
        <f t="shared" si="39"/>
        <v>4.166666666666667</v>
      </c>
      <c r="BO41" s="107" t="s">
        <v>35</v>
      </c>
      <c r="BP41" s="107">
        <f t="shared" si="29"/>
        <v>4.166666666666667</v>
      </c>
      <c r="BQ41" s="107"/>
      <c r="BR41" s="107" t="s">
        <v>1691</v>
      </c>
      <c r="BS41" s="107"/>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row>
    <row r="42" spans="1:138" s="153" customFormat="1" ht="43.5" customHeight="1">
      <c r="A42" s="107" t="s">
        <v>1695</v>
      </c>
      <c r="B42" s="145" t="s">
        <v>232</v>
      </c>
      <c r="C42" s="118">
        <f t="shared" si="30"/>
        <v>4.166666666666667</v>
      </c>
      <c r="D42" s="107" t="s">
        <v>38</v>
      </c>
      <c r="E42" s="107">
        <f t="shared" si="20"/>
        <v>0</v>
      </c>
      <c r="F42" s="107"/>
      <c r="G42" s="148"/>
      <c r="H42" s="107"/>
      <c r="I42" s="41"/>
      <c r="J42" s="118">
        <f t="shared" si="31"/>
        <v>4.166666666666667</v>
      </c>
      <c r="K42" s="107" t="s">
        <v>35</v>
      </c>
      <c r="L42" s="107">
        <f t="shared" si="21"/>
        <v>4.166666666666667</v>
      </c>
      <c r="M42" s="107"/>
      <c r="N42" s="107" t="s">
        <v>1694</v>
      </c>
      <c r="O42" s="107"/>
      <c r="P42" s="41"/>
      <c r="Q42" s="118">
        <f t="shared" si="32"/>
        <v>4.166666666666667</v>
      </c>
      <c r="R42" s="107" t="s">
        <v>38</v>
      </c>
      <c r="S42" s="107">
        <f t="shared" si="22"/>
        <v>0</v>
      </c>
      <c r="T42" s="107"/>
      <c r="U42" s="148"/>
      <c r="V42" s="107"/>
      <c r="W42" s="41"/>
      <c r="X42" s="118">
        <f t="shared" si="33"/>
        <v>4.166666666666667</v>
      </c>
      <c r="Y42" s="107" t="s">
        <v>38</v>
      </c>
      <c r="Z42" s="107">
        <f t="shared" si="23"/>
        <v>0</v>
      </c>
      <c r="AA42" s="107"/>
      <c r="AB42" s="174"/>
      <c r="AC42" s="107"/>
      <c r="AD42" s="41"/>
      <c r="AE42" s="118">
        <f t="shared" si="34"/>
        <v>4.166666666666667</v>
      </c>
      <c r="AF42" s="107" t="s">
        <v>38</v>
      </c>
      <c r="AG42" s="107">
        <f t="shared" si="24"/>
        <v>0</v>
      </c>
      <c r="AH42" s="107"/>
      <c r="AI42" s="148"/>
      <c r="AJ42" s="107"/>
      <c r="AK42" s="41"/>
      <c r="AL42" s="118">
        <f t="shared" si="35"/>
        <v>4.166666666666667</v>
      </c>
      <c r="AM42" s="107" t="s">
        <v>35</v>
      </c>
      <c r="AN42" s="107">
        <f t="shared" si="25"/>
        <v>4.166666666666667</v>
      </c>
      <c r="AO42" s="107"/>
      <c r="AP42" s="173" t="s">
        <v>1689</v>
      </c>
      <c r="AQ42" s="107"/>
      <c r="AR42" s="41"/>
      <c r="AS42" s="118">
        <f t="shared" si="36"/>
        <v>4.166666666666667</v>
      </c>
      <c r="AT42" s="107" t="s">
        <v>35</v>
      </c>
      <c r="AU42" s="107">
        <f t="shared" si="26"/>
        <v>4.166666666666667</v>
      </c>
      <c r="AV42" s="107"/>
      <c r="AW42" s="151" t="s">
        <v>1690</v>
      </c>
      <c r="AX42" s="107"/>
      <c r="AY42" s="41"/>
      <c r="AZ42" s="118">
        <f t="shared" si="37"/>
        <v>4.166666666666667</v>
      </c>
      <c r="BA42" s="107" t="s">
        <v>35</v>
      </c>
      <c r="BB42" s="107">
        <f t="shared" si="27"/>
        <v>4.166666666666667</v>
      </c>
      <c r="BC42" s="107"/>
      <c r="BD42" s="151" t="s">
        <v>1681</v>
      </c>
      <c r="BE42" s="107"/>
      <c r="BF42" s="41"/>
      <c r="BG42" s="118">
        <f t="shared" si="38"/>
        <v>4.166666666666667</v>
      </c>
      <c r="BH42" s="107" t="s">
        <v>38</v>
      </c>
      <c r="BI42" s="107">
        <f t="shared" si="28"/>
        <v>0</v>
      </c>
      <c r="BJ42" s="107"/>
      <c r="BK42" s="148"/>
      <c r="BL42" s="107"/>
      <c r="BM42" s="41"/>
      <c r="BN42" s="118">
        <f t="shared" si="39"/>
        <v>4.166666666666667</v>
      </c>
      <c r="BO42" s="107" t="s">
        <v>35</v>
      </c>
      <c r="BP42" s="107">
        <f t="shared" si="29"/>
        <v>4.166666666666667</v>
      </c>
      <c r="BQ42" s="107"/>
      <c r="BR42" s="107" t="s">
        <v>1691</v>
      </c>
      <c r="BS42" s="107"/>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row>
    <row r="43" spans="1:138" s="153" customFormat="1" ht="56.25" customHeight="1">
      <c r="A43" s="107" t="s">
        <v>2219</v>
      </c>
      <c r="B43" s="145" t="s">
        <v>1696</v>
      </c>
      <c r="C43" s="118">
        <f t="shared" si="30"/>
        <v>4.166666666666667</v>
      </c>
      <c r="D43" s="107" t="s">
        <v>38</v>
      </c>
      <c r="E43" s="107">
        <f t="shared" si="20"/>
        <v>0</v>
      </c>
      <c r="F43" s="107"/>
      <c r="G43" s="148"/>
      <c r="H43" s="107"/>
      <c r="I43" s="41"/>
      <c r="J43" s="118">
        <f t="shared" si="31"/>
        <v>4.166666666666667</v>
      </c>
      <c r="K43" s="107" t="s">
        <v>38</v>
      </c>
      <c r="L43" s="107">
        <f t="shared" si="21"/>
        <v>0</v>
      </c>
      <c r="M43" s="107"/>
      <c r="N43" s="148"/>
      <c r="O43" s="107"/>
      <c r="P43" s="41"/>
      <c r="Q43" s="118">
        <f t="shared" si="32"/>
        <v>4.166666666666667</v>
      </c>
      <c r="R43" s="107" t="s">
        <v>38</v>
      </c>
      <c r="S43" s="107">
        <f t="shared" si="22"/>
        <v>0</v>
      </c>
      <c r="T43" s="107"/>
      <c r="U43" s="148"/>
      <c r="V43" s="107"/>
      <c r="W43" s="41"/>
      <c r="X43" s="118">
        <f t="shared" si="33"/>
        <v>4.166666666666667</v>
      </c>
      <c r="Y43" s="107" t="s">
        <v>38</v>
      </c>
      <c r="Z43" s="107">
        <f t="shared" si="23"/>
        <v>0</v>
      </c>
      <c r="AA43" s="107"/>
      <c r="AB43" s="174"/>
      <c r="AC43" s="107"/>
      <c r="AD43" s="41"/>
      <c r="AE43" s="118">
        <f t="shared" si="34"/>
        <v>4.166666666666667</v>
      </c>
      <c r="AF43" s="107" t="s">
        <v>38</v>
      </c>
      <c r="AG43" s="107">
        <f t="shared" si="24"/>
        <v>0</v>
      </c>
      <c r="AH43" s="107"/>
      <c r="AI43" s="148"/>
      <c r="AJ43" s="107"/>
      <c r="AK43" s="41"/>
      <c r="AL43" s="118">
        <f t="shared" si="35"/>
        <v>4.166666666666667</v>
      </c>
      <c r="AM43" s="107" t="s">
        <v>35</v>
      </c>
      <c r="AN43" s="107">
        <f t="shared" si="25"/>
        <v>4.166666666666667</v>
      </c>
      <c r="AO43" s="107"/>
      <c r="AP43" s="173" t="s">
        <v>1697</v>
      </c>
      <c r="AQ43" s="107"/>
      <c r="AR43" s="41"/>
      <c r="AS43" s="118">
        <f t="shared" si="36"/>
        <v>4.166666666666667</v>
      </c>
      <c r="AT43" s="107" t="s">
        <v>35</v>
      </c>
      <c r="AU43" s="107">
        <f t="shared" si="26"/>
        <v>4.166666666666667</v>
      </c>
      <c r="AV43" s="107"/>
      <c r="AW43" s="151" t="s">
        <v>1698</v>
      </c>
      <c r="AX43" s="107"/>
      <c r="AY43" s="41"/>
      <c r="AZ43" s="118">
        <f t="shared" si="37"/>
        <v>4.166666666666667</v>
      </c>
      <c r="BA43" s="107" t="s">
        <v>35</v>
      </c>
      <c r="BB43" s="107">
        <f t="shared" si="27"/>
        <v>4.166666666666667</v>
      </c>
      <c r="BC43" s="107"/>
      <c r="BD43" s="151" t="s">
        <v>1699</v>
      </c>
      <c r="BE43" s="107"/>
      <c r="BF43" s="41"/>
      <c r="BG43" s="118">
        <f t="shared" si="38"/>
        <v>4.166666666666667</v>
      </c>
      <c r="BH43" s="107" t="s">
        <v>38</v>
      </c>
      <c r="BI43" s="107">
        <f t="shared" si="28"/>
        <v>0</v>
      </c>
      <c r="BJ43" s="107"/>
      <c r="BK43" s="148"/>
      <c r="BL43" s="107"/>
      <c r="BM43" s="41"/>
      <c r="BN43" s="118">
        <f t="shared" si="39"/>
        <v>4.166666666666667</v>
      </c>
      <c r="BO43" s="107" t="s">
        <v>38</v>
      </c>
      <c r="BP43" s="107">
        <f t="shared" si="29"/>
        <v>0</v>
      </c>
      <c r="BQ43" s="107"/>
      <c r="BR43" s="107"/>
      <c r="BS43" s="107"/>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row>
    <row r="44" spans="1:138" s="153" customFormat="1" ht="12.75">
      <c r="A44" s="121"/>
      <c r="B44" s="144"/>
      <c r="C44" s="118"/>
      <c r="D44" s="107"/>
      <c r="E44" s="107"/>
      <c r="F44" s="107"/>
      <c r="G44" s="148"/>
      <c r="H44" s="107"/>
      <c r="I44" s="41"/>
      <c r="J44" s="118"/>
      <c r="K44" s="107"/>
      <c r="L44" s="107"/>
      <c r="M44" s="107"/>
      <c r="N44" s="148"/>
      <c r="O44" s="107"/>
      <c r="P44" s="41"/>
      <c r="Q44" s="118"/>
      <c r="R44" s="107"/>
      <c r="S44" s="107"/>
      <c r="T44" s="107"/>
      <c r="U44" s="148"/>
      <c r="V44" s="107"/>
      <c r="W44" s="41"/>
      <c r="X44" s="118"/>
      <c r="Y44" s="107"/>
      <c r="Z44" s="107"/>
      <c r="AA44" s="107"/>
      <c r="AB44" s="174"/>
      <c r="AC44" s="107"/>
      <c r="AD44" s="41"/>
      <c r="AE44" s="118"/>
      <c r="AF44" s="107"/>
      <c r="AG44" s="107"/>
      <c r="AH44" s="107"/>
      <c r="AI44" s="148"/>
      <c r="AJ44" s="107"/>
      <c r="AK44" s="41"/>
      <c r="AL44" s="118"/>
      <c r="AM44" s="107"/>
      <c r="AN44" s="107"/>
      <c r="AO44" s="107"/>
      <c r="AP44" s="151"/>
      <c r="AQ44" s="107"/>
      <c r="AR44" s="41"/>
      <c r="AS44" s="118"/>
      <c r="AT44" s="151"/>
      <c r="AU44" s="107"/>
      <c r="AV44" s="107"/>
      <c r="AW44" s="151"/>
      <c r="AX44" s="107"/>
      <c r="AY44" s="41"/>
      <c r="AZ44" s="118"/>
      <c r="BA44" s="151"/>
      <c r="BB44" s="107"/>
      <c r="BC44" s="107"/>
      <c r="BD44" s="160"/>
      <c r="BE44" s="107"/>
      <c r="BF44" s="41"/>
      <c r="BG44" s="118"/>
      <c r="BH44" s="107"/>
      <c r="BI44" s="107"/>
      <c r="BJ44" s="107"/>
      <c r="BK44" s="148"/>
      <c r="BL44" s="107"/>
      <c r="BM44" s="41"/>
      <c r="BN44" s="118"/>
      <c r="BO44" s="107"/>
      <c r="BP44" s="107"/>
      <c r="BQ44" s="107"/>
      <c r="BR44" s="107"/>
      <c r="BS44" s="107"/>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row>
    <row r="45" spans="1:138" s="153" customFormat="1" ht="39.75" customHeight="1">
      <c r="A45" s="121" t="s">
        <v>1700</v>
      </c>
      <c r="B45" s="144" t="s">
        <v>964</v>
      </c>
      <c r="C45" s="118">
        <f>C$27/4</f>
        <v>25</v>
      </c>
      <c r="D45" s="107"/>
      <c r="E45" s="107"/>
      <c r="F45" s="107">
        <f>SUM(E46:E48)</f>
        <v>8.3333333333333339</v>
      </c>
      <c r="G45" s="148"/>
      <c r="H45" s="107"/>
      <c r="I45" s="41"/>
      <c r="J45" s="118">
        <f>J$27/4</f>
        <v>25</v>
      </c>
      <c r="K45" s="107"/>
      <c r="L45" s="107"/>
      <c r="M45" s="107">
        <f>SUM(L46:L48)</f>
        <v>0</v>
      </c>
      <c r="N45" s="148"/>
      <c r="O45" s="107"/>
      <c r="P45" s="41"/>
      <c r="Q45" s="118">
        <f>Q$27/4</f>
        <v>25</v>
      </c>
      <c r="R45" s="107"/>
      <c r="S45" s="107"/>
      <c r="T45" s="107">
        <f>SUM(S46:S48)</f>
        <v>0</v>
      </c>
      <c r="U45" s="148"/>
      <c r="V45" s="107"/>
      <c r="W45" s="41"/>
      <c r="X45" s="118">
        <f>X$27/4</f>
        <v>25</v>
      </c>
      <c r="Y45" s="107"/>
      <c r="Z45" s="107"/>
      <c r="AA45" s="107">
        <f>SUM(Z46:Z48)</f>
        <v>0</v>
      </c>
      <c r="AB45" s="174"/>
      <c r="AC45" s="107"/>
      <c r="AD45" s="41"/>
      <c r="AE45" s="118">
        <f>AE$27/4</f>
        <v>25</v>
      </c>
      <c r="AF45" s="107"/>
      <c r="AG45" s="107"/>
      <c r="AH45" s="107">
        <f>SUM(AG46:AG48)</f>
        <v>0</v>
      </c>
      <c r="AI45" s="148"/>
      <c r="AJ45" s="107"/>
      <c r="AK45" s="41"/>
      <c r="AL45" s="118">
        <f>AL$27/4</f>
        <v>25</v>
      </c>
      <c r="AM45" s="107"/>
      <c r="AN45" s="107"/>
      <c r="AO45" s="107">
        <f>SUM(AN46:AN48)</f>
        <v>0</v>
      </c>
      <c r="AP45" s="151"/>
      <c r="AQ45" s="107"/>
      <c r="AR45" s="41"/>
      <c r="AS45" s="118">
        <f>AS$27/4</f>
        <v>25</v>
      </c>
      <c r="AT45" s="107"/>
      <c r="AU45" s="107"/>
      <c r="AV45" s="107">
        <f>SUM(AU46:AU48)</f>
        <v>16.666666666666668</v>
      </c>
      <c r="AW45" s="151"/>
      <c r="AX45" s="107"/>
      <c r="AY45" s="41"/>
      <c r="AZ45" s="118">
        <f>AZ$27/4</f>
        <v>25</v>
      </c>
      <c r="BA45" s="107"/>
      <c r="BB45" s="107"/>
      <c r="BC45" s="107">
        <f>SUM(BB46:BB48)</f>
        <v>8.3333333333333339</v>
      </c>
      <c r="BD45" s="148"/>
      <c r="BE45" s="107"/>
      <c r="BF45" s="41"/>
      <c r="BG45" s="118">
        <f>BG$27/4</f>
        <v>25</v>
      </c>
      <c r="BH45" s="107"/>
      <c r="BI45" s="107"/>
      <c r="BJ45" s="107">
        <f>SUM(BI46:BI48)</f>
        <v>0</v>
      </c>
      <c r="BK45" s="148"/>
      <c r="BL45" s="107"/>
      <c r="BM45" s="41"/>
      <c r="BN45" s="118">
        <f>BN$27/4</f>
        <v>25</v>
      </c>
      <c r="BO45" s="107"/>
      <c r="BP45" s="107"/>
      <c r="BQ45" s="107">
        <f>SUM(BP46:BP48)</f>
        <v>0</v>
      </c>
      <c r="BR45" s="151"/>
      <c r="BS45" s="107"/>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row>
    <row r="46" spans="1:138" s="153" customFormat="1" ht="72" customHeight="1">
      <c r="A46" s="107" t="s">
        <v>1701</v>
      </c>
      <c r="B46" s="145" t="s">
        <v>1187</v>
      </c>
      <c r="C46" s="118">
        <f>C$45/3</f>
        <v>8.3333333333333339</v>
      </c>
      <c r="D46" s="107" t="s">
        <v>35</v>
      </c>
      <c r="E46" s="107">
        <f>IF(D46="Yes",C46,0)</f>
        <v>8.3333333333333339</v>
      </c>
      <c r="F46" s="107"/>
      <c r="G46" s="148" t="s">
        <v>1702</v>
      </c>
      <c r="H46" s="107"/>
      <c r="I46" s="41"/>
      <c r="J46" s="118">
        <f>J$45/3</f>
        <v>8.3333333333333339</v>
      </c>
      <c r="K46" s="107" t="s">
        <v>38</v>
      </c>
      <c r="L46" s="107">
        <f>IF(K46="Yes",J46,0)</f>
        <v>0</v>
      </c>
      <c r="M46" s="107"/>
      <c r="N46" s="148"/>
      <c r="O46" s="107"/>
      <c r="P46" s="41"/>
      <c r="Q46" s="118">
        <f>Q$45/3</f>
        <v>8.3333333333333339</v>
      </c>
      <c r="R46" s="107" t="s">
        <v>38</v>
      </c>
      <c r="S46" s="107">
        <f>IF(R46="Yes",Q46,0)</f>
        <v>0</v>
      </c>
      <c r="T46" s="107"/>
      <c r="U46" s="148"/>
      <c r="V46" s="107"/>
      <c r="W46" s="41"/>
      <c r="X46" s="118">
        <f>X$45/3</f>
        <v>8.3333333333333339</v>
      </c>
      <c r="Y46" s="107" t="s">
        <v>38</v>
      </c>
      <c r="Z46" s="107">
        <f>IF(Y46="Yes",X46,0)</f>
        <v>0</v>
      </c>
      <c r="AA46" s="107"/>
      <c r="AB46" s="174"/>
      <c r="AC46" s="107"/>
      <c r="AD46" s="41"/>
      <c r="AE46" s="118">
        <f>AE$45/3</f>
        <v>8.3333333333333339</v>
      </c>
      <c r="AF46" s="107" t="s">
        <v>38</v>
      </c>
      <c r="AG46" s="107">
        <f>IF(AF46="Yes",AE46,0)</f>
        <v>0</v>
      </c>
      <c r="AH46" s="107"/>
      <c r="AI46" s="148"/>
      <c r="AJ46" s="107"/>
      <c r="AK46" s="41"/>
      <c r="AL46" s="118">
        <f>AL$45/3</f>
        <v>8.3333333333333339</v>
      </c>
      <c r="AM46" s="107" t="s">
        <v>38</v>
      </c>
      <c r="AN46" s="107">
        <f>IF(AM46="Yes",AL46,0)</f>
        <v>0</v>
      </c>
      <c r="AO46" s="107"/>
      <c r="AP46" s="151"/>
      <c r="AQ46" s="107"/>
      <c r="AR46" s="41"/>
      <c r="AS46" s="118">
        <f>AS$45/3</f>
        <v>8.3333333333333339</v>
      </c>
      <c r="AT46" s="151" t="s">
        <v>35</v>
      </c>
      <c r="AU46" s="107">
        <f>IF(AT46="Yes",AS46,0)</f>
        <v>8.3333333333333339</v>
      </c>
      <c r="AV46" s="107"/>
      <c r="AW46" s="151" t="s">
        <v>1690</v>
      </c>
      <c r="AX46" s="107"/>
      <c r="AY46" s="41"/>
      <c r="AZ46" s="118">
        <f>AZ$45/3</f>
        <v>8.3333333333333339</v>
      </c>
      <c r="BA46" s="151" t="s">
        <v>35</v>
      </c>
      <c r="BB46" s="107">
        <f>IF(BA46="Yes",AZ46,0)</f>
        <v>8.3333333333333339</v>
      </c>
      <c r="BC46" s="107"/>
      <c r="BD46" s="148" t="s">
        <v>1703</v>
      </c>
      <c r="BE46" s="107"/>
      <c r="BF46" s="41"/>
      <c r="BG46" s="118">
        <f>BG$45/3</f>
        <v>8.3333333333333339</v>
      </c>
      <c r="BH46" s="107" t="s">
        <v>38</v>
      </c>
      <c r="BI46" s="107">
        <f>IF(BH46="Yes",BG46,0)</f>
        <v>0</v>
      </c>
      <c r="BJ46" s="107"/>
      <c r="BK46" s="148"/>
      <c r="BL46" s="107"/>
      <c r="BM46" s="41"/>
      <c r="BN46" s="118">
        <f>BN$45/3</f>
        <v>8.3333333333333339</v>
      </c>
      <c r="BO46" s="107" t="s">
        <v>38</v>
      </c>
      <c r="BP46" s="107">
        <f>IF(BO46="Yes",BN46,0)</f>
        <v>0</v>
      </c>
      <c r="BQ46" s="107"/>
      <c r="BR46" s="107"/>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row>
    <row r="47" spans="1:138" s="457" customFormat="1" ht="62.25" customHeight="1">
      <c r="A47" s="107" t="s">
        <v>1704</v>
      </c>
      <c r="B47" s="145" t="s">
        <v>1186</v>
      </c>
      <c r="C47" s="118">
        <f>C$45/3</f>
        <v>8.3333333333333339</v>
      </c>
      <c r="D47" s="107" t="s">
        <v>38</v>
      </c>
      <c r="E47" s="107">
        <f>IF(D47="Yes",C47,0)</f>
        <v>0</v>
      </c>
      <c r="F47" s="107"/>
      <c r="G47" s="148"/>
      <c r="H47" s="107"/>
      <c r="I47" s="41"/>
      <c r="J47" s="118">
        <f>J$45/3</f>
        <v>8.3333333333333339</v>
      </c>
      <c r="K47" s="107" t="s">
        <v>38</v>
      </c>
      <c r="L47" s="107">
        <f>IF(K47="Yes",J47,0)</f>
        <v>0</v>
      </c>
      <c r="M47" s="107"/>
      <c r="N47" s="148"/>
      <c r="O47" s="107"/>
      <c r="P47" s="41"/>
      <c r="Q47" s="118">
        <f>Q$45/3</f>
        <v>8.3333333333333339</v>
      </c>
      <c r="R47" s="107" t="s">
        <v>38</v>
      </c>
      <c r="S47" s="107">
        <f>IF(R47="Yes",Q47,0)</f>
        <v>0</v>
      </c>
      <c r="T47" s="107"/>
      <c r="U47" s="148"/>
      <c r="V47" s="107"/>
      <c r="W47" s="41"/>
      <c r="X47" s="118">
        <f>X$45/3</f>
        <v>8.3333333333333339</v>
      </c>
      <c r="Y47" s="107" t="s">
        <v>38</v>
      </c>
      <c r="Z47" s="107">
        <f>IF(Y47="Yes",X47,0)</f>
        <v>0</v>
      </c>
      <c r="AA47" s="107"/>
      <c r="AB47" s="174"/>
      <c r="AC47" s="107"/>
      <c r="AD47" s="41"/>
      <c r="AE47" s="118">
        <f>AE$45/3</f>
        <v>8.3333333333333339</v>
      </c>
      <c r="AF47" s="107" t="s">
        <v>38</v>
      </c>
      <c r="AG47" s="107">
        <f>IF(AF47="Yes",AE47,0)</f>
        <v>0</v>
      </c>
      <c r="AH47" s="107"/>
      <c r="AI47" s="148"/>
      <c r="AJ47" s="107"/>
      <c r="AK47" s="41"/>
      <c r="AL47" s="118">
        <f>AL$45/3</f>
        <v>8.3333333333333339</v>
      </c>
      <c r="AM47" s="107" t="s">
        <v>38</v>
      </c>
      <c r="AN47" s="107">
        <f>IF(AM47="Yes",AL47,0)</f>
        <v>0</v>
      </c>
      <c r="AO47" s="107"/>
      <c r="AP47" s="151"/>
      <c r="AQ47" s="107"/>
      <c r="AR47" s="41"/>
      <c r="AS47" s="118">
        <f>AS$45/3</f>
        <v>8.3333333333333339</v>
      </c>
      <c r="AT47" s="151" t="s">
        <v>35</v>
      </c>
      <c r="AU47" s="107">
        <f>IF(AT47="Yes",AS47,0)</f>
        <v>8.3333333333333339</v>
      </c>
      <c r="AV47" s="107"/>
      <c r="AW47" s="151" t="s">
        <v>1690</v>
      </c>
      <c r="AX47" s="107"/>
      <c r="AY47" s="41"/>
      <c r="AZ47" s="118">
        <f>AZ$45/3</f>
        <v>8.3333333333333339</v>
      </c>
      <c r="BA47" s="107" t="s">
        <v>38</v>
      </c>
      <c r="BB47" s="107">
        <f>IF(BA47="Yes",AZ47,0)</f>
        <v>0</v>
      </c>
      <c r="BC47" s="107"/>
      <c r="BD47" s="148"/>
      <c r="BE47" s="107"/>
      <c r="BF47" s="41"/>
      <c r="BG47" s="118">
        <f>BG$45/3</f>
        <v>8.3333333333333339</v>
      </c>
      <c r="BH47" s="107" t="s">
        <v>38</v>
      </c>
      <c r="BI47" s="107">
        <f>IF(BH47="Yes",BG47,0)</f>
        <v>0</v>
      </c>
      <c r="BJ47" s="107"/>
      <c r="BK47" s="148"/>
      <c r="BL47" s="107"/>
      <c r="BM47" s="41"/>
      <c r="BN47" s="118">
        <f>BN$45/3</f>
        <v>8.3333333333333339</v>
      </c>
      <c r="BO47" s="107" t="s">
        <v>38</v>
      </c>
      <c r="BP47" s="107">
        <f>IF(BO47="Yes",BN47,0)</f>
        <v>0</v>
      </c>
      <c r="BQ47" s="107"/>
      <c r="BR47" s="151"/>
      <c r="BS47" s="107"/>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row>
    <row r="48" spans="1:138" s="457" customFormat="1" ht="51.75" customHeight="1">
      <c r="A48" s="107" t="s">
        <v>1705</v>
      </c>
      <c r="B48" s="145" t="s">
        <v>965</v>
      </c>
      <c r="C48" s="118">
        <f>C$45/3</f>
        <v>8.3333333333333339</v>
      </c>
      <c r="D48" s="107" t="s">
        <v>38</v>
      </c>
      <c r="E48" s="107">
        <f>IF(D48="Yes",C48,0)</f>
        <v>0</v>
      </c>
      <c r="F48" s="107"/>
      <c r="G48" s="148"/>
      <c r="H48" s="107"/>
      <c r="I48" s="41"/>
      <c r="J48" s="118">
        <f>J$45/3</f>
        <v>8.3333333333333339</v>
      </c>
      <c r="K48" s="107" t="s">
        <v>38</v>
      </c>
      <c r="L48" s="107">
        <f>IF(K48="Yes",J48,0)</f>
        <v>0</v>
      </c>
      <c r="M48" s="107"/>
      <c r="N48" s="148"/>
      <c r="O48" s="107"/>
      <c r="P48" s="41"/>
      <c r="Q48" s="118">
        <f>Q$45/3</f>
        <v>8.3333333333333339</v>
      </c>
      <c r="R48" s="107" t="s">
        <v>38</v>
      </c>
      <c r="S48" s="107">
        <f>IF(R48="Yes",Q48,0)</f>
        <v>0</v>
      </c>
      <c r="T48" s="107"/>
      <c r="U48" s="148"/>
      <c r="V48" s="107"/>
      <c r="W48" s="41"/>
      <c r="X48" s="118">
        <f>X$45/3</f>
        <v>8.3333333333333339</v>
      </c>
      <c r="Y48" s="107" t="s">
        <v>38</v>
      </c>
      <c r="Z48" s="107">
        <f>IF(Y48="Yes",X48,0)</f>
        <v>0</v>
      </c>
      <c r="AA48" s="107"/>
      <c r="AB48" s="174"/>
      <c r="AC48" s="107"/>
      <c r="AD48" s="41"/>
      <c r="AE48" s="118">
        <f>AE$45/3</f>
        <v>8.3333333333333339</v>
      </c>
      <c r="AF48" s="107" t="s">
        <v>38</v>
      </c>
      <c r="AG48" s="107">
        <f>IF(AF48="Yes",AE48,0)</f>
        <v>0</v>
      </c>
      <c r="AH48" s="107"/>
      <c r="AI48" s="148"/>
      <c r="AJ48" s="107"/>
      <c r="AK48" s="41"/>
      <c r="AL48" s="118">
        <f>AL$45/3</f>
        <v>8.3333333333333339</v>
      </c>
      <c r="AM48" s="107" t="s">
        <v>38</v>
      </c>
      <c r="AN48" s="107">
        <f>IF(AM48="Yes",AL48,0)</f>
        <v>0</v>
      </c>
      <c r="AO48" s="107"/>
      <c r="AP48" s="151"/>
      <c r="AQ48" s="107"/>
      <c r="AR48" s="41"/>
      <c r="AS48" s="118">
        <f>AS$45/3</f>
        <v>8.3333333333333339</v>
      </c>
      <c r="AT48" s="151" t="s">
        <v>38</v>
      </c>
      <c r="AU48" s="107">
        <f>IF(AT48="Yes",AS48,0)</f>
        <v>0</v>
      </c>
      <c r="AV48" s="107"/>
      <c r="AW48" s="151"/>
      <c r="AX48" s="107"/>
      <c r="AY48" s="41"/>
      <c r="AZ48" s="118">
        <f>AZ$45/3</f>
        <v>8.3333333333333339</v>
      </c>
      <c r="BA48" s="107" t="s">
        <v>38</v>
      </c>
      <c r="BB48" s="107">
        <f>IF(BA48="Yes",AZ48,0)</f>
        <v>0</v>
      </c>
      <c r="BC48" s="107"/>
      <c r="BD48" s="148"/>
      <c r="BE48" s="107"/>
      <c r="BF48" s="41"/>
      <c r="BG48" s="118">
        <f>BG$45/3</f>
        <v>8.3333333333333339</v>
      </c>
      <c r="BH48" s="107" t="s">
        <v>38</v>
      </c>
      <c r="BI48" s="107">
        <f>IF(BH48="Yes",BG48,0)</f>
        <v>0</v>
      </c>
      <c r="BJ48" s="107"/>
      <c r="BK48" s="148"/>
      <c r="BL48" s="107"/>
      <c r="BM48" s="41"/>
      <c r="BN48" s="118">
        <f>BN$45/3</f>
        <v>8.3333333333333339</v>
      </c>
      <c r="BO48" s="107" t="s">
        <v>38</v>
      </c>
      <c r="BP48" s="107">
        <f>IF(BO48="Yes",BN48,0)</f>
        <v>0</v>
      </c>
      <c r="BQ48" s="107"/>
      <c r="BR48" s="151"/>
      <c r="BS48" s="107"/>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row>
    <row r="49" spans="1:136" s="28" customFormat="1" ht="12.75">
      <c r="A49" s="431" t="s">
        <v>233</v>
      </c>
      <c r="B49" s="642" t="s">
        <v>234</v>
      </c>
      <c r="C49" s="869">
        <v>100</v>
      </c>
      <c r="D49" s="431"/>
      <c r="E49" s="431"/>
      <c r="F49" s="431">
        <f>SUM(F50:F86)</f>
        <v>18.020833333333336</v>
      </c>
      <c r="G49" s="870"/>
      <c r="H49" s="431"/>
      <c r="I49" s="863"/>
      <c r="J49" s="869">
        <v>100</v>
      </c>
      <c r="K49" s="431"/>
      <c r="L49" s="431"/>
      <c r="M49" s="431">
        <f>SUM(M50:M86)</f>
        <v>9.0625</v>
      </c>
      <c r="N49" s="870"/>
      <c r="O49" s="431"/>
      <c r="P49" s="863"/>
      <c r="Q49" s="869">
        <v>100</v>
      </c>
      <c r="R49" s="431"/>
      <c r="S49" s="431"/>
      <c r="T49" s="431">
        <f>SUM(T50:T86)</f>
        <v>16.666666666666668</v>
      </c>
      <c r="U49" s="870"/>
      <c r="V49" s="431"/>
      <c r="W49" s="863"/>
      <c r="X49" s="869">
        <v>100</v>
      </c>
      <c r="Y49" s="431"/>
      <c r="Z49" s="431"/>
      <c r="AA49" s="431">
        <f>SUM(AA50:AA86)</f>
        <v>18.541666666666668</v>
      </c>
      <c r="AB49" s="870"/>
      <c r="AC49" s="431"/>
      <c r="AD49" s="863"/>
      <c r="AE49" s="869">
        <v>100</v>
      </c>
      <c r="AF49" s="431"/>
      <c r="AG49" s="431"/>
      <c r="AH49" s="431">
        <f>SUM(AH50:AH86)</f>
        <v>46.145833333333336</v>
      </c>
      <c r="AI49" s="870"/>
      <c r="AJ49" s="431"/>
      <c r="AK49" s="863"/>
      <c r="AL49" s="869">
        <v>100</v>
      </c>
      <c r="AM49" s="431"/>
      <c r="AN49" s="431"/>
      <c r="AO49" s="431">
        <f>SUM(AO50:AO86)</f>
        <v>62.291666666666671</v>
      </c>
      <c r="AP49" s="870"/>
      <c r="AQ49" s="431"/>
      <c r="AR49" s="863"/>
      <c r="AS49" s="869">
        <v>100</v>
      </c>
      <c r="AT49" s="431"/>
      <c r="AU49" s="431"/>
      <c r="AV49" s="431">
        <f>SUM(AV50:AV86)</f>
        <v>30.729166666666668</v>
      </c>
      <c r="AW49" s="870"/>
      <c r="AX49" s="431"/>
      <c r="AY49" s="863"/>
      <c r="AZ49" s="869">
        <v>100</v>
      </c>
      <c r="BA49" s="431"/>
      <c r="BB49" s="431"/>
      <c r="BC49" s="431">
        <f>SUM(BC50:BC86)</f>
        <v>63.75</v>
      </c>
      <c r="BD49" s="870"/>
      <c r="BE49" s="431"/>
      <c r="BF49" s="863"/>
      <c r="BG49" s="869">
        <v>100</v>
      </c>
      <c r="BH49" s="431"/>
      <c r="BI49" s="431"/>
      <c r="BJ49" s="431">
        <f>SUM(BJ50:BJ86)</f>
        <v>17.916666666666668</v>
      </c>
      <c r="BK49" s="870"/>
      <c r="BL49" s="431"/>
      <c r="BM49" s="863"/>
      <c r="BN49" s="869">
        <v>100</v>
      </c>
      <c r="BO49" s="431"/>
      <c r="BP49" s="431"/>
      <c r="BQ49" s="431">
        <f>SUM(BQ50:BQ86)</f>
        <v>72.5</v>
      </c>
      <c r="BR49" s="870"/>
      <c r="BS49" s="431"/>
    </row>
    <row r="50" spans="1:136" s="28" customFormat="1" ht="30" customHeight="1">
      <c r="A50" s="26"/>
      <c r="B50" s="195"/>
      <c r="C50" s="46"/>
      <c r="D50" s="26"/>
      <c r="E50" s="26"/>
      <c r="F50" s="26"/>
      <c r="G50" s="149"/>
      <c r="H50" s="26"/>
      <c r="I50" s="41"/>
      <c r="J50" s="46"/>
      <c r="K50" s="26"/>
      <c r="L50" s="26"/>
      <c r="M50" s="26"/>
      <c r="N50" s="147"/>
      <c r="O50" s="26"/>
      <c r="P50" s="41"/>
      <c r="Q50" s="46"/>
      <c r="R50" s="26"/>
      <c r="S50" s="26"/>
      <c r="T50" s="26"/>
      <c r="U50" s="26"/>
      <c r="V50" s="26"/>
      <c r="W50" s="41"/>
      <c r="X50" s="46"/>
      <c r="Y50" s="26"/>
      <c r="Z50" s="26"/>
      <c r="AA50" s="26"/>
      <c r="AB50" s="147"/>
      <c r="AC50" s="26"/>
      <c r="AD50" s="41"/>
      <c r="AE50" s="46"/>
      <c r="AF50" s="26"/>
      <c r="AG50" s="26"/>
      <c r="AH50" s="26"/>
      <c r="AI50" s="147"/>
      <c r="AJ50" s="26"/>
      <c r="AK50" s="41"/>
      <c r="AL50" s="46"/>
      <c r="AM50" s="26"/>
      <c r="AN50" s="26"/>
      <c r="AO50" s="26"/>
      <c r="AP50" s="147"/>
      <c r="AQ50" s="26"/>
      <c r="AR50" s="41"/>
      <c r="AS50" s="46"/>
      <c r="AT50" s="26"/>
      <c r="AU50" s="26"/>
      <c r="AV50" s="26"/>
      <c r="AW50" s="147"/>
      <c r="AX50" s="26"/>
      <c r="AY50" s="41"/>
      <c r="AZ50" s="46"/>
      <c r="BA50" s="26"/>
      <c r="BB50" s="26"/>
      <c r="BC50" s="26"/>
      <c r="BD50" s="147"/>
      <c r="BE50" s="26"/>
      <c r="BF50" s="41"/>
      <c r="BG50" s="46"/>
      <c r="BH50" s="26"/>
      <c r="BI50" s="26"/>
      <c r="BJ50" s="26"/>
      <c r="BK50" s="147"/>
      <c r="BL50" s="26"/>
      <c r="BM50" s="41"/>
      <c r="BN50" s="46"/>
      <c r="BO50" s="124"/>
      <c r="BP50" s="26"/>
      <c r="BQ50" s="26"/>
      <c r="BR50" s="152"/>
      <c r="BS50" s="123"/>
    </row>
    <row r="51" spans="1:136" s="153" customFormat="1" ht="56.25" customHeight="1">
      <c r="A51" s="121" t="s">
        <v>235</v>
      </c>
      <c r="B51" s="196" t="s">
        <v>1706</v>
      </c>
      <c r="C51" s="118">
        <f>C$49/4</f>
        <v>25</v>
      </c>
      <c r="D51" s="107"/>
      <c r="E51" s="107"/>
      <c r="F51" s="107">
        <f>SUM(E53:E56)</f>
        <v>8.3333333333333339</v>
      </c>
      <c r="G51" s="152"/>
      <c r="H51" s="107"/>
      <c r="I51" s="41"/>
      <c r="J51" s="118">
        <f>J$49/4</f>
        <v>25</v>
      </c>
      <c r="K51" s="107"/>
      <c r="L51" s="107"/>
      <c r="M51" s="107">
        <f>SUM(L53:L56)</f>
        <v>0</v>
      </c>
      <c r="N51" s="148"/>
      <c r="O51" s="107"/>
      <c r="P51" s="41"/>
      <c r="Q51" s="118">
        <f>Q$49/4</f>
        <v>25</v>
      </c>
      <c r="R51" s="107"/>
      <c r="S51" s="107"/>
      <c r="T51" s="107">
        <f>SUM(S53:S56)</f>
        <v>4.166666666666667</v>
      </c>
      <c r="U51" s="107"/>
      <c r="V51" s="107"/>
      <c r="W51" s="41"/>
      <c r="X51" s="118">
        <f>X$49/4</f>
        <v>25</v>
      </c>
      <c r="Y51" s="107"/>
      <c r="Z51" s="107"/>
      <c r="AA51" s="107">
        <f>SUM(Z53:Z56)</f>
        <v>4.166666666666667</v>
      </c>
      <c r="AB51" s="148"/>
      <c r="AC51" s="107"/>
      <c r="AD51" s="41"/>
      <c r="AE51" s="118">
        <f>AE$49/4</f>
        <v>25</v>
      </c>
      <c r="AF51" s="107"/>
      <c r="AG51" s="107"/>
      <c r="AH51" s="107">
        <f>SUM(AG53:AG56)</f>
        <v>8.3333333333333339</v>
      </c>
      <c r="AI51" s="148"/>
      <c r="AJ51" s="107"/>
      <c r="AK51" s="41"/>
      <c r="AL51" s="118">
        <f>AL$49/4</f>
        <v>25</v>
      </c>
      <c r="AM51" s="107"/>
      <c r="AN51" s="107"/>
      <c r="AO51" s="107">
        <f>SUM(AN53:AN56)</f>
        <v>8.3333333333333339</v>
      </c>
      <c r="AP51" s="148"/>
      <c r="AQ51" s="107"/>
      <c r="AR51" s="41"/>
      <c r="AS51" s="118">
        <f>AS$49/4</f>
        <v>25</v>
      </c>
      <c r="AT51" s="107"/>
      <c r="AU51" s="107"/>
      <c r="AV51" s="107">
        <f>SUM(AU53:AU56)</f>
        <v>8.3333333333333339</v>
      </c>
      <c r="AW51" s="148"/>
      <c r="AX51" s="107"/>
      <c r="AY51" s="41"/>
      <c r="AZ51" s="118">
        <f>AZ$49/4</f>
        <v>25</v>
      </c>
      <c r="BA51" s="107"/>
      <c r="BB51" s="107"/>
      <c r="BC51" s="107">
        <f>SUM(BB53:BB56)</f>
        <v>16.666666666666668</v>
      </c>
      <c r="BD51" s="148"/>
      <c r="BE51" s="107"/>
      <c r="BF51" s="41"/>
      <c r="BG51" s="118">
        <f>BG$49/4</f>
        <v>25</v>
      </c>
      <c r="BH51" s="107"/>
      <c r="BI51" s="107"/>
      <c r="BJ51" s="107">
        <f>SUM(BI53:BI56)</f>
        <v>4.166666666666667</v>
      </c>
      <c r="BK51" s="148"/>
      <c r="BL51" s="107"/>
      <c r="BM51" s="41"/>
      <c r="BN51" s="118">
        <f>BN$49/4</f>
        <v>25</v>
      </c>
      <c r="BO51" s="124"/>
      <c r="BP51" s="107"/>
      <c r="BQ51" s="107">
        <f>SUM(BP53:BP56)</f>
        <v>16.666666666666668</v>
      </c>
      <c r="BR51" s="152"/>
      <c r="BS51" s="124"/>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row>
    <row r="52" spans="1:136" s="153" customFormat="1" ht="27.75" customHeight="1">
      <c r="A52" s="121" t="s">
        <v>236</v>
      </c>
      <c r="B52" s="196" t="s">
        <v>1707</v>
      </c>
      <c r="C52" s="461">
        <f>C$51/3</f>
        <v>8.3333333333333339</v>
      </c>
      <c r="D52" s="107"/>
      <c r="E52" s="107"/>
      <c r="F52" s="107"/>
      <c r="G52" s="152"/>
      <c r="H52" s="107"/>
      <c r="I52" s="193"/>
      <c r="J52" s="453">
        <f>J$51/3</f>
        <v>8.3333333333333339</v>
      </c>
      <c r="K52" s="107"/>
      <c r="L52" s="107"/>
      <c r="M52" s="107"/>
      <c r="N52" s="148"/>
      <c r="O52" s="107"/>
      <c r="P52" s="193"/>
      <c r="Q52" s="453">
        <f>Q$51/3</f>
        <v>8.3333333333333339</v>
      </c>
      <c r="R52" s="107"/>
      <c r="S52" s="107"/>
      <c r="T52" s="107"/>
      <c r="U52" s="107"/>
      <c r="V52" s="107"/>
      <c r="W52" s="193"/>
      <c r="X52" s="453">
        <f>X$51/3</f>
        <v>8.3333333333333339</v>
      </c>
      <c r="Y52" s="107"/>
      <c r="Z52" s="107"/>
      <c r="AA52" s="107"/>
      <c r="AB52" s="148"/>
      <c r="AC52" s="107"/>
      <c r="AD52" s="193"/>
      <c r="AE52" s="461">
        <f>AE$51/3</f>
        <v>8.3333333333333339</v>
      </c>
      <c r="AF52" s="107"/>
      <c r="AG52" s="107"/>
      <c r="AH52" s="107"/>
      <c r="AI52" s="148"/>
      <c r="AJ52" s="107"/>
      <c r="AK52" s="193"/>
      <c r="AL52" s="461">
        <f>AL$51/3</f>
        <v>8.3333333333333339</v>
      </c>
      <c r="AM52" s="107"/>
      <c r="AN52" s="107"/>
      <c r="AO52" s="107"/>
      <c r="AP52" s="148"/>
      <c r="AQ52" s="107"/>
      <c r="AR52" s="193"/>
      <c r="AS52" s="461">
        <f>AS$51/3</f>
        <v>8.3333333333333339</v>
      </c>
      <c r="AT52" s="107"/>
      <c r="AU52" s="107"/>
      <c r="AV52" s="107"/>
      <c r="AW52" s="148"/>
      <c r="AX52" s="107"/>
      <c r="AY52" s="193"/>
      <c r="AZ52" s="461">
        <f>AZ$51/3</f>
        <v>8.3333333333333339</v>
      </c>
      <c r="BA52" s="107"/>
      <c r="BB52" s="107"/>
      <c r="BC52" s="107"/>
      <c r="BD52" s="148"/>
      <c r="BE52" s="107"/>
      <c r="BF52" s="193"/>
      <c r="BG52" s="461">
        <f>BG$51/3</f>
        <v>8.3333333333333339</v>
      </c>
      <c r="BH52" s="107"/>
      <c r="BI52" s="107"/>
      <c r="BJ52" s="107"/>
      <c r="BK52" s="148"/>
      <c r="BL52" s="107"/>
      <c r="BM52" s="193"/>
      <c r="BN52" s="461">
        <f>BN$51/3</f>
        <v>8.3333333333333339</v>
      </c>
      <c r="BO52" s="124"/>
      <c r="BP52" s="107"/>
      <c r="BQ52" s="107"/>
      <c r="BR52" s="152"/>
      <c r="BS52" s="124"/>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row>
    <row r="53" spans="1:136" s="153" customFormat="1" ht="55.5" customHeight="1">
      <c r="A53" s="107" t="s">
        <v>1708</v>
      </c>
      <c r="B53" s="197" t="s">
        <v>1709</v>
      </c>
      <c r="C53" s="461">
        <f>C$52/2</f>
        <v>4.166666666666667</v>
      </c>
      <c r="D53" s="462" t="s">
        <v>38</v>
      </c>
      <c r="E53" s="106">
        <f>IF(D53="Yes",C53,IF(D53="partial",C53*0.25,0))</f>
        <v>0</v>
      </c>
      <c r="F53" s="367"/>
      <c r="G53" s="151"/>
      <c r="H53" s="367"/>
      <c r="I53" s="868"/>
      <c r="J53" s="461">
        <f>J$52/2</f>
        <v>4.166666666666667</v>
      </c>
      <c r="K53" s="107" t="s">
        <v>38</v>
      </c>
      <c r="L53" s="106">
        <f>IF(K53="Yes",J53,IF(K53="partial",J53*0.25,0))</f>
        <v>0</v>
      </c>
      <c r="M53" s="367"/>
      <c r="N53" s="463"/>
      <c r="O53" s="367"/>
      <c r="P53" s="868"/>
      <c r="Q53" s="461">
        <f>Q$52/2</f>
        <v>4.166666666666667</v>
      </c>
      <c r="R53" s="107" t="s">
        <v>35</v>
      </c>
      <c r="S53" s="106">
        <f>IF(R53="Yes",Q53,IF(R53="partial",Q53*0.25,0))</f>
        <v>4.166666666666667</v>
      </c>
      <c r="T53" s="367"/>
      <c r="U53" s="148" t="s">
        <v>1710</v>
      </c>
      <c r="V53" s="462"/>
      <c r="W53" s="868"/>
      <c r="X53" s="461">
        <f>X$52/2</f>
        <v>4.166666666666667</v>
      </c>
      <c r="Y53" s="107" t="s">
        <v>38</v>
      </c>
      <c r="Z53" s="106">
        <f>IF(Y53="Yes",X53,IF(Y53="partial",X53*0.25,0))</f>
        <v>0</v>
      </c>
      <c r="AA53" s="367"/>
      <c r="AB53" s="535"/>
      <c r="AC53" s="462"/>
      <c r="AD53" s="868"/>
      <c r="AE53" s="461">
        <f>AE$52/2</f>
        <v>4.166666666666667</v>
      </c>
      <c r="AF53" s="107" t="s">
        <v>35</v>
      </c>
      <c r="AG53" s="106">
        <f>IF(AF53="Yes",AE53,IF(AF53="partial",AE53*0.25,0))</f>
        <v>4.166666666666667</v>
      </c>
      <c r="AH53" s="367"/>
      <c r="AI53" s="148" t="s">
        <v>1711</v>
      </c>
      <c r="AJ53" s="367"/>
      <c r="AK53" s="868"/>
      <c r="AL53" s="461">
        <f>AL$52/2</f>
        <v>4.166666666666667</v>
      </c>
      <c r="AM53" s="107" t="s">
        <v>35</v>
      </c>
      <c r="AN53" s="106">
        <f>IF(AM53="Yes",AL53,IF(AM53="partial",AL53*0.25,0))</f>
        <v>4.166666666666667</v>
      </c>
      <c r="AO53" s="367"/>
      <c r="AP53" s="151" t="s">
        <v>1663</v>
      </c>
      <c r="AQ53" s="367"/>
      <c r="AR53" s="868"/>
      <c r="AS53" s="461">
        <f>AS$52/2</f>
        <v>4.166666666666667</v>
      </c>
      <c r="AT53" s="107" t="s">
        <v>35</v>
      </c>
      <c r="AU53" s="106">
        <f>IF(AT53="Yes",AS53,IF(AT53="partial",AS53*0.25,0))</f>
        <v>4.166666666666667</v>
      </c>
      <c r="AV53" s="367"/>
      <c r="AW53" s="151" t="s">
        <v>1672</v>
      </c>
      <c r="AX53" s="367"/>
      <c r="AY53" s="868"/>
      <c r="AZ53" s="461">
        <f>AZ$52/2</f>
        <v>4.166666666666667</v>
      </c>
      <c r="BA53" s="107" t="s">
        <v>35</v>
      </c>
      <c r="BB53" s="106">
        <f>IF(BA53="Yes",AZ53,IF(BA53="partial",AZ53*0.25,0))</f>
        <v>4.166666666666667</v>
      </c>
      <c r="BC53" s="367"/>
      <c r="BD53" s="151" t="s">
        <v>1634</v>
      </c>
      <c r="BE53" s="367"/>
      <c r="BF53" s="868"/>
      <c r="BG53" s="461">
        <f>BG$52/2</f>
        <v>4.166666666666667</v>
      </c>
      <c r="BH53" s="107" t="s">
        <v>38</v>
      </c>
      <c r="BI53" s="106">
        <f>IF(BH53="Yes",BG53,IF(BH53="partial",BG53*0.25,0))</f>
        <v>0</v>
      </c>
      <c r="BJ53" s="367"/>
      <c r="BK53" s="464"/>
      <c r="BL53" s="367"/>
      <c r="BM53" s="868"/>
      <c r="BN53" s="461">
        <f>BN$52/2</f>
        <v>4.166666666666667</v>
      </c>
      <c r="BO53" s="107" t="s">
        <v>35</v>
      </c>
      <c r="BP53" s="106">
        <f>IF(BO53="Yes",BN53,IF(BO53="partial",BN53*0.25,0))</f>
        <v>4.166666666666667</v>
      </c>
      <c r="BQ53" s="367"/>
      <c r="BR53" s="107" t="s">
        <v>1712</v>
      </c>
      <c r="BS53" s="367"/>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row>
    <row r="54" spans="1:136" s="153" customFormat="1" ht="76.5">
      <c r="A54" s="176" t="s">
        <v>1713</v>
      </c>
      <c r="B54" s="107" t="s">
        <v>966</v>
      </c>
      <c r="C54" s="453">
        <f>C$52/2</f>
        <v>4.166666666666667</v>
      </c>
      <c r="D54" s="107" t="s">
        <v>35</v>
      </c>
      <c r="E54" s="106">
        <f>IF(D54="Yes",C54,IF(D54="partial",C54*0.25,0))</f>
        <v>4.166666666666667</v>
      </c>
      <c r="F54" s="107"/>
      <c r="G54" s="152" t="s">
        <v>1714</v>
      </c>
      <c r="H54" s="107"/>
      <c r="I54" s="41"/>
      <c r="J54" s="453">
        <f>J$52/2</f>
        <v>4.166666666666667</v>
      </c>
      <c r="K54" s="107" t="s">
        <v>38</v>
      </c>
      <c r="L54" s="106">
        <f>IF(K54="Yes",J54,IF(K54="partial",J54*0.25,0))</f>
        <v>0</v>
      </c>
      <c r="M54" s="107"/>
      <c r="N54" s="148"/>
      <c r="O54" s="107"/>
      <c r="P54" s="41"/>
      <c r="Q54" s="453">
        <f>Q$52/2</f>
        <v>4.166666666666667</v>
      </c>
      <c r="R54" s="107" t="s">
        <v>38</v>
      </c>
      <c r="S54" s="106">
        <f>IF(R54="Yes",Q54,IF(R54="partial",Q54*0.25,0))</f>
        <v>0</v>
      </c>
      <c r="T54" s="107"/>
      <c r="U54" s="107"/>
      <c r="V54" s="107"/>
      <c r="W54" s="41"/>
      <c r="X54" s="453">
        <f>X$52/2</f>
        <v>4.166666666666667</v>
      </c>
      <c r="Y54" s="151" t="s">
        <v>35</v>
      </c>
      <c r="Z54" s="106">
        <f>IF(Y54="Yes",X54,IF(Y54="partial",X54*0.25,0))</f>
        <v>4.166666666666667</v>
      </c>
      <c r="AA54" s="107"/>
      <c r="AB54" s="148" t="s">
        <v>1626</v>
      </c>
      <c r="AC54" s="107"/>
      <c r="AD54" s="41"/>
      <c r="AE54" s="453">
        <f>AE$52/2</f>
        <v>4.166666666666667</v>
      </c>
      <c r="AF54" s="151" t="s">
        <v>35</v>
      </c>
      <c r="AG54" s="106">
        <f>IF(AF54="Yes",AE54,IF(AF54="partial",AE54*0.25,0))</f>
        <v>4.166666666666667</v>
      </c>
      <c r="AH54" s="107"/>
      <c r="AI54" s="148" t="s">
        <v>1711</v>
      </c>
      <c r="AJ54" s="107"/>
      <c r="AK54" s="41"/>
      <c r="AL54" s="453">
        <f>AL$52/2</f>
        <v>4.166666666666667</v>
      </c>
      <c r="AM54" s="151" t="s">
        <v>35</v>
      </c>
      <c r="AN54" s="106">
        <f>IF(AM54="Yes",AL54,IF(AM54="partial",AL54*0.25,0))</f>
        <v>4.166666666666667</v>
      </c>
      <c r="AO54" s="107"/>
      <c r="AP54" s="173" t="s">
        <v>1715</v>
      </c>
      <c r="AQ54" s="151"/>
      <c r="AR54" s="41"/>
      <c r="AS54" s="453">
        <f>AS$52/2</f>
        <v>4.166666666666667</v>
      </c>
      <c r="AT54" s="151" t="s">
        <v>35</v>
      </c>
      <c r="AU54" s="106">
        <f>IF(AT54="Yes",AS54,IF(AT54="partial",AS54*0.25,0))</f>
        <v>4.166666666666667</v>
      </c>
      <c r="AV54" s="107"/>
      <c r="AW54" s="151" t="s">
        <v>1672</v>
      </c>
      <c r="AX54" s="107"/>
      <c r="AY54" s="41"/>
      <c r="AZ54" s="453">
        <f>AZ$52/2</f>
        <v>4.166666666666667</v>
      </c>
      <c r="BA54" s="151" t="s">
        <v>35</v>
      </c>
      <c r="BB54" s="106">
        <f>IF(BA54="Yes",AZ54,IF(BA54="partial",AZ54*0.25,0))</f>
        <v>4.166666666666667</v>
      </c>
      <c r="BC54" s="107"/>
      <c r="BD54" s="151" t="s">
        <v>1634</v>
      </c>
      <c r="BE54" s="107"/>
      <c r="BF54" s="41"/>
      <c r="BG54" s="453">
        <f>BG$52/2</f>
        <v>4.166666666666667</v>
      </c>
      <c r="BH54" s="151" t="s">
        <v>35</v>
      </c>
      <c r="BI54" s="106">
        <f>IF(BH54="Yes",BG54,IF(BH54="partial",BG54*0.25,0))</f>
        <v>4.166666666666667</v>
      </c>
      <c r="BJ54" s="107"/>
      <c r="BK54" s="932" t="s">
        <v>1716</v>
      </c>
      <c r="BL54" s="107"/>
      <c r="BM54" s="41"/>
      <c r="BN54" s="453">
        <f>BN$52/2</f>
        <v>4.166666666666667</v>
      </c>
      <c r="BO54" s="151" t="s">
        <v>35</v>
      </c>
      <c r="BP54" s="106">
        <f>IF(BO54="Yes",BN54,IF(BO54="partial",BN54*0.25,0))</f>
        <v>4.166666666666667</v>
      </c>
      <c r="BQ54" s="107"/>
      <c r="BR54" s="107" t="s">
        <v>1712</v>
      </c>
      <c r="BS54" s="124"/>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row>
    <row r="55" spans="1:136" s="153" customFormat="1" ht="38.25">
      <c r="A55" s="176" t="s">
        <v>279</v>
      </c>
      <c r="B55" s="107" t="s">
        <v>1051</v>
      </c>
      <c r="C55" s="453">
        <f>C$51/3</f>
        <v>8.3333333333333339</v>
      </c>
      <c r="D55" s="151" t="s">
        <v>62</v>
      </c>
      <c r="E55" s="106">
        <f>IF(D55="Yes",C55,IF(D55="partial",C55*0.25,0))</f>
        <v>2.0833333333333335</v>
      </c>
      <c r="F55" s="107"/>
      <c r="G55" s="148" t="s">
        <v>1717</v>
      </c>
      <c r="H55" s="107"/>
      <c r="I55" s="41"/>
      <c r="J55" s="453">
        <f>J$51/3</f>
        <v>8.3333333333333339</v>
      </c>
      <c r="K55" s="107" t="s">
        <v>38</v>
      </c>
      <c r="L55" s="106">
        <f>IF(K55="Yes",J55,IF(K55="partial",J55*0.25,0))</f>
        <v>0</v>
      </c>
      <c r="M55" s="107"/>
      <c r="N55" s="148"/>
      <c r="O55" s="107"/>
      <c r="P55" s="41"/>
      <c r="Q55" s="453">
        <f>Q$51/3</f>
        <v>8.3333333333333339</v>
      </c>
      <c r="R55" s="107" t="s">
        <v>38</v>
      </c>
      <c r="S55" s="106">
        <f>IF(R55="Yes",Q55,IF(R55="partial",Q55*0.25,0))</f>
        <v>0</v>
      </c>
      <c r="T55" s="107"/>
      <c r="U55" s="107"/>
      <c r="V55" s="107"/>
      <c r="W55" s="41"/>
      <c r="X55" s="453">
        <f>X$51/3</f>
        <v>8.3333333333333339</v>
      </c>
      <c r="Y55" s="107" t="s">
        <v>38</v>
      </c>
      <c r="Z55" s="106">
        <f>IF(Y55="Yes",X55,IF(Y55="partial",X55*0.25,0))</f>
        <v>0</v>
      </c>
      <c r="AA55" s="107"/>
      <c r="AB55" s="148"/>
      <c r="AC55" s="107"/>
      <c r="AD55" s="41"/>
      <c r="AE55" s="453">
        <f>AE$51/3</f>
        <v>8.3333333333333339</v>
      </c>
      <c r="AF55" s="107" t="s">
        <v>38</v>
      </c>
      <c r="AG55" s="106">
        <f>IF(AF55="Yes",AE55,IF(AF55="partial",AE55*0.25,0))</f>
        <v>0</v>
      </c>
      <c r="AH55" s="107"/>
      <c r="AI55" s="148"/>
      <c r="AJ55" s="107"/>
      <c r="AK55" s="41"/>
      <c r="AL55" s="453">
        <f>AL$51/3</f>
        <v>8.3333333333333339</v>
      </c>
      <c r="AM55" s="107" t="s">
        <v>38</v>
      </c>
      <c r="AN55" s="106">
        <f>IF(AM55="Yes",AL55,IF(AM55="partial",AL55*0.25,0))</f>
        <v>0</v>
      </c>
      <c r="AO55" s="107"/>
      <c r="AP55" s="148"/>
      <c r="AQ55" s="107"/>
      <c r="AR55" s="41"/>
      <c r="AS55" s="453">
        <f>AS$51/3</f>
        <v>8.3333333333333339</v>
      </c>
      <c r="AT55" s="107" t="s">
        <v>38</v>
      </c>
      <c r="AU55" s="106">
        <f>IF(AT55="Yes",AS55,IF(AT55="partial",AS55*0.25,0))</f>
        <v>0</v>
      </c>
      <c r="AV55" s="107"/>
      <c r="AW55" s="148"/>
      <c r="AX55" s="107"/>
      <c r="AY55" s="41"/>
      <c r="AZ55" s="453">
        <f>AZ$51/3</f>
        <v>8.3333333333333339</v>
      </c>
      <c r="BA55" s="107" t="s">
        <v>38</v>
      </c>
      <c r="BB55" s="106">
        <f>IF(BA55="Yes",AZ55,IF(BA55="partial",AZ55*0.25,0))</f>
        <v>0</v>
      </c>
      <c r="BC55" s="107"/>
      <c r="BD55" s="151"/>
      <c r="BE55" s="107"/>
      <c r="BF55" s="41"/>
      <c r="BG55" s="453">
        <f>BG$51/3</f>
        <v>8.3333333333333339</v>
      </c>
      <c r="BH55" s="107" t="s">
        <v>38</v>
      </c>
      <c r="BI55" s="106">
        <f>IF(BH55="Yes",BG55,IF(BH55="partial",BG55*0.25,0))</f>
        <v>0</v>
      </c>
      <c r="BJ55" s="107"/>
      <c r="BK55" s="148"/>
      <c r="BL55" s="107"/>
      <c r="BM55" s="41"/>
      <c r="BN55" s="453">
        <f>BN$51/3</f>
        <v>8.3333333333333339</v>
      </c>
      <c r="BO55" s="124" t="s">
        <v>38</v>
      </c>
      <c r="BP55" s="106">
        <f>IF(BO55="Yes",BN55,IF(BO55="partial",BN55*0.25,0))</f>
        <v>0</v>
      </c>
      <c r="BQ55" s="107"/>
      <c r="BR55" s="152"/>
      <c r="BS55" s="124"/>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row>
    <row r="56" spans="1:136" s="153" customFormat="1" ht="51">
      <c r="A56" s="107" t="s">
        <v>280</v>
      </c>
      <c r="B56" s="107" t="s">
        <v>1050</v>
      </c>
      <c r="C56" s="453">
        <f>C$51/3</f>
        <v>8.3333333333333339</v>
      </c>
      <c r="D56" s="151" t="s">
        <v>62</v>
      </c>
      <c r="E56" s="106">
        <f>IF(D56="Yes",C56,IF(D56="partial",C56*0.25,0))</f>
        <v>2.0833333333333335</v>
      </c>
      <c r="F56" s="107"/>
      <c r="G56" s="148" t="s">
        <v>1717</v>
      </c>
      <c r="H56" s="107"/>
      <c r="I56" s="41"/>
      <c r="J56" s="453">
        <f>J$51/3</f>
        <v>8.3333333333333339</v>
      </c>
      <c r="K56" s="107" t="s">
        <v>38</v>
      </c>
      <c r="L56" s="106">
        <f>IF(K56="Yes",J56,IF(K56="partial",J56*0.25,0))</f>
        <v>0</v>
      </c>
      <c r="M56" s="107"/>
      <c r="N56" s="148"/>
      <c r="O56" s="107"/>
      <c r="P56" s="41"/>
      <c r="Q56" s="453">
        <f>Q$51/3</f>
        <v>8.3333333333333339</v>
      </c>
      <c r="R56" s="107" t="s">
        <v>38</v>
      </c>
      <c r="S56" s="106">
        <f>IF(R56="Yes",Q56,IF(R56="partial",Q56*0.25,0))</f>
        <v>0</v>
      </c>
      <c r="T56" s="107"/>
      <c r="U56" s="148"/>
      <c r="V56" s="107"/>
      <c r="W56" s="41"/>
      <c r="X56" s="453">
        <f>X$51/3</f>
        <v>8.3333333333333339</v>
      </c>
      <c r="Y56" s="107" t="s">
        <v>38</v>
      </c>
      <c r="Z56" s="106">
        <f>IF(Y56="Yes",X56,IF(Y56="partial",X56*0.25,0))</f>
        <v>0</v>
      </c>
      <c r="AA56" s="107"/>
      <c r="AB56" s="148"/>
      <c r="AC56" s="107"/>
      <c r="AD56" s="41"/>
      <c r="AE56" s="453">
        <f>AE$51/3</f>
        <v>8.3333333333333339</v>
      </c>
      <c r="AF56" s="107" t="s">
        <v>38</v>
      </c>
      <c r="AG56" s="106">
        <f>IF(AF56="Yes",AE56,IF(AF56="partial",AE56*0.25,0))</f>
        <v>0</v>
      </c>
      <c r="AH56" s="107"/>
      <c r="AI56" s="148"/>
      <c r="AJ56" s="107"/>
      <c r="AK56" s="41"/>
      <c r="AL56" s="453">
        <f>AL$51/3</f>
        <v>8.3333333333333339</v>
      </c>
      <c r="AM56" s="107" t="s">
        <v>38</v>
      </c>
      <c r="AN56" s="106">
        <f>IF(AM56="Yes",AL56,IF(AM56="partial",AL56*0.25,0))</f>
        <v>0</v>
      </c>
      <c r="AO56" s="107"/>
      <c r="AP56" s="148"/>
      <c r="AQ56" s="107"/>
      <c r="AR56" s="41"/>
      <c r="AS56" s="453">
        <f>AS$51/3</f>
        <v>8.3333333333333339</v>
      </c>
      <c r="AT56" s="107" t="s">
        <v>38</v>
      </c>
      <c r="AU56" s="106">
        <f>IF(AT56="Yes",AS56,IF(AT56="partial",AS56*0.25,0))</f>
        <v>0</v>
      </c>
      <c r="AV56" s="107"/>
      <c r="AW56" s="148"/>
      <c r="AX56" s="107"/>
      <c r="AY56" s="41"/>
      <c r="AZ56" s="453">
        <f>AZ$51/3</f>
        <v>8.3333333333333339</v>
      </c>
      <c r="BA56" s="107" t="s">
        <v>35</v>
      </c>
      <c r="BB56" s="106">
        <f>IF(BA56="Yes",AZ56,IF(BA56="partial",AZ56*0.25,0))</f>
        <v>8.3333333333333339</v>
      </c>
      <c r="BC56" s="107"/>
      <c r="BD56" s="148" t="s">
        <v>2369</v>
      </c>
      <c r="BE56" s="107"/>
      <c r="BF56" s="41"/>
      <c r="BG56" s="453">
        <f>BG$51/3</f>
        <v>8.3333333333333339</v>
      </c>
      <c r="BH56" s="107" t="s">
        <v>38</v>
      </c>
      <c r="BI56" s="106">
        <f>IF(BH56="Yes",BG56,IF(BH56="partial",BG56*0.25,0))</f>
        <v>0</v>
      </c>
      <c r="BJ56" s="107"/>
      <c r="BK56" s="148"/>
      <c r="BL56" s="107"/>
      <c r="BM56" s="41"/>
      <c r="BN56" s="453">
        <f>BN$51/3</f>
        <v>8.3333333333333339</v>
      </c>
      <c r="BO56" s="151" t="s">
        <v>35</v>
      </c>
      <c r="BP56" s="106">
        <f>IF(BO56="Yes",BN56,IF(BO56="partial",BN56*0.25,0))</f>
        <v>8.3333333333333339</v>
      </c>
      <c r="BQ56" s="107"/>
      <c r="BR56" s="107" t="s">
        <v>1641</v>
      </c>
      <c r="BS56" s="107"/>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row>
    <row r="57" spans="1:136" s="153" customFormat="1" ht="12.75">
      <c r="A57" s="107"/>
      <c r="B57" s="197"/>
      <c r="C57" s="118"/>
      <c r="D57" s="107"/>
      <c r="E57" s="107"/>
      <c r="F57" s="107"/>
      <c r="G57" s="152"/>
      <c r="H57" s="107"/>
      <c r="I57" s="41"/>
      <c r="J57" s="118"/>
      <c r="K57" s="107"/>
      <c r="L57" s="107"/>
      <c r="M57" s="107"/>
      <c r="N57" s="148"/>
      <c r="O57" s="107"/>
      <c r="P57" s="41"/>
      <c r="Q57" s="118"/>
      <c r="R57" s="107"/>
      <c r="S57" s="107"/>
      <c r="T57" s="107"/>
      <c r="U57" s="107"/>
      <c r="V57" s="107"/>
      <c r="W57" s="41"/>
      <c r="X57" s="118"/>
      <c r="Y57" s="107"/>
      <c r="Z57" s="107"/>
      <c r="AA57" s="107"/>
      <c r="AB57" s="148"/>
      <c r="AC57" s="107"/>
      <c r="AD57" s="41"/>
      <c r="AE57" s="118"/>
      <c r="AF57" s="107"/>
      <c r="AG57" s="107"/>
      <c r="AH57" s="107"/>
      <c r="AI57" s="148"/>
      <c r="AJ57" s="107"/>
      <c r="AK57" s="41"/>
      <c r="AL57" s="118"/>
      <c r="AM57" s="107"/>
      <c r="AN57" s="107"/>
      <c r="AO57" s="107"/>
      <c r="AP57" s="148"/>
      <c r="AQ57" s="107"/>
      <c r="AR57" s="41"/>
      <c r="AS57" s="118"/>
      <c r="AT57" s="107"/>
      <c r="AU57" s="107"/>
      <c r="AV57" s="107"/>
      <c r="AW57" s="148"/>
      <c r="AX57" s="107"/>
      <c r="AY57" s="41"/>
      <c r="AZ57" s="118"/>
      <c r="BA57" s="107"/>
      <c r="BB57" s="107"/>
      <c r="BC57" s="107"/>
      <c r="BD57" s="148"/>
      <c r="BE57" s="107"/>
      <c r="BF57" s="41"/>
      <c r="BG57" s="118"/>
      <c r="BH57" s="107"/>
      <c r="BI57" s="107"/>
      <c r="BJ57" s="107"/>
      <c r="BK57" s="148"/>
      <c r="BL57" s="107"/>
      <c r="BM57" s="41"/>
      <c r="BN57" s="118"/>
      <c r="BO57" s="124"/>
      <c r="BP57" s="107"/>
      <c r="BQ57" s="107"/>
      <c r="BR57" s="152"/>
      <c r="BS57" s="124"/>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row>
    <row r="58" spans="1:136" s="153" customFormat="1" ht="12.75" customHeight="1">
      <c r="A58" s="121" t="s">
        <v>288</v>
      </c>
      <c r="B58" s="465" t="s">
        <v>1718</v>
      </c>
      <c r="C58" s="118">
        <f>C$49/4</f>
        <v>25</v>
      </c>
      <c r="D58" s="107"/>
      <c r="E58" s="107"/>
      <c r="F58" s="107">
        <f>SUM(E59:E61)</f>
        <v>0</v>
      </c>
      <c r="G58" s="148"/>
      <c r="H58" s="107"/>
      <c r="I58" s="41"/>
      <c r="J58" s="118">
        <f>J$49/4</f>
        <v>25</v>
      </c>
      <c r="K58" s="107"/>
      <c r="L58" s="107"/>
      <c r="M58" s="107">
        <f>SUM(L59:L61)</f>
        <v>0</v>
      </c>
      <c r="N58" s="148"/>
      <c r="O58" s="107"/>
      <c r="P58" s="41"/>
      <c r="Q58" s="118">
        <f>Q$49/4</f>
        <v>25</v>
      </c>
      <c r="R58" s="107"/>
      <c r="S58" s="107"/>
      <c r="T58" s="107">
        <f>SUM(S59:S61)</f>
        <v>0</v>
      </c>
      <c r="U58" s="107"/>
      <c r="V58" s="107"/>
      <c r="W58" s="41"/>
      <c r="X58" s="118">
        <f>X$49/4</f>
        <v>25</v>
      </c>
      <c r="Y58" s="107"/>
      <c r="Z58" s="107"/>
      <c r="AA58" s="107">
        <f>SUM(Z59:Z61)</f>
        <v>0</v>
      </c>
      <c r="AB58" s="148"/>
      <c r="AC58" s="107"/>
      <c r="AD58" s="41"/>
      <c r="AE58" s="118">
        <f>AE$49/4</f>
        <v>25</v>
      </c>
      <c r="AF58" s="107"/>
      <c r="AG58" s="107"/>
      <c r="AH58" s="107">
        <f>SUM(AG59:AG61)</f>
        <v>0</v>
      </c>
      <c r="AI58" s="148"/>
      <c r="AJ58" s="107"/>
      <c r="AK58" s="41"/>
      <c r="AL58" s="118">
        <f>AL$49/4</f>
        <v>25</v>
      </c>
      <c r="AM58" s="107"/>
      <c r="AN58" s="107"/>
      <c r="AO58" s="107">
        <f>SUM(AN59:AN61)</f>
        <v>8.3333333333333339</v>
      </c>
      <c r="AP58" s="148"/>
      <c r="AQ58" s="107"/>
      <c r="AR58" s="41"/>
      <c r="AS58" s="118">
        <f>AS$49/4</f>
        <v>25</v>
      </c>
      <c r="AT58" s="107"/>
      <c r="AU58" s="107"/>
      <c r="AV58" s="107">
        <f>SUM(AU59:AU61)</f>
        <v>8.3333333333333339</v>
      </c>
      <c r="AW58" s="148"/>
      <c r="AX58" s="107"/>
      <c r="AY58" s="41"/>
      <c r="AZ58" s="118">
        <f>AZ$49/4</f>
        <v>25</v>
      </c>
      <c r="BA58" s="107"/>
      <c r="BB58" s="107"/>
      <c r="BC58" s="107">
        <f>SUM(BB59:BB61)</f>
        <v>8.3333333333333339</v>
      </c>
      <c r="BD58" s="148"/>
      <c r="BE58" s="107"/>
      <c r="BF58" s="41"/>
      <c r="BG58" s="118">
        <f>BG$49/4</f>
        <v>25</v>
      </c>
      <c r="BH58" s="107"/>
      <c r="BI58" s="107"/>
      <c r="BJ58" s="107">
        <f>SUM(BI59:BI61)</f>
        <v>0</v>
      </c>
      <c r="BK58" s="148"/>
      <c r="BL58" s="107"/>
      <c r="BM58" s="41"/>
      <c r="BN58" s="118">
        <f>BN$49/4</f>
        <v>25</v>
      </c>
      <c r="BO58" s="107"/>
      <c r="BP58" s="107"/>
      <c r="BQ58" s="107">
        <f>SUM(BP59:BP61)</f>
        <v>8.3333333333333339</v>
      </c>
      <c r="BR58" s="148"/>
      <c r="BS58" s="107"/>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row>
    <row r="59" spans="1:136" s="153" customFormat="1" ht="25.5">
      <c r="A59" s="107" t="s">
        <v>291</v>
      </c>
      <c r="B59" s="197" t="s">
        <v>967</v>
      </c>
      <c r="C59" s="118">
        <f>C$58/3</f>
        <v>8.3333333333333339</v>
      </c>
      <c r="D59" s="107" t="s">
        <v>38</v>
      </c>
      <c r="E59" s="106">
        <f>IF(D59="Yes",C59,IF(D59="partial",C59*0.25,0))</f>
        <v>0</v>
      </c>
      <c r="F59" s="107"/>
      <c r="G59" s="148"/>
      <c r="H59" s="107"/>
      <c r="I59" s="41"/>
      <c r="J59" s="118">
        <f>J$58/3</f>
        <v>8.3333333333333339</v>
      </c>
      <c r="K59" s="107" t="s">
        <v>38</v>
      </c>
      <c r="L59" s="106">
        <f>IF(K59="Yes",J59,IF(K59="partial",J59*0.25,0))</f>
        <v>0</v>
      </c>
      <c r="M59" s="107"/>
      <c r="N59" s="148"/>
      <c r="O59" s="107"/>
      <c r="P59" s="41"/>
      <c r="Q59" s="118">
        <f>Q$58/3</f>
        <v>8.3333333333333339</v>
      </c>
      <c r="R59" s="107" t="s">
        <v>38</v>
      </c>
      <c r="S59" s="106">
        <f>IF(R59="Yes",Q59,IF(R59="partial",Q59*0.25,0))</f>
        <v>0</v>
      </c>
      <c r="T59" s="107"/>
      <c r="U59" s="107"/>
      <c r="V59" s="107"/>
      <c r="W59" s="41"/>
      <c r="X59" s="118">
        <f>X$58/3</f>
        <v>8.3333333333333339</v>
      </c>
      <c r="Y59" s="107" t="s">
        <v>38</v>
      </c>
      <c r="Z59" s="106">
        <f>IF(Y59="Yes",X59,IF(Y59="partial",X59*0.25,0))</f>
        <v>0</v>
      </c>
      <c r="AA59" s="107"/>
      <c r="AB59" s="148"/>
      <c r="AD59" s="41"/>
      <c r="AE59" s="118">
        <f>AE$58/3</f>
        <v>8.3333333333333339</v>
      </c>
      <c r="AF59" s="107" t="s">
        <v>38</v>
      </c>
      <c r="AG59" s="106">
        <f>IF(AF59="Yes",AE59,IF(AF59="partial",AE59*0.25,0))</f>
        <v>0</v>
      </c>
      <c r="AH59" s="107"/>
      <c r="AI59" s="148"/>
      <c r="AJ59" s="107"/>
      <c r="AK59" s="41"/>
      <c r="AL59" s="118">
        <f>AL$58/3</f>
        <v>8.3333333333333339</v>
      </c>
      <c r="AM59" s="107" t="s">
        <v>38</v>
      </c>
      <c r="AN59" s="106">
        <f>IF(AM59="Yes",AL59,IF(AM59="partial",AL59*0.25,0))</f>
        <v>0</v>
      </c>
      <c r="AO59" s="107"/>
      <c r="AP59" s="148"/>
      <c r="AQ59" s="107"/>
      <c r="AR59" s="41"/>
      <c r="AS59" s="118">
        <f>AS$58/3</f>
        <v>8.3333333333333339</v>
      </c>
      <c r="AT59" s="107" t="s">
        <v>38</v>
      </c>
      <c r="AU59" s="106">
        <f>IF(AT59="Yes",AS59,IF(AT59="partial",AS59*0.25,0))</f>
        <v>0</v>
      </c>
      <c r="AV59" s="107"/>
      <c r="AW59" s="148"/>
      <c r="AX59" s="107"/>
      <c r="AY59" s="41"/>
      <c r="AZ59" s="118">
        <f>AZ$58/3</f>
        <v>8.3333333333333339</v>
      </c>
      <c r="BA59" s="107" t="s">
        <v>38</v>
      </c>
      <c r="BB59" s="106">
        <f>IF(BA59="Yes",AZ59,IF(BA59="partial",AZ59*0.25,0))</f>
        <v>0</v>
      </c>
      <c r="BC59" s="107"/>
      <c r="BD59" s="151"/>
      <c r="BE59" s="107"/>
      <c r="BF59" s="41"/>
      <c r="BG59" s="118">
        <f>BG$58/3</f>
        <v>8.3333333333333339</v>
      </c>
      <c r="BH59" s="107" t="s">
        <v>38</v>
      </c>
      <c r="BI59" s="106">
        <f>IF(BH59="Yes",BG59,IF(BH59="partial",BG59*0.25,0))</f>
        <v>0</v>
      </c>
      <c r="BJ59" s="107"/>
      <c r="BK59" s="148"/>
      <c r="BL59" s="107"/>
      <c r="BM59" s="41"/>
      <c r="BN59" s="118">
        <f>BN$58/3</f>
        <v>8.3333333333333339</v>
      </c>
      <c r="BO59" s="107" t="s">
        <v>38</v>
      </c>
      <c r="BP59" s="106">
        <f>IF(BO59="Yes",BN59,IF(BO59="partial",BN59*0.25,0))</f>
        <v>0</v>
      </c>
      <c r="BQ59" s="107"/>
      <c r="BR59" s="14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row>
    <row r="60" spans="1:136" s="153" customFormat="1" ht="75.75" customHeight="1">
      <c r="A60" s="107" t="s">
        <v>259</v>
      </c>
      <c r="B60" s="197" t="s">
        <v>707</v>
      </c>
      <c r="C60" s="118">
        <f>C$58/3</f>
        <v>8.3333333333333339</v>
      </c>
      <c r="D60" s="107" t="s">
        <v>38</v>
      </c>
      <c r="E60" s="106">
        <f>IF(D60="Yes",C60,IF(D60="partial",C60*0.25,0))</f>
        <v>0</v>
      </c>
      <c r="F60" s="107"/>
      <c r="G60" s="148"/>
      <c r="H60" s="107"/>
      <c r="I60" s="41"/>
      <c r="J60" s="118">
        <f>J$58/3</f>
        <v>8.3333333333333339</v>
      </c>
      <c r="K60" s="107" t="s">
        <v>38</v>
      </c>
      <c r="L60" s="106">
        <f>IF(K60="Yes",J60,IF(K60="partial",J60*0.25,0))</f>
        <v>0</v>
      </c>
      <c r="M60" s="107"/>
      <c r="N60" s="148"/>
      <c r="O60" s="107"/>
      <c r="P60" s="41"/>
      <c r="Q60" s="118">
        <f>Q$58/3</f>
        <v>8.3333333333333339</v>
      </c>
      <c r="R60" s="107" t="s">
        <v>38</v>
      </c>
      <c r="S60" s="106">
        <f>IF(R60="Yes",Q60,IF(R60="partial",Q60*0.25,0))</f>
        <v>0</v>
      </c>
      <c r="T60" s="107"/>
      <c r="U60" s="107"/>
      <c r="V60" s="107"/>
      <c r="W60" s="41"/>
      <c r="X60" s="118">
        <f>X$58/3</f>
        <v>8.3333333333333339</v>
      </c>
      <c r="Y60" s="107" t="s">
        <v>38</v>
      </c>
      <c r="Z60" s="106">
        <f>IF(Y60="Yes",X60,IF(Y60="partial",X60*0.25,0))</f>
        <v>0</v>
      </c>
      <c r="AA60" s="107"/>
      <c r="AB60" s="148"/>
      <c r="AC60" s="107"/>
      <c r="AD60" s="41"/>
      <c r="AE60" s="118">
        <f>AE$58/3</f>
        <v>8.3333333333333339</v>
      </c>
      <c r="AF60" s="107" t="s">
        <v>38</v>
      </c>
      <c r="AG60" s="106">
        <f>IF(AF60="Yes",AE60,IF(AF60="partial",AE60*0.25,0))</f>
        <v>0</v>
      </c>
      <c r="AH60" s="107"/>
      <c r="AI60" s="148"/>
      <c r="AJ60" s="107"/>
      <c r="AK60" s="41"/>
      <c r="AL60" s="118">
        <f>AL$58/3</f>
        <v>8.3333333333333339</v>
      </c>
      <c r="AM60" s="107" t="s">
        <v>35</v>
      </c>
      <c r="AN60" s="106">
        <f>IF(AM60="Yes",AL60,IF(AM60="partial",AL60*0.25,0))</f>
        <v>8.3333333333333339</v>
      </c>
      <c r="AO60" s="107"/>
      <c r="AP60" s="173" t="s">
        <v>1720</v>
      </c>
      <c r="AQ60" s="107"/>
      <c r="AR60" s="41"/>
      <c r="AS60" s="118">
        <f>AS$58/3</f>
        <v>8.3333333333333339</v>
      </c>
      <c r="AT60" s="107" t="s">
        <v>35</v>
      </c>
      <c r="AU60" s="106">
        <f>IF(AT60="Yes",AS60,IF(AT60="partial",AS60*0.25,0))</f>
        <v>8.3333333333333339</v>
      </c>
      <c r="AV60" s="107"/>
      <c r="AW60" s="151" t="s">
        <v>1690</v>
      </c>
      <c r="AX60" s="107"/>
      <c r="AY60" s="41"/>
      <c r="AZ60" s="118">
        <f>AZ$58/3</f>
        <v>8.3333333333333339</v>
      </c>
      <c r="BA60" s="107" t="s">
        <v>35</v>
      </c>
      <c r="BB60" s="106">
        <f>IF(BA60="Yes",AZ60,IF(BA60="partial",AZ60*0.25,0))</f>
        <v>8.3333333333333339</v>
      </c>
      <c r="BC60" s="107"/>
      <c r="BD60" s="151" t="s">
        <v>1719</v>
      </c>
      <c r="BE60" s="107"/>
      <c r="BF60" s="41"/>
      <c r="BG60" s="118">
        <f>BG$58/3</f>
        <v>8.3333333333333339</v>
      </c>
      <c r="BH60" s="107" t="s">
        <v>38</v>
      </c>
      <c r="BI60" s="106">
        <f>IF(BH60="Yes",BG60,IF(BH60="partial",BG60*0.25,0))</f>
        <v>0</v>
      </c>
      <c r="BJ60" s="107"/>
      <c r="BK60" s="148"/>
      <c r="BL60" s="107"/>
      <c r="BM60" s="41"/>
      <c r="BN60" s="118">
        <f>BN$58/3</f>
        <v>8.3333333333333339</v>
      </c>
      <c r="BO60" s="107" t="s">
        <v>35</v>
      </c>
      <c r="BP60" s="106">
        <f>IF(BO60="Yes",BN60,IF(BO60="partial",BN60*0.25,0))</f>
        <v>8.3333333333333339</v>
      </c>
      <c r="BQ60" s="107"/>
      <c r="BR60" s="107" t="s">
        <v>1660</v>
      </c>
      <c r="BS60" s="107"/>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row>
    <row r="61" spans="1:136" s="153" customFormat="1" ht="12.75" customHeight="1">
      <c r="A61" s="107" t="s">
        <v>298</v>
      </c>
      <c r="B61" s="107" t="s">
        <v>1185</v>
      </c>
      <c r="C61" s="458">
        <f>C$58/3</f>
        <v>8.3333333333333339</v>
      </c>
      <c r="D61" s="107" t="s">
        <v>38</v>
      </c>
      <c r="E61" s="106">
        <f>IF(D61="Yes",C61,IF(D61="partial",C61*0.25,0))</f>
        <v>0</v>
      </c>
      <c r="F61" s="107"/>
      <c r="G61" s="148"/>
      <c r="H61" s="107"/>
      <c r="I61" s="41"/>
      <c r="J61" s="458">
        <f>J$58/3</f>
        <v>8.3333333333333339</v>
      </c>
      <c r="K61" s="107" t="s">
        <v>38</v>
      </c>
      <c r="L61" s="106">
        <f>IF(K61="Yes",J61,IF(K61="partial",J61*0.25,0))</f>
        <v>0</v>
      </c>
      <c r="M61" s="107"/>
      <c r="N61" s="148"/>
      <c r="O61" s="107"/>
      <c r="P61" s="41"/>
      <c r="Q61" s="458">
        <f>Q$58/3</f>
        <v>8.3333333333333339</v>
      </c>
      <c r="R61" s="107" t="s">
        <v>38</v>
      </c>
      <c r="S61" s="106">
        <f>IF(R61="Yes",Q61,IF(R61="partial",Q61*0.25,0))</f>
        <v>0</v>
      </c>
      <c r="T61" s="107"/>
      <c r="U61" s="148"/>
      <c r="V61" s="107"/>
      <c r="W61" s="41"/>
      <c r="X61" s="458">
        <f>X$58/3</f>
        <v>8.3333333333333339</v>
      </c>
      <c r="Y61" s="107" t="s">
        <v>38</v>
      </c>
      <c r="Z61" s="106">
        <f>IF(Y61="Yes",X61,IF(Y61="partial",X61*0.25,0))</f>
        <v>0</v>
      </c>
      <c r="AA61" s="107"/>
      <c r="AB61" s="148"/>
      <c r="AC61" s="107"/>
      <c r="AD61" s="41"/>
      <c r="AE61" s="458">
        <f>AE$58/3</f>
        <v>8.3333333333333339</v>
      </c>
      <c r="AF61" s="107" t="s">
        <v>38</v>
      </c>
      <c r="AG61" s="106">
        <f>IF(AF61="Yes",AE61,IF(AF61="partial",AE61*0.25,0))</f>
        <v>0</v>
      </c>
      <c r="AH61" s="107"/>
      <c r="AI61" s="148"/>
      <c r="AJ61" s="107"/>
      <c r="AK61" s="41"/>
      <c r="AL61" s="458">
        <f>AL$58/3</f>
        <v>8.3333333333333339</v>
      </c>
      <c r="AM61" s="107" t="s">
        <v>38</v>
      </c>
      <c r="AN61" s="106">
        <f>IF(AM61="Yes",AL61,IF(AM61="partial",AL61*0.25,0))</f>
        <v>0</v>
      </c>
      <c r="AO61" s="107"/>
      <c r="AP61" s="148"/>
      <c r="AQ61" s="107"/>
      <c r="AR61" s="41"/>
      <c r="AS61" s="458">
        <f>AS$58/3</f>
        <v>8.3333333333333339</v>
      </c>
      <c r="AT61" s="107" t="s">
        <v>38</v>
      </c>
      <c r="AU61" s="106">
        <f>IF(AT61="Yes",AS61,IF(AT61="partial",AS61*0.25,0))</f>
        <v>0</v>
      </c>
      <c r="AV61" s="107"/>
      <c r="AW61" s="148"/>
      <c r="AX61" s="107"/>
      <c r="AY61" s="41"/>
      <c r="AZ61" s="458">
        <f>AZ$58/3</f>
        <v>8.3333333333333339</v>
      </c>
      <c r="BA61" s="107" t="s">
        <v>38</v>
      </c>
      <c r="BB61" s="106">
        <f>IF(BA61="Yes",AZ61,IF(BA61="partial",AZ61*0.25,0))</f>
        <v>0</v>
      </c>
      <c r="BC61" s="107"/>
      <c r="BD61" s="148"/>
      <c r="BE61" s="107"/>
      <c r="BF61" s="41"/>
      <c r="BG61" s="458">
        <f>BG$58/3</f>
        <v>8.3333333333333339</v>
      </c>
      <c r="BH61" s="107" t="s">
        <v>38</v>
      </c>
      <c r="BI61" s="106">
        <f>IF(BH61="Yes",BG61,IF(BH61="partial",BG61*0.25,0))</f>
        <v>0</v>
      </c>
      <c r="BJ61" s="107"/>
      <c r="BK61" s="148"/>
      <c r="BL61" s="107"/>
      <c r="BM61" s="41"/>
      <c r="BN61" s="458">
        <f>BN$58/3</f>
        <v>8.3333333333333339</v>
      </c>
      <c r="BO61" s="107" t="s">
        <v>38</v>
      </c>
      <c r="BP61" s="106">
        <f>IF(BO61="Yes",BN61,IF(BO61="partial",BN61*0.25,0))</f>
        <v>0</v>
      </c>
      <c r="BQ61" s="107"/>
      <c r="BR61" s="148"/>
      <c r="BS61" s="107"/>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row>
    <row r="62" spans="1:136" s="153" customFormat="1" ht="12.75">
      <c r="A62" s="107"/>
      <c r="B62" s="197"/>
      <c r="C62" s="107"/>
      <c r="D62" s="107"/>
      <c r="E62" s="107"/>
      <c r="F62" s="107"/>
      <c r="G62" s="148"/>
      <c r="H62" s="107"/>
      <c r="I62" s="41"/>
      <c r="J62" s="107"/>
      <c r="K62" s="125"/>
      <c r="L62" s="107"/>
      <c r="M62" s="107"/>
      <c r="N62" s="150"/>
      <c r="O62" s="107"/>
      <c r="P62" s="41"/>
      <c r="Q62" s="107"/>
      <c r="R62" s="125"/>
      <c r="S62" s="107"/>
      <c r="T62" s="107"/>
      <c r="U62" s="125"/>
      <c r="V62" s="107"/>
      <c r="W62" s="41"/>
      <c r="X62" s="107"/>
      <c r="Y62" s="125"/>
      <c r="Z62" s="107"/>
      <c r="AA62" s="107"/>
      <c r="AB62" s="150"/>
      <c r="AC62" s="107"/>
      <c r="AD62" s="41"/>
      <c r="AE62" s="107"/>
      <c r="AF62" s="125"/>
      <c r="AG62" s="107"/>
      <c r="AH62" s="107"/>
      <c r="AI62" s="150"/>
      <c r="AJ62" s="107"/>
      <c r="AK62" s="41"/>
      <c r="AL62" s="107"/>
      <c r="AM62" s="125"/>
      <c r="AN62" s="107"/>
      <c r="AO62" s="107"/>
      <c r="AP62" s="150"/>
      <c r="AQ62" s="107"/>
      <c r="AR62" s="41"/>
      <c r="AS62" s="107"/>
      <c r="AT62" s="125"/>
      <c r="AU62" s="107"/>
      <c r="AV62" s="107"/>
      <c r="AW62" s="125"/>
      <c r="AX62" s="107"/>
      <c r="AY62" s="41"/>
      <c r="AZ62" s="107"/>
      <c r="BA62" s="125"/>
      <c r="BB62" s="107"/>
      <c r="BC62" s="107"/>
      <c r="BD62" s="150"/>
      <c r="BE62" s="107"/>
      <c r="BF62" s="41"/>
      <c r="BG62" s="107"/>
      <c r="BH62" s="125"/>
      <c r="BI62" s="107"/>
      <c r="BJ62" s="107"/>
      <c r="BK62" s="150"/>
      <c r="BL62" s="107"/>
      <c r="BM62" s="41"/>
      <c r="BN62" s="107"/>
      <c r="BO62" s="125"/>
      <c r="BP62" s="107"/>
      <c r="BQ62" s="107"/>
      <c r="BR62" s="150"/>
      <c r="BS62" s="107"/>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row>
    <row r="63" spans="1:136" s="153" customFormat="1" ht="28.5" customHeight="1">
      <c r="A63" s="111" t="s">
        <v>968</v>
      </c>
      <c r="B63" s="198" t="s">
        <v>1721</v>
      </c>
      <c r="C63" s="118">
        <f>C$49/4</f>
        <v>25</v>
      </c>
      <c r="D63" s="107"/>
      <c r="E63" s="107"/>
      <c r="F63" s="118">
        <f>E64+E71</f>
        <v>9.6875</v>
      </c>
      <c r="G63" s="152"/>
      <c r="H63" s="124"/>
      <c r="I63" s="41"/>
      <c r="J63" s="118">
        <f>J$49/4</f>
        <v>25</v>
      </c>
      <c r="K63" s="107"/>
      <c r="L63" s="107"/>
      <c r="M63" s="118">
        <f>L64+L71</f>
        <v>9.0625</v>
      </c>
      <c r="N63" s="148"/>
      <c r="O63" s="107"/>
      <c r="P63" s="41"/>
      <c r="Q63" s="118">
        <f>Q$49/4</f>
        <v>25</v>
      </c>
      <c r="R63" s="107"/>
      <c r="S63" s="107"/>
      <c r="T63" s="118">
        <f>S64+S71</f>
        <v>12.5</v>
      </c>
      <c r="U63" s="148"/>
      <c r="V63" s="107"/>
      <c r="W63" s="41"/>
      <c r="X63" s="118">
        <f>X$49/4</f>
        <v>25</v>
      </c>
      <c r="Y63" s="107"/>
      <c r="Z63" s="107"/>
      <c r="AA63" s="118">
        <f>Z64+Z71</f>
        <v>14.375</v>
      </c>
      <c r="AB63" s="148"/>
      <c r="AC63" s="107"/>
      <c r="AD63" s="41"/>
      <c r="AE63" s="118">
        <f>AE$49/4</f>
        <v>25</v>
      </c>
      <c r="AF63" s="107"/>
      <c r="AG63" s="107"/>
      <c r="AH63" s="118">
        <f>AG64+AG71</f>
        <v>12.8125</v>
      </c>
      <c r="AI63" s="148"/>
      <c r="AJ63" s="107"/>
      <c r="AK63" s="41"/>
      <c r="AL63" s="118">
        <f>AL$49/4</f>
        <v>25</v>
      </c>
      <c r="AM63" s="107"/>
      <c r="AN63" s="107"/>
      <c r="AO63" s="118">
        <f>AN64+AN71</f>
        <v>20.625</v>
      </c>
      <c r="AP63" s="148"/>
      <c r="AQ63" s="107"/>
      <c r="AR63" s="41"/>
      <c r="AS63" s="118">
        <f>AS$49/4</f>
        <v>25</v>
      </c>
      <c r="AT63" s="107"/>
      <c r="AU63" s="107"/>
      <c r="AV63" s="118">
        <f>AU64+AU71</f>
        <v>14.0625</v>
      </c>
      <c r="AW63" s="148"/>
      <c r="AX63" s="107"/>
      <c r="AY63" s="41"/>
      <c r="AZ63" s="118">
        <f>AZ$49/4</f>
        <v>25</v>
      </c>
      <c r="BA63" s="107"/>
      <c r="BB63" s="107"/>
      <c r="BC63" s="118">
        <f>BB64+BB71</f>
        <v>13.75</v>
      </c>
      <c r="BD63" s="148"/>
      <c r="BE63" s="107"/>
      <c r="BF63" s="41"/>
      <c r="BG63" s="118">
        <f>BG$49/4</f>
        <v>25</v>
      </c>
      <c r="BH63" s="107"/>
      <c r="BI63" s="107"/>
      <c r="BJ63" s="118">
        <f>BI64+BI71</f>
        <v>13.75</v>
      </c>
      <c r="BK63" s="148"/>
      <c r="BL63" s="107"/>
      <c r="BM63" s="41"/>
      <c r="BN63" s="118">
        <f>BN$49/4</f>
        <v>25</v>
      </c>
      <c r="BO63" s="107"/>
      <c r="BP63" s="107"/>
      <c r="BQ63" s="118">
        <f>BP64+BP71</f>
        <v>22.5</v>
      </c>
      <c r="BR63" s="148"/>
      <c r="BS63" s="107"/>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row>
    <row r="64" spans="1:136" s="153" customFormat="1" ht="116.25" customHeight="1">
      <c r="A64" s="121" t="s">
        <v>969</v>
      </c>
      <c r="B64" s="196" t="s">
        <v>281</v>
      </c>
      <c r="C64" s="461">
        <f>C$63/2</f>
        <v>12.5</v>
      </c>
      <c r="D64" s="107"/>
      <c r="E64" s="107">
        <f>IF(SUM(E65:E70)&gt;=C64,C64,IF(SUM(E65:E70)=0,0,C64/2))</f>
        <v>6.25</v>
      </c>
      <c r="F64" s="466"/>
      <c r="G64" s="365"/>
      <c r="H64" s="466"/>
      <c r="I64" s="41"/>
      <c r="J64" s="461">
        <f>J$63/2</f>
        <v>12.5</v>
      </c>
      <c r="K64" s="107"/>
      <c r="L64" s="107">
        <f>IF(SUM(L65:L70)&gt;=J64,J64,IF(SUM(L65:L70)=0,0,J64/2))</f>
        <v>6.25</v>
      </c>
      <c r="M64" s="466"/>
      <c r="N64" s="148"/>
      <c r="O64" s="107"/>
      <c r="P64" s="41"/>
      <c r="Q64" s="461">
        <f>Q$63/2</f>
        <v>12.5</v>
      </c>
      <c r="R64" s="107"/>
      <c r="S64" s="107">
        <f>IF(SUM(S65:S70)&gt;=Q64,Q64,IF(SUM(S65:S70)=0,0,Q64/2))</f>
        <v>12.5</v>
      </c>
      <c r="T64" s="466"/>
      <c r="U64" s="148"/>
      <c r="V64" s="107"/>
      <c r="W64" s="41"/>
      <c r="X64" s="461">
        <f>X$63/2</f>
        <v>12.5</v>
      </c>
      <c r="Y64" s="107"/>
      <c r="Z64" s="107">
        <f>IF(SUM(Z65:Z70)&gt;=X64,X64,IF(SUM(Z65:Z70)=0,0,X64/2))</f>
        <v>12.5</v>
      </c>
      <c r="AA64" s="466"/>
      <c r="AB64" s="148"/>
      <c r="AC64" s="107"/>
      <c r="AD64" s="41"/>
      <c r="AE64" s="461">
        <f>AE$63/2</f>
        <v>12.5</v>
      </c>
      <c r="AF64" s="107"/>
      <c r="AG64" s="107">
        <f>IF(SUM(AG65:AG70)&gt;=AE64,AE64,IF(SUM(AG65:AG70)=0,0,AE64/2))</f>
        <v>12.5</v>
      </c>
      <c r="AH64" s="466"/>
      <c r="AI64" s="148"/>
      <c r="AJ64" s="107"/>
      <c r="AK64" s="41"/>
      <c r="AL64" s="461">
        <f>AL$63/2</f>
        <v>12.5</v>
      </c>
      <c r="AM64" s="107"/>
      <c r="AN64" s="107">
        <f>IF(SUM(AN65:AN70)&gt;=AL64,AL64,IF(SUM(AN65:AN70)=0,0,AL64/2))</f>
        <v>12.5</v>
      </c>
      <c r="AO64" s="466"/>
      <c r="AP64" s="148"/>
      <c r="AQ64" s="107"/>
      <c r="AR64" s="41"/>
      <c r="AS64" s="461">
        <f>AS$63/2</f>
        <v>12.5</v>
      </c>
      <c r="AT64" s="107"/>
      <c r="AU64" s="107">
        <f>IF(SUM(AU65:AU70)&gt;=AS64,AS64,IF(SUM(AU65:AU70)=0,0,AS64/2))</f>
        <v>12.5</v>
      </c>
      <c r="AV64" s="466"/>
      <c r="AW64" s="148"/>
      <c r="AX64" s="107"/>
      <c r="AY64" s="41"/>
      <c r="AZ64" s="461">
        <f>AZ$63/2</f>
        <v>12.5</v>
      </c>
      <c r="BA64" s="107"/>
      <c r="BB64" s="107">
        <f>IF(SUM(BB65:BB70)&gt;=AZ64,AZ64,IF(SUM(BB65:BB70)=0,0,AZ64/2))</f>
        <v>12.5</v>
      </c>
      <c r="BC64" s="466"/>
      <c r="BD64" s="148"/>
      <c r="BE64" s="107"/>
      <c r="BF64" s="41"/>
      <c r="BG64" s="461">
        <f>BG$63/2</f>
        <v>12.5</v>
      </c>
      <c r="BH64" s="107"/>
      <c r="BI64" s="107">
        <f>IF(SUM(BI65:BI70)&gt;=BG64,BG64,IF(SUM(BI65:BI70)=0,0,BG64/2))</f>
        <v>12.5</v>
      </c>
      <c r="BJ64" s="466"/>
      <c r="BK64" s="148"/>
      <c r="BL64" s="107"/>
      <c r="BM64" s="41"/>
      <c r="BN64" s="461">
        <f>BN$63/2</f>
        <v>12.5</v>
      </c>
      <c r="BO64" s="107"/>
      <c r="BP64" s="107">
        <f>IF(SUM(BP65:BP70)&gt;=BN64,BN64,IF(SUM(BP65:BP70)=0,0,BN64/2))</f>
        <v>12.5</v>
      </c>
      <c r="BQ64" s="466"/>
      <c r="BR64" s="14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row>
    <row r="65" spans="1:136" s="153" customFormat="1" ht="12.75" customHeight="1">
      <c r="A65" s="107" t="s">
        <v>1722</v>
      </c>
      <c r="B65" s="197" t="s">
        <v>282</v>
      </c>
      <c r="C65" s="118">
        <f t="shared" ref="C65:C70" si="40">C$64/2</f>
        <v>6.25</v>
      </c>
      <c r="D65" s="107" t="s">
        <v>35</v>
      </c>
      <c r="E65" s="107">
        <f t="shared" ref="E65:E70" si="41">IF(D65="Yes",C65,0)</f>
        <v>6.25</v>
      </c>
      <c r="F65" s="107"/>
      <c r="G65" s="148" t="s">
        <v>1723</v>
      </c>
      <c r="H65" s="107"/>
      <c r="I65" s="41"/>
      <c r="J65" s="118">
        <f t="shared" ref="J65:J70" si="42">J$64/2</f>
        <v>6.25</v>
      </c>
      <c r="K65" s="107" t="s">
        <v>38</v>
      </c>
      <c r="L65" s="107">
        <f t="shared" ref="L65:L70" si="43">IF(K65="Yes",J65,0)</f>
        <v>0</v>
      </c>
      <c r="M65" s="107"/>
      <c r="N65" s="148"/>
      <c r="O65" s="107"/>
      <c r="P65" s="41"/>
      <c r="Q65" s="118">
        <f t="shared" ref="Q65:Q70" si="44">Q$64/2</f>
        <v>6.25</v>
      </c>
      <c r="R65" s="107" t="s">
        <v>122</v>
      </c>
      <c r="S65" s="107">
        <f t="shared" ref="S65:S70" si="45">IF(R65="Yes",Q65,0)</f>
        <v>0</v>
      </c>
      <c r="T65" s="107"/>
      <c r="U65" s="148"/>
      <c r="V65" s="107"/>
      <c r="W65" s="41"/>
      <c r="X65" s="118">
        <f t="shared" ref="X65:X70" si="46">X$64/2</f>
        <v>6.25</v>
      </c>
      <c r="Y65" s="107" t="s">
        <v>38</v>
      </c>
      <c r="Z65" s="107">
        <f t="shared" ref="Z65:Z70" si="47">IF(Y65="Yes",X65,0)</f>
        <v>0</v>
      </c>
      <c r="AA65" s="107"/>
      <c r="AB65" s="148"/>
      <c r="AC65" s="107"/>
      <c r="AD65" s="41"/>
      <c r="AE65" s="118">
        <f t="shared" ref="AE65:AE70" si="48">AE$64/2</f>
        <v>6.25</v>
      </c>
      <c r="AF65" s="107" t="s">
        <v>38</v>
      </c>
      <c r="AG65" s="107">
        <f t="shared" ref="AG65:AG70" si="49">IF(AF65="Yes",AE65,0)</f>
        <v>0</v>
      </c>
      <c r="AH65" s="107"/>
      <c r="AI65" s="148"/>
      <c r="AJ65" s="107"/>
      <c r="AK65" s="41"/>
      <c r="AL65" s="118">
        <f t="shared" ref="AL65:AL70" si="50">AL$64/2</f>
        <v>6.25</v>
      </c>
      <c r="AM65" s="107" t="s">
        <v>35</v>
      </c>
      <c r="AN65" s="107">
        <f t="shared" ref="AN65:AN70" si="51">IF(AM65="Yes",AL65,0)</f>
        <v>6.25</v>
      </c>
      <c r="AO65" s="107"/>
      <c r="AP65" s="173" t="s">
        <v>1724</v>
      </c>
      <c r="AQ65" s="107"/>
      <c r="AR65" s="41"/>
      <c r="AS65" s="118">
        <f t="shared" ref="AS65:AS70" si="52">AS$64/2</f>
        <v>6.25</v>
      </c>
      <c r="AT65" s="107" t="s">
        <v>38</v>
      </c>
      <c r="AU65" s="107">
        <f t="shared" ref="AU65:AU70" si="53">IF(AT65="Yes",AS65,0)</f>
        <v>0</v>
      </c>
      <c r="AV65" s="107"/>
      <c r="AW65" s="148"/>
      <c r="AX65" s="107"/>
      <c r="AY65" s="41"/>
      <c r="AZ65" s="118">
        <f t="shared" ref="AZ65:AZ70" si="54">AZ$64/2</f>
        <v>6.25</v>
      </c>
      <c r="BA65" s="107" t="s">
        <v>38</v>
      </c>
      <c r="BB65" s="107">
        <f t="shared" ref="BB65:BB70" si="55">IF(BA65="Yes",AZ65,0)</f>
        <v>0</v>
      </c>
      <c r="BC65" s="107"/>
      <c r="BD65" s="148"/>
      <c r="BE65" s="107"/>
      <c r="BF65" s="41"/>
      <c r="BG65" s="118">
        <f t="shared" ref="BG65:BG70" si="56">BG$64/2</f>
        <v>6.25</v>
      </c>
      <c r="BH65" s="107" t="s">
        <v>38</v>
      </c>
      <c r="BI65" s="107">
        <f t="shared" ref="BI65:BI70" si="57">IF(BH65="Yes",BG65,0)</f>
        <v>0</v>
      </c>
      <c r="BJ65" s="107"/>
      <c r="BK65" s="148"/>
      <c r="BL65" s="107"/>
      <c r="BM65" s="41"/>
      <c r="BN65" s="118">
        <f t="shared" ref="BN65:BN70" si="58">BN$64/2</f>
        <v>6.25</v>
      </c>
      <c r="BO65" s="107" t="s">
        <v>38</v>
      </c>
      <c r="BP65" s="107">
        <f t="shared" ref="BP65:BP70" si="59">IF(BO65="Yes",BN65,0)</f>
        <v>0</v>
      </c>
      <c r="BQ65" s="107"/>
      <c r="BR65" s="148"/>
      <c r="BS65" s="107"/>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row>
    <row r="66" spans="1:136" s="153" customFormat="1" ht="49.5" customHeight="1">
      <c r="A66" s="107" t="s">
        <v>1725</v>
      </c>
      <c r="B66" s="197" t="s">
        <v>283</v>
      </c>
      <c r="C66" s="118">
        <f t="shared" si="40"/>
        <v>6.25</v>
      </c>
      <c r="D66" s="107" t="s">
        <v>38</v>
      </c>
      <c r="E66" s="107">
        <f t="shared" si="41"/>
        <v>0</v>
      </c>
      <c r="F66" s="107"/>
      <c r="G66" s="148"/>
      <c r="H66" s="107"/>
      <c r="I66" s="41"/>
      <c r="J66" s="118">
        <f t="shared" si="42"/>
        <v>6.25</v>
      </c>
      <c r="K66" s="107" t="s">
        <v>38</v>
      </c>
      <c r="L66" s="107">
        <f t="shared" si="43"/>
        <v>0</v>
      </c>
      <c r="M66" s="107"/>
      <c r="N66" s="148"/>
      <c r="O66" s="107"/>
      <c r="P66" s="41"/>
      <c r="Q66" s="118">
        <f t="shared" si="44"/>
        <v>6.25</v>
      </c>
      <c r="R66" s="107" t="s">
        <v>122</v>
      </c>
      <c r="S66" s="107">
        <f t="shared" si="45"/>
        <v>0</v>
      </c>
      <c r="T66" s="107"/>
      <c r="U66" s="148"/>
      <c r="V66" s="107"/>
      <c r="W66" s="41"/>
      <c r="X66" s="118">
        <f t="shared" si="46"/>
        <v>6.25</v>
      </c>
      <c r="Y66" s="107" t="s">
        <v>38</v>
      </c>
      <c r="Z66" s="107">
        <f t="shared" si="47"/>
        <v>0</v>
      </c>
      <c r="AA66" s="107"/>
      <c r="AB66" s="148"/>
      <c r="AC66" s="107"/>
      <c r="AD66" s="41"/>
      <c r="AE66" s="118">
        <f t="shared" si="48"/>
        <v>6.25</v>
      </c>
      <c r="AF66" s="107" t="s">
        <v>38</v>
      </c>
      <c r="AG66" s="107">
        <f t="shared" si="49"/>
        <v>0</v>
      </c>
      <c r="AH66" s="107"/>
      <c r="AI66" s="148"/>
      <c r="AJ66" s="107"/>
      <c r="AK66" s="41"/>
      <c r="AL66" s="118">
        <f t="shared" si="50"/>
        <v>6.25</v>
      </c>
      <c r="AM66" s="107" t="s">
        <v>38</v>
      </c>
      <c r="AN66" s="107">
        <f t="shared" si="51"/>
        <v>0</v>
      </c>
      <c r="AO66" s="107"/>
      <c r="AP66" s="148"/>
      <c r="AQ66" s="107"/>
      <c r="AR66" s="41"/>
      <c r="AS66" s="118">
        <f t="shared" si="52"/>
        <v>6.25</v>
      </c>
      <c r="AT66" s="107" t="s">
        <v>38</v>
      </c>
      <c r="AU66" s="107">
        <f t="shared" si="53"/>
        <v>0</v>
      </c>
      <c r="AV66" s="107"/>
      <c r="AW66" s="151"/>
      <c r="AX66" s="107"/>
      <c r="AY66" s="41"/>
      <c r="AZ66" s="118">
        <f t="shared" si="54"/>
        <v>6.25</v>
      </c>
      <c r="BA66" s="107" t="s">
        <v>35</v>
      </c>
      <c r="BB66" s="107">
        <f t="shared" si="55"/>
        <v>6.25</v>
      </c>
      <c r="BC66" s="107"/>
      <c r="BD66" s="148" t="s">
        <v>1726</v>
      </c>
      <c r="BE66" s="107"/>
      <c r="BF66" s="41"/>
      <c r="BG66" s="118">
        <f t="shared" si="56"/>
        <v>6.25</v>
      </c>
      <c r="BH66" s="107" t="s">
        <v>38</v>
      </c>
      <c r="BI66" s="107">
        <f t="shared" si="57"/>
        <v>0</v>
      </c>
      <c r="BJ66" s="107"/>
      <c r="BK66" s="148"/>
      <c r="BL66" s="107"/>
      <c r="BM66" s="41"/>
      <c r="BN66" s="118">
        <f t="shared" si="58"/>
        <v>6.25</v>
      </c>
      <c r="BO66" s="107" t="s">
        <v>38</v>
      </c>
      <c r="BP66" s="107">
        <f t="shared" si="59"/>
        <v>0</v>
      </c>
      <c r="BQ66" s="107"/>
      <c r="BR66" s="148"/>
      <c r="BS66" s="107"/>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row>
    <row r="67" spans="1:136" s="153" customFormat="1" ht="39" customHeight="1">
      <c r="A67" s="107" t="s">
        <v>1727</v>
      </c>
      <c r="B67" s="197" t="s">
        <v>284</v>
      </c>
      <c r="C67" s="118">
        <f t="shared" si="40"/>
        <v>6.25</v>
      </c>
      <c r="D67" s="107" t="s">
        <v>38</v>
      </c>
      <c r="E67" s="107">
        <f t="shared" si="41"/>
        <v>0</v>
      </c>
      <c r="F67" s="107"/>
      <c r="G67" s="148"/>
      <c r="H67" s="107"/>
      <c r="I67" s="41"/>
      <c r="J67" s="118">
        <f t="shared" si="42"/>
        <v>6.25</v>
      </c>
      <c r="K67" s="107" t="s">
        <v>38</v>
      </c>
      <c r="L67" s="107">
        <f t="shared" si="43"/>
        <v>0</v>
      </c>
      <c r="M67" s="107"/>
      <c r="N67" s="148"/>
      <c r="O67" s="107"/>
      <c r="P67" s="41"/>
      <c r="Q67" s="118">
        <f t="shared" si="44"/>
        <v>6.25</v>
      </c>
      <c r="R67" s="107" t="s">
        <v>38</v>
      </c>
      <c r="S67" s="107">
        <f t="shared" si="45"/>
        <v>0</v>
      </c>
      <c r="T67" s="107"/>
      <c r="U67" s="148"/>
      <c r="V67" s="107"/>
      <c r="W67" s="41"/>
      <c r="X67" s="118">
        <f t="shared" si="46"/>
        <v>6.25</v>
      </c>
      <c r="Y67" s="107" t="s">
        <v>35</v>
      </c>
      <c r="Z67" s="107">
        <f t="shared" si="47"/>
        <v>6.25</v>
      </c>
      <c r="AA67" s="107"/>
      <c r="AB67" s="151" t="s">
        <v>1728</v>
      </c>
      <c r="AC67" s="107"/>
      <c r="AD67" s="41"/>
      <c r="AE67" s="118">
        <f t="shared" si="48"/>
        <v>6.25</v>
      </c>
      <c r="AF67" s="107" t="s">
        <v>35</v>
      </c>
      <c r="AG67" s="107">
        <f t="shared" si="49"/>
        <v>6.25</v>
      </c>
      <c r="AH67" s="107"/>
      <c r="AI67" s="148" t="s">
        <v>1728</v>
      </c>
      <c r="AJ67" s="107"/>
      <c r="AK67" s="41"/>
      <c r="AL67" s="118">
        <f t="shared" si="50"/>
        <v>6.25</v>
      </c>
      <c r="AM67" s="107" t="s">
        <v>35</v>
      </c>
      <c r="AN67" s="107">
        <f t="shared" si="51"/>
        <v>6.25</v>
      </c>
      <c r="AO67" s="107"/>
      <c r="AP67" s="173" t="s">
        <v>1729</v>
      </c>
      <c r="AQ67" s="107"/>
      <c r="AR67" s="41"/>
      <c r="AS67" s="118">
        <f t="shared" si="52"/>
        <v>6.25</v>
      </c>
      <c r="AT67" s="107" t="s">
        <v>35</v>
      </c>
      <c r="AU67" s="107">
        <f t="shared" si="53"/>
        <v>6.25</v>
      </c>
      <c r="AV67" s="107"/>
      <c r="AW67" s="151" t="s">
        <v>1730</v>
      </c>
      <c r="AX67" s="107"/>
      <c r="AY67" s="41"/>
      <c r="AZ67" s="118">
        <f t="shared" si="54"/>
        <v>6.25</v>
      </c>
      <c r="BA67" s="107" t="s">
        <v>35</v>
      </c>
      <c r="BB67" s="107">
        <f t="shared" si="55"/>
        <v>6.25</v>
      </c>
      <c r="BC67" s="107"/>
      <c r="BD67" s="148" t="s">
        <v>1731</v>
      </c>
      <c r="BE67" s="107"/>
      <c r="BF67" s="41"/>
      <c r="BG67" s="118">
        <f t="shared" si="56"/>
        <v>6.25</v>
      </c>
      <c r="BH67" s="107" t="s">
        <v>38</v>
      </c>
      <c r="BI67" s="107">
        <f t="shared" si="57"/>
        <v>0</v>
      </c>
      <c r="BJ67" s="107"/>
      <c r="BK67" s="148"/>
      <c r="BL67" s="107"/>
      <c r="BM67" s="41"/>
      <c r="BN67" s="118">
        <f t="shared" si="58"/>
        <v>6.25</v>
      </c>
      <c r="BO67" s="107" t="s">
        <v>38</v>
      </c>
      <c r="BP67" s="107">
        <f t="shared" si="59"/>
        <v>0</v>
      </c>
      <c r="BQ67" s="107"/>
      <c r="BR67" s="148"/>
      <c r="BS67" s="107"/>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row>
    <row r="68" spans="1:136" s="153" customFormat="1" ht="67.5" customHeight="1">
      <c r="A68" s="107" t="s">
        <v>1732</v>
      </c>
      <c r="B68" s="197" t="s">
        <v>285</v>
      </c>
      <c r="C68" s="118">
        <f t="shared" si="40"/>
        <v>6.25</v>
      </c>
      <c r="D68" s="107" t="s">
        <v>38</v>
      </c>
      <c r="E68" s="107">
        <f t="shared" si="41"/>
        <v>0</v>
      </c>
      <c r="F68" s="107"/>
      <c r="G68" s="148"/>
      <c r="H68" s="107"/>
      <c r="I68" s="41"/>
      <c r="J68" s="118">
        <f t="shared" si="42"/>
        <v>6.25</v>
      </c>
      <c r="K68" s="107" t="s">
        <v>38</v>
      </c>
      <c r="L68" s="107">
        <f t="shared" si="43"/>
        <v>0</v>
      </c>
      <c r="M68" s="107"/>
      <c r="N68" s="148"/>
      <c r="O68" s="107"/>
      <c r="P68" s="41"/>
      <c r="Q68" s="118">
        <f t="shared" si="44"/>
        <v>6.25</v>
      </c>
      <c r="R68" s="107" t="s">
        <v>35</v>
      </c>
      <c r="S68" s="107">
        <f t="shared" si="45"/>
        <v>6.25</v>
      </c>
      <c r="T68" s="107"/>
      <c r="U68" s="148" t="s">
        <v>1733</v>
      </c>
      <c r="V68" s="107"/>
      <c r="W68" s="41"/>
      <c r="X68" s="118">
        <f t="shared" si="46"/>
        <v>6.25</v>
      </c>
      <c r="Y68" s="107" t="s">
        <v>35</v>
      </c>
      <c r="Z68" s="107">
        <f t="shared" si="47"/>
        <v>6.25</v>
      </c>
      <c r="AA68" s="107"/>
      <c r="AB68" s="151" t="s">
        <v>2406</v>
      </c>
      <c r="AC68" s="107"/>
      <c r="AD68" s="41"/>
      <c r="AE68" s="118">
        <f t="shared" si="48"/>
        <v>6.25</v>
      </c>
      <c r="AF68" s="107" t="s">
        <v>38</v>
      </c>
      <c r="AG68" s="107">
        <f t="shared" si="49"/>
        <v>0</v>
      </c>
      <c r="AH68" s="107"/>
      <c r="AI68" s="148"/>
      <c r="AJ68" s="107"/>
      <c r="AK68" s="41"/>
      <c r="AL68" s="118">
        <f t="shared" si="50"/>
        <v>6.25</v>
      </c>
      <c r="AM68" s="107" t="s">
        <v>35</v>
      </c>
      <c r="AN68" s="107">
        <f t="shared" si="51"/>
        <v>6.25</v>
      </c>
      <c r="AO68" s="107"/>
      <c r="AP68" s="173" t="s">
        <v>1734</v>
      </c>
      <c r="AQ68" s="107"/>
      <c r="AR68" s="41"/>
      <c r="AS68" s="118">
        <f t="shared" si="52"/>
        <v>6.25</v>
      </c>
      <c r="AT68" s="107" t="s">
        <v>38</v>
      </c>
      <c r="AU68" s="107">
        <f t="shared" si="53"/>
        <v>0</v>
      </c>
      <c r="AV68" s="107"/>
      <c r="AW68" s="148"/>
      <c r="AX68" s="107"/>
      <c r="AY68" s="41"/>
      <c r="AZ68" s="118">
        <f t="shared" si="54"/>
        <v>6.25</v>
      </c>
      <c r="BA68" s="107" t="s">
        <v>35</v>
      </c>
      <c r="BB68" s="107">
        <f t="shared" si="55"/>
        <v>6.25</v>
      </c>
      <c r="BC68" s="107"/>
      <c r="BD68" s="159" t="s">
        <v>2370</v>
      </c>
      <c r="BE68" s="107"/>
      <c r="BF68" s="41"/>
      <c r="BG68" s="118">
        <f t="shared" si="56"/>
        <v>6.25</v>
      </c>
      <c r="BH68" s="107" t="s">
        <v>35</v>
      </c>
      <c r="BI68" s="107">
        <f t="shared" si="57"/>
        <v>6.25</v>
      </c>
      <c r="BJ68" s="107"/>
      <c r="BK68" s="148" t="s">
        <v>1735</v>
      </c>
      <c r="BL68" s="107"/>
      <c r="BM68" s="41"/>
      <c r="BN68" s="118">
        <f t="shared" si="58"/>
        <v>6.25</v>
      </c>
      <c r="BO68" s="107" t="s">
        <v>35</v>
      </c>
      <c r="BP68" s="107">
        <f t="shared" si="59"/>
        <v>6.25</v>
      </c>
      <c r="BQ68" s="107"/>
      <c r="BR68" s="107" t="s">
        <v>1734</v>
      </c>
      <c r="BS68" s="107"/>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row>
    <row r="69" spans="1:136" s="153" customFormat="1" ht="12.75" customHeight="1">
      <c r="A69" s="107" t="s">
        <v>1736</v>
      </c>
      <c r="B69" s="197" t="s">
        <v>286</v>
      </c>
      <c r="C69" s="118">
        <f t="shared" si="40"/>
        <v>6.25</v>
      </c>
      <c r="D69" s="107" t="s">
        <v>38</v>
      </c>
      <c r="E69" s="107">
        <f t="shared" si="41"/>
        <v>0</v>
      </c>
      <c r="F69" s="107"/>
      <c r="G69" s="148"/>
      <c r="H69" s="107"/>
      <c r="I69" s="41"/>
      <c r="J69" s="118">
        <f t="shared" si="42"/>
        <v>6.25</v>
      </c>
      <c r="K69" s="107" t="s">
        <v>35</v>
      </c>
      <c r="L69" s="107">
        <f t="shared" si="43"/>
        <v>6.25</v>
      </c>
      <c r="M69" s="107"/>
      <c r="N69" s="148" t="s">
        <v>1737</v>
      </c>
      <c r="O69" s="107"/>
      <c r="P69" s="41"/>
      <c r="Q69" s="118">
        <f t="shared" si="44"/>
        <v>6.25</v>
      </c>
      <c r="R69" s="107" t="s">
        <v>35</v>
      </c>
      <c r="S69" s="107">
        <f t="shared" si="45"/>
        <v>6.25</v>
      </c>
      <c r="T69" s="107"/>
      <c r="U69" s="148" t="s">
        <v>1738</v>
      </c>
      <c r="V69" s="107"/>
      <c r="W69" s="41"/>
      <c r="X69" s="118">
        <f t="shared" si="46"/>
        <v>6.25</v>
      </c>
      <c r="Y69" s="107" t="s">
        <v>35</v>
      </c>
      <c r="Z69" s="107">
        <f t="shared" si="47"/>
        <v>6.25</v>
      </c>
      <c r="AA69" s="107"/>
      <c r="AB69" s="151" t="s">
        <v>1739</v>
      </c>
      <c r="AC69" s="107"/>
      <c r="AD69" s="41"/>
      <c r="AE69" s="118">
        <f t="shared" si="48"/>
        <v>6.25</v>
      </c>
      <c r="AF69" s="107" t="s">
        <v>35</v>
      </c>
      <c r="AG69" s="107">
        <f t="shared" si="49"/>
        <v>6.25</v>
      </c>
      <c r="AH69" s="107"/>
      <c r="AI69" s="148" t="s">
        <v>1739</v>
      </c>
      <c r="AJ69" s="107"/>
      <c r="AK69" s="41"/>
      <c r="AL69" s="118">
        <f t="shared" si="50"/>
        <v>6.25</v>
      </c>
      <c r="AM69" s="107" t="s">
        <v>35</v>
      </c>
      <c r="AN69" s="107">
        <f t="shared" si="51"/>
        <v>6.25</v>
      </c>
      <c r="AO69" s="107"/>
      <c r="AP69" s="173" t="s">
        <v>1740</v>
      </c>
      <c r="AQ69" s="107"/>
      <c r="AR69" s="41"/>
      <c r="AS69" s="118">
        <f t="shared" si="52"/>
        <v>6.25</v>
      </c>
      <c r="AT69" s="107" t="s">
        <v>35</v>
      </c>
      <c r="AU69" s="107">
        <f t="shared" si="53"/>
        <v>6.25</v>
      </c>
      <c r="AV69" s="107"/>
      <c r="AW69" s="151" t="s">
        <v>1740</v>
      </c>
      <c r="AX69" s="107"/>
      <c r="AY69" s="41"/>
      <c r="AZ69" s="118">
        <f t="shared" si="54"/>
        <v>6.25</v>
      </c>
      <c r="BA69" s="107" t="s">
        <v>35</v>
      </c>
      <c r="BB69" s="107">
        <f t="shared" si="55"/>
        <v>6.25</v>
      </c>
      <c r="BC69" s="107"/>
      <c r="BD69" s="148" t="s">
        <v>1741</v>
      </c>
      <c r="BE69" s="107"/>
      <c r="BF69" s="41"/>
      <c r="BG69" s="118">
        <f t="shared" si="56"/>
        <v>6.25</v>
      </c>
      <c r="BH69" s="107" t="s">
        <v>35</v>
      </c>
      <c r="BI69" s="107">
        <f t="shared" si="57"/>
        <v>6.25</v>
      </c>
      <c r="BJ69" s="107"/>
      <c r="BK69" s="148" t="s">
        <v>1742</v>
      </c>
      <c r="BL69" s="107"/>
      <c r="BM69" s="41"/>
      <c r="BN69" s="118">
        <f t="shared" si="58"/>
        <v>6.25</v>
      </c>
      <c r="BO69" s="107" t="s">
        <v>35</v>
      </c>
      <c r="BP69" s="107">
        <f t="shared" si="59"/>
        <v>6.25</v>
      </c>
      <c r="BQ69" s="107"/>
      <c r="BR69" s="107" t="s">
        <v>1740</v>
      </c>
      <c r="BS69" s="107"/>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row>
    <row r="70" spans="1:136" s="153" customFormat="1" ht="210" customHeight="1">
      <c r="A70" s="107" t="s">
        <v>1743</v>
      </c>
      <c r="B70" s="197" t="s">
        <v>287</v>
      </c>
      <c r="C70" s="118">
        <f t="shared" si="40"/>
        <v>6.25</v>
      </c>
      <c r="D70" s="107" t="s">
        <v>38</v>
      </c>
      <c r="E70" s="107">
        <f t="shared" si="41"/>
        <v>0</v>
      </c>
      <c r="F70" s="107"/>
      <c r="G70" s="148"/>
      <c r="H70" s="107"/>
      <c r="I70" s="41"/>
      <c r="J70" s="118">
        <f t="shared" si="42"/>
        <v>6.25</v>
      </c>
      <c r="K70" s="107" t="s">
        <v>38</v>
      </c>
      <c r="L70" s="107">
        <f t="shared" si="43"/>
        <v>0</v>
      </c>
      <c r="M70" s="107"/>
      <c r="N70" s="148"/>
      <c r="O70" s="107"/>
      <c r="P70" s="41"/>
      <c r="Q70" s="118">
        <f t="shared" si="44"/>
        <v>6.25</v>
      </c>
      <c r="R70" s="107" t="s">
        <v>122</v>
      </c>
      <c r="S70" s="107">
        <f t="shared" si="45"/>
        <v>0</v>
      </c>
      <c r="T70" s="107"/>
      <c r="U70" s="107"/>
      <c r="V70" s="107"/>
      <c r="W70" s="41"/>
      <c r="X70" s="118">
        <f t="shared" si="46"/>
        <v>6.25</v>
      </c>
      <c r="Y70" s="107" t="s">
        <v>38</v>
      </c>
      <c r="Z70" s="107">
        <f t="shared" si="47"/>
        <v>0</v>
      </c>
      <c r="AA70" s="107"/>
      <c r="AB70" s="148"/>
      <c r="AC70" s="107"/>
      <c r="AD70" s="41"/>
      <c r="AE70" s="118">
        <f t="shared" si="48"/>
        <v>6.25</v>
      </c>
      <c r="AF70" s="107" t="s">
        <v>35</v>
      </c>
      <c r="AG70" s="107">
        <f t="shared" si="49"/>
        <v>6.25</v>
      </c>
      <c r="AH70" s="107"/>
      <c r="AI70" s="148" t="s">
        <v>1744</v>
      </c>
      <c r="AJ70" s="107"/>
      <c r="AK70" s="41"/>
      <c r="AL70" s="118">
        <f t="shared" si="50"/>
        <v>6.25</v>
      </c>
      <c r="AM70" s="107" t="s">
        <v>35</v>
      </c>
      <c r="AN70" s="107">
        <f t="shared" si="51"/>
        <v>6.25</v>
      </c>
      <c r="AO70" s="107"/>
      <c r="AP70" s="173" t="s">
        <v>1744</v>
      </c>
      <c r="AQ70" s="107"/>
      <c r="AR70" s="41"/>
      <c r="AS70" s="118">
        <f t="shared" si="52"/>
        <v>6.25</v>
      </c>
      <c r="AT70" s="107" t="s">
        <v>38</v>
      </c>
      <c r="AU70" s="107">
        <f t="shared" si="53"/>
        <v>0</v>
      </c>
      <c r="AV70" s="107"/>
      <c r="AW70" s="148"/>
      <c r="AX70" s="107"/>
      <c r="AY70" s="41"/>
      <c r="AZ70" s="118">
        <f t="shared" si="54"/>
        <v>6.25</v>
      </c>
      <c r="BA70" s="107" t="s">
        <v>38</v>
      </c>
      <c r="BB70" s="107">
        <f t="shared" si="55"/>
        <v>0</v>
      </c>
      <c r="BC70" s="107"/>
      <c r="BD70" s="148"/>
      <c r="BE70" s="107"/>
      <c r="BF70" s="41"/>
      <c r="BG70" s="118">
        <f t="shared" si="56"/>
        <v>6.25</v>
      </c>
      <c r="BH70" s="107" t="s">
        <v>38</v>
      </c>
      <c r="BI70" s="107">
        <f t="shared" si="57"/>
        <v>0</v>
      </c>
      <c r="BJ70" s="107"/>
      <c r="BK70" s="148"/>
      <c r="BL70" s="107"/>
      <c r="BM70" s="41"/>
      <c r="BN70" s="118">
        <f t="shared" si="58"/>
        <v>6.25</v>
      </c>
      <c r="BO70" s="107" t="s">
        <v>38</v>
      </c>
      <c r="BP70" s="107">
        <f t="shared" si="59"/>
        <v>0</v>
      </c>
      <c r="BQ70" s="107"/>
      <c r="BR70" s="148"/>
      <c r="BS70" s="107"/>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row>
    <row r="71" spans="1:136" s="153" customFormat="1" ht="12.75" customHeight="1">
      <c r="A71" s="121" t="s">
        <v>970</v>
      </c>
      <c r="B71" s="196" t="s">
        <v>776</v>
      </c>
      <c r="C71" s="461">
        <f>C$63/2</f>
        <v>12.5</v>
      </c>
      <c r="D71" s="107"/>
      <c r="E71" s="107">
        <f>SUM(E72,E74,E76,E78,E80,E82,E84)</f>
        <v>3.4375</v>
      </c>
      <c r="F71" s="107"/>
      <c r="G71" s="148"/>
      <c r="H71" s="107" t="s">
        <v>289</v>
      </c>
      <c r="I71" s="41"/>
      <c r="J71" s="461">
        <f>J$63/2</f>
        <v>12.5</v>
      </c>
      <c r="K71" s="107"/>
      <c r="L71" s="107">
        <f>SUM(L72,L74,L76,L78,L80,L82,L84)</f>
        <v>2.8125</v>
      </c>
      <c r="M71" s="107"/>
      <c r="N71" s="148"/>
      <c r="O71" s="107" t="s">
        <v>289</v>
      </c>
      <c r="P71" s="41"/>
      <c r="Q71" s="461">
        <f>Q$63/2</f>
        <v>12.5</v>
      </c>
      <c r="R71" s="107"/>
      <c r="S71" s="107">
        <f>SUM(S72,S74,S76,S78,S80,S82,S84)</f>
        <v>0</v>
      </c>
      <c r="T71" s="107"/>
      <c r="U71" s="107"/>
      <c r="V71" s="107" t="s">
        <v>289</v>
      </c>
      <c r="W71" s="41"/>
      <c r="X71" s="461">
        <f>X$63/2</f>
        <v>12.5</v>
      </c>
      <c r="Y71" s="107"/>
      <c r="Z71" s="107">
        <f>SUM(Z72,Z74,Z76,Z78,Z80,Z82,Z84)</f>
        <v>1.875</v>
      </c>
      <c r="AA71" s="107"/>
      <c r="AB71" s="148"/>
      <c r="AC71" s="107" t="s">
        <v>289</v>
      </c>
      <c r="AD71" s="41"/>
      <c r="AE71" s="461">
        <f>AE$63/2</f>
        <v>12.5</v>
      </c>
      <c r="AF71" s="107"/>
      <c r="AG71" s="107">
        <f>SUM(AG72,AG74,AG76,AG78,AG80,AG82,AG84)</f>
        <v>0.3125</v>
      </c>
      <c r="AH71" s="107"/>
      <c r="AI71" s="148"/>
      <c r="AJ71" s="107" t="s">
        <v>289</v>
      </c>
      <c r="AK71" s="41"/>
      <c r="AL71" s="461">
        <f>AL$63/2</f>
        <v>12.5</v>
      </c>
      <c r="AM71" s="107"/>
      <c r="AN71" s="107">
        <f>SUM(AN72,AN74,AN76,AN78,AN80,AN82,AN84)</f>
        <v>8.125</v>
      </c>
      <c r="AO71" s="107"/>
      <c r="AP71" s="148" t="s">
        <v>290</v>
      </c>
      <c r="AQ71" s="107" t="s">
        <v>289</v>
      </c>
      <c r="AR71" s="41"/>
      <c r="AS71" s="461">
        <f>AS$63/2</f>
        <v>12.5</v>
      </c>
      <c r="AT71" s="107"/>
      <c r="AU71" s="107">
        <f>SUM(AU72,AU74,AU76,AU78,AU80,AU82,AU84)</f>
        <v>1.5625</v>
      </c>
      <c r="AV71" s="107"/>
      <c r="AW71" s="107"/>
      <c r="AX71" s="107" t="s">
        <v>289</v>
      </c>
      <c r="AY71" s="41"/>
      <c r="AZ71" s="461">
        <f>AZ$63/2</f>
        <v>12.5</v>
      </c>
      <c r="BA71" s="107"/>
      <c r="BB71" s="107">
        <f>SUM(BB72,BB74,BB76,BB78,BB80,BB82,BB84)</f>
        <v>1.25</v>
      </c>
      <c r="BC71" s="107"/>
      <c r="BD71" s="148"/>
      <c r="BE71" s="107" t="s">
        <v>289</v>
      </c>
      <c r="BF71" s="41"/>
      <c r="BG71" s="461">
        <f>BG$63/2</f>
        <v>12.5</v>
      </c>
      <c r="BH71" s="107"/>
      <c r="BI71" s="107">
        <f>SUM(BI72,BI74,BI76,BI78,BI80,BI82,BI84)</f>
        <v>1.25</v>
      </c>
      <c r="BJ71" s="107"/>
      <c r="BK71" s="148"/>
      <c r="BL71" s="107" t="s">
        <v>289</v>
      </c>
      <c r="BM71" s="41"/>
      <c r="BN71" s="461">
        <f>BN$63/2</f>
        <v>12.5</v>
      </c>
      <c r="BO71" s="107"/>
      <c r="BP71" s="107">
        <f>SUM(BP72,BP74,BP76,BP78,BP80,BP82,BP84)</f>
        <v>10</v>
      </c>
      <c r="BQ71" s="107"/>
      <c r="BR71" s="148"/>
      <c r="BS71" s="107" t="s">
        <v>289</v>
      </c>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row>
    <row r="72" spans="1:136" s="153" customFormat="1" ht="41.25" customHeight="1">
      <c r="A72" s="107" t="s">
        <v>1745</v>
      </c>
      <c r="B72" s="197" t="s">
        <v>292</v>
      </c>
      <c r="C72" s="118">
        <f>C71/4</f>
        <v>3.125</v>
      </c>
      <c r="D72" s="107" t="s">
        <v>35</v>
      </c>
      <c r="E72" s="107">
        <f>IF(D72="Yes",C72*D73,0)</f>
        <v>0.625</v>
      </c>
      <c r="F72" s="107"/>
      <c r="G72" s="148" t="s">
        <v>1061</v>
      </c>
      <c r="H72" s="107" t="s">
        <v>257</v>
      </c>
      <c r="I72" s="41"/>
      <c r="J72" s="118">
        <f>J71/4</f>
        <v>3.125</v>
      </c>
      <c r="K72" s="107" t="s">
        <v>38</v>
      </c>
      <c r="L72" s="107">
        <f>IF(K72="Yes",J72*K73,0)</f>
        <v>0</v>
      </c>
      <c r="M72" s="107"/>
      <c r="N72" s="148"/>
      <c r="O72" s="107" t="s">
        <v>257</v>
      </c>
      <c r="P72" s="41"/>
      <c r="Q72" s="118">
        <f>Q71/4</f>
        <v>3.125</v>
      </c>
      <c r="R72" s="107" t="s">
        <v>38</v>
      </c>
      <c r="S72" s="107">
        <f>IF(R72="Yes",Q72*R73,0)</f>
        <v>0</v>
      </c>
      <c r="T72" s="107"/>
      <c r="U72" s="107"/>
      <c r="V72" s="107" t="s">
        <v>257</v>
      </c>
      <c r="W72" s="41"/>
      <c r="X72" s="118">
        <f>X71/4</f>
        <v>3.125</v>
      </c>
      <c r="Y72" s="107" t="s">
        <v>38</v>
      </c>
      <c r="Z72" s="107">
        <f>SUM(Z73,Z75,Z77,Z79,Z81,Z83,Z85)</f>
        <v>0</v>
      </c>
      <c r="AA72" s="107"/>
      <c r="AB72" s="148"/>
      <c r="AC72" s="107" t="s">
        <v>257</v>
      </c>
      <c r="AD72" s="41"/>
      <c r="AE72" s="118">
        <f>AE71/4</f>
        <v>3.125</v>
      </c>
      <c r="AF72" s="107" t="s">
        <v>38</v>
      </c>
      <c r="AG72" s="107">
        <f>IF(AF72="Yes",AE72*AF73,0)</f>
        <v>0</v>
      </c>
      <c r="AH72" s="107"/>
      <c r="AI72" s="148"/>
      <c r="AJ72" s="107" t="s">
        <v>257</v>
      </c>
      <c r="AK72" s="41"/>
      <c r="AL72" s="118">
        <f>AL71/4</f>
        <v>3.125</v>
      </c>
      <c r="AM72" s="107" t="s">
        <v>35</v>
      </c>
      <c r="AN72" s="107">
        <f>IF(AM72="Yes",AL72*AM73,0)</f>
        <v>2.1875</v>
      </c>
      <c r="AO72" s="107"/>
      <c r="AP72" s="173" t="s">
        <v>1720</v>
      </c>
      <c r="AQ72" s="107" t="s">
        <v>257</v>
      </c>
      <c r="AR72" s="41"/>
      <c r="AS72" s="118">
        <f>AS71/4</f>
        <v>3.125</v>
      </c>
      <c r="AT72" s="107" t="s">
        <v>35</v>
      </c>
      <c r="AU72" s="107">
        <f>IF(AT72="Yes",AS72*AT73,0)</f>
        <v>0.625</v>
      </c>
      <c r="AV72" s="107"/>
      <c r="AW72" s="151" t="s">
        <v>1746</v>
      </c>
      <c r="AX72" s="107" t="s">
        <v>257</v>
      </c>
      <c r="AY72" s="41"/>
      <c r="AZ72" s="118">
        <f>AZ71/4</f>
        <v>3.125</v>
      </c>
      <c r="BA72" s="107" t="s">
        <v>35</v>
      </c>
      <c r="BB72" s="107">
        <f>IF(BA72="Yes",AZ72*BA73,0)</f>
        <v>0.625</v>
      </c>
      <c r="BC72" s="107"/>
      <c r="BD72" s="148" t="s">
        <v>1747</v>
      </c>
      <c r="BE72" s="107" t="s">
        <v>257</v>
      </c>
      <c r="BF72" s="41"/>
      <c r="BG72" s="118">
        <f>BG71/4</f>
        <v>3.125</v>
      </c>
      <c r="BH72" s="107" t="s">
        <v>38</v>
      </c>
      <c r="BI72" s="107">
        <f>IF(BH72="Yes",BG72*BH73,0)</f>
        <v>0</v>
      </c>
      <c r="BJ72" s="107"/>
      <c r="BK72" s="148"/>
      <c r="BL72" s="107" t="s">
        <v>257</v>
      </c>
      <c r="BM72" s="41"/>
      <c r="BN72" s="118">
        <f>BN71/4</f>
        <v>3.125</v>
      </c>
      <c r="BO72" s="107" t="s">
        <v>35</v>
      </c>
      <c r="BP72" s="107">
        <f>IF(BO72="Yes",BN72*BO73,0)</f>
        <v>2.1875</v>
      </c>
      <c r="BQ72" s="107"/>
      <c r="BR72" s="107" t="s">
        <v>1676</v>
      </c>
      <c r="BS72" s="107" t="s">
        <v>257</v>
      </c>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row>
    <row r="73" spans="1:136" s="153" customFormat="1" ht="203.25" customHeight="1">
      <c r="A73" s="107"/>
      <c r="B73" s="197" t="s">
        <v>258</v>
      </c>
      <c r="C73" s="305"/>
      <c r="D73" s="118">
        <v>0.2</v>
      </c>
      <c r="E73" s="107"/>
      <c r="F73" s="107"/>
      <c r="G73" s="148"/>
      <c r="H73" s="107"/>
      <c r="I73" s="41"/>
      <c r="J73" s="305"/>
      <c r="K73" s="118">
        <v>0</v>
      </c>
      <c r="L73" s="107"/>
      <c r="M73" s="107"/>
      <c r="N73" s="148"/>
      <c r="O73" s="107"/>
      <c r="P73" s="41"/>
      <c r="Q73" s="305"/>
      <c r="R73" s="118">
        <v>0</v>
      </c>
      <c r="S73" s="107"/>
      <c r="T73" s="107"/>
      <c r="U73" s="107"/>
      <c r="V73" s="107"/>
      <c r="W73" s="41"/>
      <c r="X73" s="305"/>
      <c r="Y73" s="118"/>
      <c r="Z73" s="107"/>
      <c r="AA73" s="107"/>
      <c r="AB73" s="148"/>
      <c r="AC73" s="107"/>
      <c r="AD73" s="41"/>
      <c r="AE73" s="305"/>
      <c r="AF73" s="118">
        <v>0</v>
      </c>
      <c r="AG73" s="107"/>
      <c r="AH73" s="107"/>
      <c r="AI73" s="148"/>
      <c r="AJ73" s="107"/>
      <c r="AK73" s="41"/>
      <c r="AL73" s="305"/>
      <c r="AM73" s="118">
        <v>0.7</v>
      </c>
      <c r="AN73" s="107"/>
      <c r="AO73" s="107"/>
      <c r="AP73" s="148"/>
      <c r="AQ73" s="107"/>
      <c r="AR73" s="41"/>
      <c r="AS73" s="305"/>
      <c r="AT73" s="118">
        <v>0.2</v>
      </c>
      <c r="AU73" s="107"/>
      <c r="AV73" s="107"/>
      <c r="AW73" s="107"/>
      <c r="AX73" s="107"/>
      <c r="AY73" s="41"/>
      <c r="AZ73" s="305"/>
      <c r="BA73" s="118">
        <v>0.2</v>
      </c>
      <c r="BB73" s="107"/>
      <c r="BC73" s="107"/>
      <c r="BD73" s="148"/>
      <c r="BE73" s="107"/>
      <c r="BF73" s="41"/>
      <c r="BG73" s="305"/>
      <c r="BH73" s="118">
        <v>0</v>
      </c>
      <c r="BI73" s="107"/>
      <c r="BJ73" s="107"/>
      <c r="BK73" s="148"/>
      <c r="BL73" s="107"/>
      <c r="BM73" s="41"/>
      <c r="BN73" s="305"/>
      <c r="BO73" s="118">
        <v>0.7</v>
      </c>
      <c r="BP73" s="107"/>
      <c r="BQ73" s="107"/>
      <c r="BR73" s="148"/>
      <c r="BS73" s="107"/>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row>
    <row r="74" spans="1:136" s="153" customFormat="1" ht="267.75">
      <c r="A74" s="107" t="s">
        <v>1748</v>
      </c>
      <c r="B74" s="197" t="s">
        <v>260</v>
      </c>
      <c r="C74" s="118">
        <f>C71/4</f>
        <v>3.125</v>
      </c>
      <c r="D74" s="107" t="s">
        <v>122</v>
      </c>
      <c r="E74" s="107">
        <f>IF(D74="Yes",C74*D75,0)</f>
        <v>0</v>
      </c>
      <c r="F74" s="107"/>
      <c r="G74" s="148"/>
      <c r="H74" s="107" t="s">
        <v>296</v>
      </c>
      <c r="I74" s="41"/>
      <c r="J74" s="118">
        <f>J71/4</f>
        <v>3.125</v>
      </c>
      <c r="K74" s="107" t="s">
        <v>38</v>
      </c>
      <c r="L74" s="107">
        <f>IF(K74="Yes",J74*K75,0)</f>
        <v>0</v>
      </c>
      <c r="M74" s="107"/>
      <c r="N74" s="148"/>
      <c r="O74" s="107" t="s">
        <v>296</v>
      </c>
      <c r="P74" s="41"/>
      <c r="Q74" s="118">
        <f>Q71/4</f>
        <v>3.125</v>
      </c>
      <c r="R74" s="107" t="s">
        <v>122</v>
      </c>
      <c r="S74" s="107">
        <f>IF(R74="Yes",Q74*R75,0)</f>
        <v>0</v>
      </c>
      <c r="T74" s="107"/>
      <c r="U74" s="107"/>
      <c r="V74" s="107" t="s">
        <v>296</v>
      </c>
      <c r="W74" s="41"/>
      <c r="X74" s="118">
        <f>X71/4</f>
        <v>3.125</v>
      </c>
      <c r="Y74" s="107" t="s">
        <v>122</v>
      </c>
      <c r="Z74" s="107">
        <f>IF(Y74="Yes",X74*Y75,0)</f>
        <v>0</v>
      </c>
      <c r="AA74" s="107"/>
      <c r="AB74" s="148"/>
      <c r="AC74" s="107" t="s">
        <v>296</v>
      </c>
      <c r="AD74" s="41"/>
      <c r="AE74" s="118">
        <f>AE71/4</f>
        <v>3.125</v>
      </c>
      <c r="AF74" s="107" t="s">
        <v>122</v>
      </c>
      <c r="AG74" s="107">
        <f>IF(AF74="Yes",AE74*AF75,0)</f>
        <v>0</v>
      </c>
      <c r="AH74" s="107"/>
      <c r="AI74" s="148"/>
      <c r="AJ74" s="107" t="s">
        <v>296</v>
      </c>
      <c r="AK74" s="41"/>
      <c r="AL74" s="118">
        <f>AL71/4</f>
        <v>3.125</v>
      </c>
      <c r="AM74" s="107" t="s">
        <v>35</v>
      </c>
      <c r="AN74" s="107">
        <f>IF(AM74="Yes",AL74*AM75,0)</f>
        <v>2.8125</v>
      </c>
      <c r="AO74" s="107"/>
      <c r="AP74" s="173" t="s">
        <v>1749</v>
      </c>
      <c r="AQ74" s="107" t="s">
        <v>296</v>
      </c>
      <c r="AR74" s="41"/>
      <c r="AS74" s="118">
        <f>AS71/4</f>
        <v>3.125</v>
      </c>
      <c r="AT74" s="107" t="s">
        <v>35</v>
      </c>
      <c r="AU74" s="107">
        <f>IF(AT74="Yes",AS74*AT75,0)</f>
        <v>0.9375</v>
      </c>
      <c r="AV74" s="107"/>
      <c r="AW74" s="151" t="s">
        <v>1746</v>
      </c>
      <c r="AX74" s="107" t="s">
        <v>296</v>
      </c>
      <c r="AY74" s="41"/>
      <c r="AZ74" s="118">
        <f>AZ71/4</f>
        <v>3.125</v>
      </c>
      <c r="BA74" s="107" t="s">
        <v>35</v>
      </c>
      <c r="BB74" s="107">
        <f>IF(BA74="Yes",AZ74*BA75,0)</f>
        <v>0.625</v>
      </c>
      <c r="BC74" s="107"/>
      <c r="BD74" s="148" t="s">
        <v>1750</v>
      </c>
      <c r="BE74" s="107" t="s">
        <v>296</v>
      </c>
      <c r="BF74" s="41"/>
      <c r="BG74" s="118">
        <f>BG71/4</f>
        <v>3.125</v>
      </c>
      <c r="BH74" s="107" t="s">
        <v>122</v>
      </c>
      <c r="BI74" s="107">
        <f>IF(BH74="Yes",BG74*BH75,0)</f>
        <v>0</v>
      </c>
      <c r="BJ74" s="107"/>
      <c r="BK74" s="148"/>
      <c r="BL74" s="107" t="s">
        <v>296</v>
      </c>
      <c r="BM74" s="41"/>
      <c r="BN74" s="118">
        <f>BN71/4</f>
        <v>3.125</v>
      </c>
      <c r="BO74" s="107" t="s">
        <v>122</v>
      </c>
      <c r="BP74" s="107">
        <f>IF(BO74="Yes",BN74*BO75,0)</f>
        <v>0</v>
      </c>
      <c r="BQ74" s="107"/>
      <c r="BR74" s="199"/>
      <c r="BS74" s="107" t="s">
        <v>296</v>
      </c>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row>
    <row r="75" spans="1:136" s="153" customFormat="1" ht="12.75">
      <c r="A75" s="107"/>
      <c r="B75" s="197" t="s">
        <v>297</v>
      </c>
      <c r="C75" s="305"/>
      <c r="D75" s="118" t="s">
        <v>122</v>
      </c>
      <c r="E75" s="107"/>
      <c r="F75" s="107"/>
      <c r="G75" s="148"/>
      <c r="H75" s="107"/>
      <c r="I75" s="864"/>
      <c r="J75" s="305"/>
      <c r="K75" s="118">
        <v>0</v>
      </c>
      <c r="L75" s="107"/>
      <c r="M75" s="107"/>
      <c r="N75" s="148"/>
      <c r="O75" s="107"/>
      <c r="P75" s="864"/>
      <c r="Q75" s="305"/>
      <c r="R75" s="118" t="s">
        <v>122</v>
      </c>
      <c r="S75" s="107"/>
      <c r="T75" s="107"/>
      <c r="U75" s="107"/>
      <c r="V75" s="107"/>
      <c r="W75" s="864"/>
      <c r="X75" s="305"/>
      <c r="Y75" s="118" t="s">
        <v>122</v>
      </c>
      <c r="Z75" s="107"/>
      <c r="AA75" s="107"/>
      <c r="AB75" s="148"/>
      <c r="AC75" s="107"/>
      <c r="AD75" s="864"/>
      <c r="AE75" s="305"/>
      <c r="AF75" s="118" t="s">
        <v>122</v>
      </c>
      <c r="AG75" s="107"/>
      <c r="AH75" s="107"/>
      <c r="AI75" s="148"/>
      <c r="AJ75" s="107"/>
      <c r="AK75" s="864"/>
      <c r="AL75" s="305"/>
      <c r="AM75" s="118">
        <v>0.9</v>
      </c>
      <c r="AN75" s="107"/>
      <c r="AO75" s="107"/>
      <c r="AP75" s="148"/>
      <c r="AQ75" s="107"/>
      <c r="AR75" s="864"/>
      <c r="AS75" s="305"/>
      <c r="AT75" s="118">
        <v>0.3</v>
      </c>
      <c r="AU75" s="107"/>
      <c r="AV75" s="107"/>
      <c r="AW75" s="107"/>
      <c r="AX75" s="107"/>
      <c r="AY75" s="864"/>
      <c r="AZ75" s="305"/>
      <c r="BA75" s="118">
        <v>0.2</v>
      </c>
      <c r="BB75" s="107"/>
      <c r="BC75" s="107"/>
      <c r="BD75" s="148"/>
      <c r="BE75" s="107"/>
      <c r="BF75" s="864"/>
      <c r="BG75" s="305"/>
      <c r="BH75" s="118" t="s">
        <v>122</v>
      </c>
      <c r="BI75" s="107"/>
      <c r="BJ75" s="107"/>
      <c r="BK75" s="148"/>
      <c r="BL75" s="107"/>
      <c r="BM75" s="864"/>
      <c r="BN75" s="305"/>
      <c r="BO75" s="118" t="s">
        <v>122</v>
      </c>
      <c r="BP75" s="107"/>
      <c r="BQ75" s="107"/>
      <c r="BR75" s="148"/>
      <c r="BS75" s="107"/>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row>
    <row r="76" spans="1:136" s="153" customFormat="1" ht="191.25">
      <c r="A76" s="107" t="s">
        <v>1751</v>
      </c>
      <c r="B76" s="197" t="s">
        <v>299</v>
      </c>
      <c r="C76" s="118">
        <f>C71/4</f>
        <v>3.125</v>
      </c>
      <c r="D76" s="107" t="s">
        <v>35</v>
      </c>
      <c r="E76" s="107">
        <f>IF(D76="Yes",C76*D77,0)</f>
        <v>2.8125</v>
      </c>
      <c r="F76" s="107"/>
      <c r="G76" s="151" t="s">
        <v>1752</v>
      </c>
      <c r="H76" s="107" t="s">
        <v>276</v>
      </c>
      <c r="I76" s="865"/>
      <c r="J76" s="118">
        <f>J71/4</f>
        <v>3.125</v>
      </c>
      <c r="K76" s="107" t="s">
        <v>35</v>
      </c>
      <c r="L76" s="107">
        <f>IF(K76="Yes",J76*K77,0)</f>
        <v>0.3125</v>
      </c>
      <c r="M76" s="107"/>
      <c r="N76" s="151" t="s">
        <v>1753</v>
      </c>
      <c r="O76" s="107" t="s">
        <v>276</v>
      </c>
      <c r="P76" s="865"/>
      <c r="Q76" s="118">
        <f>Q71/4</f>
        <v>3.125</v>
      </c>
      <c r="R76" s="107" t="s">
        <v>122</v>
      </c>
      <c r="S76" s="107">
        <f>IF(R76="Yes",Q76*R77,0)</f>
        <v>0</v>
      </c>
      <c r="T76" s="107"/>
      <c r="U76" s="107"/>
      <c r="V76" s="107" t="s">
        <v>276</v>
      </c>
      <c r="W76" s="865"/>
      <c r="X76" s="118">
        <f>X71/4</f>
        <v>3.125</v>
      </c>
      <c r="Y76" s="107" t="s">
        <v>122</v>
      </c>
      <c r="Z76" s="107">
        <f>IF(Y76="Yes",X76*Y77,0)</f>
        <v>0</v>
      </c>
      <c r="AA76" s="107"/>
      <c r="AB76" s="148"/>
      <c r="AC76" s="107" t="s">
        <v>276</v>
      </c>
      <c r="AD76" s="865"/>
      <c r="AE76" s="118">
        <f>AE71/4</f>
        <v>3.125</v>
      </c>
      <c r="AF76" s="107" t="s">
        <v>122</v>
      </c>
      <c r="AG76" s="107">
        <f>IF(AF76="Yes",AE76*AF77,0)</f>
        <v>0</v>
      </c>
      <c r="AH76" s="107"/>
      <c r="AI76" s="148"/>
      <c r="AJ76" s="107" t="s">
        <v>276</v>
      </c>
      <c r="AK76" s="865"/>
      <c r="AL76" s="118">
        <f>AL71/4</f>
        <v>3.125</v>
      </c>
      <c r="AM76" s="107" t="s">
        <v>35</v>
      </c>
      <c r="AN76" s="107">
        <f>IF(AM76="Yes",AL76*AM77,0)</f>
        <v>2.8125</v>
      </c>
      <c r="AO76" s="107"/>
      <c r="AP76" s="173" t="s">
        <v>1749</v>
      </c>
      <c r="AQ76" s="107" t="s">
        <v>276</v>
      </c>
      <c r="AR76" s="865"/>
      <c r="AS76" s="118">
        <f>AS71/4</f>
        <v>3.125</v>
      </c>
      <c r="AT76" s="107" t="s">
        <v>122</v>
      </c>
      <c r="AU76" s="107">
        <f>IF(AT76="Yes",AS76*AT77,0)</f>
        <v>0</v>
      </c>
      <c r="AV76" s="107"/>
      <c r="AW76" s="199"/>
      <c r="AX76" s="107" t="s">
        <v>276</v>
      </c>
      <c r="AY76" s="865"/>
      <c r="AZ76" s="118">
        <f>AZ71/4</f>
        <v>3.125</v>
      </c>
      <c r="BA76" s="107" t="s">
        <v>122</v>
      </c>
      <c r="BB76" s="107">
        <f>IF(BA76="Yes",AZ76*BA77,0)</f>
        <v>0</v>
      </c>
      <c r="BC76" s="107"/>
      <c r="BD76" s="148"/>
      <c r="BE76" s="107" t="s">
        <v>276</v>
      </c>
      <c r="BF76" s="865"/>
      <c r="BG76" s="118">
        <f>BG71/4</f>
        <v>3.125</v>
      </c>
      <c r="BH76" s="151" t="s">
        <v>35</v>
      </c>
      <c r="BI76" s="107">
        <f>IF(BH76="Yes",BG76*BH77,0)</f>
        <v>0.3125</v>
      </c>
      <c r="BJ76" s="107"/>
      <c r="BK76" s="936" t="s">
        <v>2375</v>
      </c>
      <c r="BL76" s="107" t="s">
        <v>276</v>
      </c>
      <c r="BM76" s="865"/>
      <c r="BN76" s="118">
        <f>BN71/4</f>
        <v>3.125</v>
      </c>
      <c r="BO76" s="107" t="s">
        <v>35</v>
      </c>
      <c r="BP76" s="107">
        <f>IF(BO76="Yes",BN76*BO77,0)</f>
        <v>2.8125</v>
      </c>
      <c r="BQ76" s="107"/>
      <c r="BR76" s="107" t="s">
        <v>1673</v>
      </c>
      <c r="BS76" s="107" t="s">
        <v>276</v>
      </c>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row>
    <row r="77" spans="1:136" s="153" customFormat="1" ht="54" customHeight="1">
      <c r="A77" s="107"/>
      <c r="B77" s="197" t="s">
        <v>277</v>
      </c>
      <c r="C77" s="305"/>
      <c r="D77" s="118">
        <v>0.9</v>
      </c>
      <c r="E77" s="107"/>
      <c r="F77" s="107"/>
      <c r="G77" s="148"/>
      <c r="H77" s="107"/>
      <c r="I77" s="864"/>
      <c r="J77" s="305"/>
      <c r="K77" s="118">
        <v>0.1</v>
      </c>
      <c r="L77" s="107"/>
      <c r="M77" s="107"/>
      <c r="N77" s="148"/>
      <c r="O77" s="107"/>
      <c r="P77" s="864"/>
      <c r="Q77" s="305"/>
      <c r="R77" s="118" t="s">
        <v>122</v>
      </c>
      <c r="S77" s="107"/>
      <c r="T77" s="107"/>
      <c r="U77" s="107"/>
      <c r="V77" s="107"/>
      <c r="W77" s="864"/>
      <c r="X77" s="305"/>
      <c r="Y77" s="118" t="s">
        <v>122</v>
      </c>
      <c r="Z77" s="107"/>
      <c r="AA77" s="107"/>
      <c r="AB77" s="148"/>
      <c r="AC77" s="107"/>
      <c r="AD77" s="864"/>
      <c r="AE77" s="305"/>
      <c r="AF77" s="118" t="s">
        <v>122</v>
      </c>
      <c r="AG77" s="107"/>
      <c r="AH77" s="107"/>
      <c r="AI77" s="148"/>
      <c r="AJ77" s="107"/>
      <c r="AK77" s="864"/>
      <c r="AL77" s="305"/>
      <c r="AM77" s="118">
        <v>0.9</v>
      </c>
      <c r="AN77" s="107"/>
      <c r="AO77" s="107"/>
      <c r="AP77" s="148"/>
      <c r="AQ77" s="107"/>
      <c r="AR77" s="864"/>
      <c r="AS77" s="305"/>
      <c r="AT77" s="118"/>
      <c r="AU77" s="107"/>
      <c r="AV77" s="107"/>
      <c r="AW77" s="107"/>
      <c r="AX77" s="107"/>
      <c r="AY77" s="864"/>
      <c r="AZ77" s="305"/>
      <c r="BA77" s="118" t="s">
        <v>122</v>
      </c>
      <c r="BB77" s="107"/>
      <c r="BC77" s="107"/>
      <c r="BD77" s="148"/>
      <c r="BE77" s="107"/>
      <c r="BF77" s="864"/>
      <c r="BG77" s="305"/>
      <c r="BH77" s="151">
        <v>0.1</v>
      </c>
      <c r="BI77" s="107"/>
      <c r="BJ77" s="107"/>
      <c r="BK77" s="148"/>
      <c r="BL77" s="107"/>
      <c r="BM77" s="864"/>
      <c r="BN77" s="305"/>
      <c r="BO77" s="118">
        <v>0.9</v>
      </c>
      <c r="BP77" s="107"/>
      <c r="BQ77" s="107"/>
      <c r="BR77" s="148"/>
      <c r="BS77" s="107"/>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row>
    <row r="78" spans="1:136" s="153" customFormat="1" ht="216.75">
      <c r="A78" s="107" t="s">
        <v>1754</v>
      </c>
      <c r="B78" s="197" t="s">
        <v>278</v>
      </c>
      <c r="C78" s="118">
        <f>$C$71/4</f>
        <v>3.125</v>
      </c>
      <c r="D78" s="107" t="s">
        <v>122</v>
      </c>
      <c r="E78" s="107">
        <f>IF(D78="Yes",C78*D79,0)</f>
        <v>0</v>
      </c>
      <c r="F78" s="107"/>
      <c r="G78" s="148"/>
      <c r="H78" s="107" t="s">
        <v>305</v>
      </c>
      <c r="I78" s="865"/>
      <c r="J78" s="118">
        <f>$C$71/4</f>
        <v>3.125</v>
      </c>
      <c r="K78" s="107" t="s">
        <v>35</v>
      </c>
      <c r="L78" s="107">
        <f>IF(K78="Yes",J78*K79,0)</f>
        <v>0.625</v>
      </c>
      <c r="M78" s="107"/>
      <c r="N78" s="148" t="s">
        <v>1616</v>
      </c>
      <c r="O78" s="107" t="s">
        <v>305</v>
      </c>
      <c r="P78" s="865"/>
      <c r="Q78" s="118">
        <f>$C$71/4</f>
        <v>3.125</v>
      </c>
      <c r="R78" s="107" t="s">
        <v>38</v>
      </c>
      <c r="S78" s="107">
        <f>IF(R78="Yes",Q78*R79,0)</f>
        <v>0</v>
      </c>
      <c r="T78" s="107"/>
      <c r="U78" s="107"/>
      <c r="V78" s="107" t="s">
        <v>305</v>
      </c>
      <c r="W78" s="865"/>
      <c r="X78" s="118">
        <f>$C$71/4</f>
        <v>3.125</v>
      </c>
      <c r="Y78" s="107" t="s">
        <v>38</v>
      </c>
      <c r="Z78" s="107">
        <f>IF(Y78="Yes",X78*Y79,0)</f>
        <v>0</v>
      </c>
      <c r="AA78" s="107"/>
      <c r="AB78" s="148"/>
      <c r="AC78" s="107" t="s">
        <v>305</v>
      </c>
      <c r="AD78" s="865"/>
      <c r="AE78" s="118">
        <f>$C$71/4</f>
        <v>3.125</v>
      </c>
      <c r="AF78" s="107" t="s">
        <v>38</v>
      </c>
      <c r="AG78" s="107">
        <f>IF(AF78="Yes",AE78*AF79,0)</f>
        <v>0</v>
      </c>
      <c r="AH78" s="107"/>
      <c r="AI78" s="148"/>
      <c r="AJ78" s="107" t="s">
        <v>305</v>
      </c>
      <c r="AK78" s="865"/>
      <c r="AL78" s="118">
        <f>$C$71/4</f>
        <v>3.125</v>
      </c>
      <c r="AM78" s="107" t="s">
        <v>122</v>
      </c>
      <c r="AN78" s="107">
        <f>IF(AM78="Yes",AL78*AM79,0)</f>
        <v>0</v>
      </c>
      <c r="AO78" s="107"/>
      <c r="AP78" s="148"/>
      <c r="AQ78" s="107" t="s">
        <v>305</v>
      </c>
      <c r="AR78" s="865"/>
      <c r="AS78" s="118">
        <f>$C$71/4</f>
        <v>3.125</v>
      </c>
      <c r="AT78" s="107" t="s">
        <v>122</v>
      </c>
      <c r="AU78" s="107">
        <f>IF(AT78="Yes",AS78*AT79,0)</f>
        <v>0</v>
      </c>
      <c r="AV78" s="107"/>
      <c r="AW78" s="107"/>
      <c r="AX78" s="107" t="s">
        <v>305</v>
      </c>
      <c r="AY78" s="865"/>
      <c r="AZ78" s="118">
        <f>$C$71/4</f>
        <v>3.125</v>
      </c>
      <c r="BA78" s="107" t="s">
        <v>38</v>
      </c>
      <c r="BB78" s="107">
        <f>IF(BA78="Yes",AZ78*BA79,0)</f>
        <v>0</v>
      </c>
      <c r="BC78" s="107"/>
      <c r="BD78" s="148"/>
      <c r="BE78" s="107" t="s">
        <v>305</v>
      </c>
      <c r="BF78" s="865"/>
      <c r="BG78" s="118">
        <f>$C$71/4</f>
        <v>3.125</v>
      </c>
      <c r="BH78" s="107" t="s">
        <v>35</v>
      </c>
      <c r="BI78" s="107">
        <f>IF(BH78="Yes",BG78*BH79,0)</f>
        <v>0.625</v>
      </c>
      <c r="BJ78" s="107"/>
      <c r="BK78" s="936" t="s">
        <v>2376</v>
      </c>
      <c r="BL78" s="107" t="s">
        <v>305</v>
      </c>
      <c r="BM78" s="865"/>
      <c r="BN78" s="118">
        <f>$C$71/4</f>
        <v>3.125</v>
      </c>
      <c r="BO78" s="107" t="s">
        <v>35</v>
      </c>
      <c r="BP78" s="107">
        <f>IF(BO78="Yes",BN78*BO79,0)</f>
        <v>2.5</v>
      </c>
      <c r="BQ78" s="107"/>
      <c r="BR78" s="370" t="s">
        <v>1678</v>
      </c>
      <c r="BS78" s="107" t="s">
        <v>305</v>
      </c>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row>
    <row r="79" spans="1:136" s="153" customFormat="1" ht="51.75" customHeight="1">
      <c r="A79" s="107"/>
      <c r="B79" s="197" t="s">
        <v>306</v>
      </c>
      <c r="C79" s="305"/>
      <c r="D79" s="118" t="s">
        <v>122</v>
      </c>
      <c r="E79" s="107"/>
      <c r="F79" s="107"/>
      <c r="G79" s="148"/>
      <c r="H79" s="107"/>
      <c r="I79" s="864"/>
      <c r="J79" s="305"/>
      <c r="K79" s="118">
        <v>0.2</v>
      </c>
      <c r="L79" s="107"/>
      <c r="M79" s="107"/>
      <c r="N79" s="148"/>
      <c r="O79" s="107"/>
      <c r="P79" s="864"/>
      <c r="Q79" s="305"/>
      <c r="R79" s="118">
        <v>0</v>
      </c>
      <c r="S79" s="107"/>
      <c r="T79" s="107"/>
      <c r="U79" s="107"/>
      <c r="V79" s="107"/>
      <c r="W79" s="864"/>
      <c r="X79" s="305"/>
      <c r="Y79" s="118">
        <v>0</v>
      </c>
      <c r="Z79" s="107"/>
      <c r="AA79" s="107"/>
      <c r="AB79" s="148"/>
      <c r="AC79" s="107"/>
      <c r="AD79" s="864"/>
      <c r="AE79" s="305"/>
      <c r="AF79" s="118">
        <v>0</v>
      </c>
      <c r="AG79" s="107"/>
      <c r="AH79" s="107"/>
      <c r="AI79" s="148"/>
      <c r="AJ79" s="107"/>
      <c r="AK79" s="864"/>
      <c r="AL79" s="305"/>
      <c r="AM79" s="118" t="s">
        <v>122</v>
      </c>
      <c r="AN79" s="107"/>
      <c r="AO79" s="107"/>
      <c r="AP79" s="148"/>
      <c r="AQ79" s="107"/>
      <c r="AR79" s="864"/>
      <c r="AS79" s="305"/>
      <c r="AT79" s="118" t="s">
        <v>122</v>
      </c>
      <c r="AU79" s="107"/>
      <c r="AV79" s="107"/>
      <c r="AW79" s="107"/>
      <c r="AX79" s="107"/>
      <c r="AY79" s="864"/>
      <c r="AZ79" s="305"/>
      <c r="BA79" s="118">
        <v>0</v>
      </c>
      <c r="BB79" s="107"/>
      <c r="BC79" s="107"/>
      <c r="BD79" s="148"/>
      <c r="BE79" s="107"/>
      <c r="BF79" s="864"/>
      <c r="BG79" s="305"/>
      <c r="BH79" s="151">
        <v>0.2</v>
      </c>
      <c r="BI79" s="107"/>
      <c r="BJ79" s="107"/>
      <c r="BK79" s="148"/>
      <c r="BL79" s="107"/>
      <c r="BM79" s="864"/>
      <c r="BN79" s="305"/>
      <c r="BO79" s="118">
        <v>0.8</v>
      </c>
      <c r="BP79" s="107"/>
      <c r="BQ79" s="107"/>
      <c r="BR79" s="148"/>
      <c r="BS79" s="107"/>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row>
    <row r="80" spans="1:136" s="153" customFormat="1" ht="165.75">
      <c r="A80" s="107" t="s">
        <v>1755</v>
      </c>
      <c r="B80" s="197" t="s">
        <v>307</v>
      </c>
      <c r="C80" s="118">
        <f>C71/4</f>
        <v>3.125</v>
      </c>
      <c r="D80" s="107" t="s">
        <v>38</v>
      </c>
      <c r="E80" s="107">
        <f>IF(D80="Yes",C80*D81,0)</f>
        <v>0</v>
      </c>
      <c r="F80" s="107"/>
      <c r="G80" s="148"/>
      <c r="H80" s="107" t="s">
        <v>293</v>
      </c>
      <c r="I80" s="865"/>
      <c r="J80" s="118">
        <f>J71/4</f>
        <v>3.125</v>
      </c>
      <c r="K80" s="107" t="s">
        <v>122</v>
      </c>
      <c r="L80" s="107">
        <f>IF(K80="Yes",J80*K81,0)</f>
        <v>0</v>
      </c>
      <c r="M80" s="107"/>
      <c r="N80" s="148"/>
      <c r="O80" s="107" t="s">
        <v>293</v>
      </c>
      <c r="P80" s="865"/>
      <c r="Q80" s="118">
        <f>Q71/4</f>
        <v>3.125</v>
      </c>
      <c r="R80" s="107" t="s">
        <v>38</v>
      </c>
      <c r="S80" s="107">
        <f>IF(R80="Yes",Q80*R81,0)</f>
        <v>0</v>
      </c>
      <c r="T80" s="107"/>
      <c r="U80" s="107"/>
      <c r="V80" s="107" t="s">
        <v>293</v>
      </c>
      <c r="W80" s="865"/>
      <c r="X80" s="118">
        <f>X71/4</f>
        <v>3.125</v>
      </c>
      <c r="Y80" s="107" t="s">
        <v>38</v>
      </c>
      <c r="Z80" s="107">
        <f>IF(Y80="Yes",X80*Y81,0)</f>
        <v>0</v>
      </c>
      <c r="AA80" s="107"/>
      <c r="AB80" s="148"/>
      <c r="AC80" s="107" t="s">
        <v>293</v>
      </c>
      <c r="AD80" s="865"/>
      <c r="AE80" s="118">
        <f>AE71/4</f>
        <v>3.125</v>
      </c>
      <c r="AF80" s="107" t="s">
        <v>35</v>
      </c>
      <c r="AG80" s="107">
        <f>IF(AF80="Yes",AE80*AF81,0)</f>
        <v>0.3125</v>
      </c>
      <c r="AH80" s="107"/>
      <c r="AI80" s="151" t="s">
        <v>1744</v>
      </c>
      <c r="AJ80" s="107" t="s">
        <v>293</v>
      </c>
      <c r="AK80" s="865"/>
      <c r="AL80" s="118">
        <f>AL71/4</f>
        <v>3.125</v>
      </c>
      <c r="AM80" s="107" t="s">
        <v>35</v>
      </c>
      <c r="AN80" s="107">
        <f>IF(AM80="Yes",AL80*AM81,0)</f>
        <v>0.3125</v>
      </c>
      <c r="AO80" s="107"/>
      <c r="AP80" s="173" t="s">
        <v>1062</v>
      </c>
      <c r="AQ80" s="107" t="s">
        <v>293</v>
      </c>
      <c r="AR80" s="865"/>
      <c r="AS80" s="118">
        <f>AS71/4</f>
        <v>3.125</v>
      </c>
      <c r="AT80" s="107" t="s">
        <v>122</v>
      </c>
      <c r="AU80" s="107">
        <f>IF(AT80="Yes",AS80*AT81,0)</f>
        <v>0</v>
      </c>
      <c r="AV80" s="107"/>
      <c r="AW80" s="107"/>
      <c r="AX80" s="107" t="s">
        <v>293</v>
      </c>
      <c r="AY80" s="865"/>
      <c r="AZ80" s="118">
        <f>AZ71/4</f>
        <v>3.125</v>
      </c>
      <c r="BA80" s="107" t="s">
        <v>122</v>
      </c>
      <c r="BB80" s="107">
        <f>IF(BA80="Yes",AZ80*BA81,0)</f>
        <v>0</v>
      </c>
      <c r="BC80" s="107"/>
      <c r="BD80" s="148"/>
      <c r="BE80" s="107" t="s">
        <v>293</v>
      </c>
      <c r="BF80" s="865"/>
      <c r="BG80" s="118">
        <f>BG71/4</f>
        <v>3.125</v>
      </c>
      <c r="BH80" s="107" t="s">
        <v>38</v>
      </c>
      <c r="BI80" s="107">
        <f>IF(BH80="Yes",BG80*BH81,0)</f>
        <v>0</v>
      </c>
      <c r="BJ80" s="107"/>
      <c r="BK80" s="148"/>
      <c r="BL80" s="107" t="s">
        <v>293</v>
      </c>
      <c r="BM80" s="865"/>
      <c r="BN80" s="118">
        <f>BN71/4</f>
        <v>3.125</v>
      </c>
      <c r="BO80" s="107" t="s">
        <v>122</v>
      </c>
      <c r="BP80" s="107">
        <f>IF(BO80="Yes",BN80*BO81,0)</f>
        <v>0</v>
      </c>
      <c r="BQ80" s="107"/>
      <c r="BR80" s="148"/>
      <c r="BS80" s="107" t="s">
        <v>293</v>
      </c>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row>
    <row r="81" spans="1:136" s="153" customFormat="1" ht="54" customHeight="1">
      <c r="A81" s="107"/>
      <c r="B81" s="200" t="s">
        <v>294</v>
      </c>
      <c r="C81" s="305"/>
      <c r="D81" s="118">
        <v>0</v>
      </c>
      <c r="E81" s="107"/>
      <c r="F81" s="107"/>
      <c r="G81" s="148"/>
      <c r="H81" s="107"/>
      <c r="I81" s="864"/>
      <c r="J81" s="305"/>
      <c r="K81" s="118" t="s">
        <v>122</v>
      </c>
      <c r="L81" s="107"/>
      <c r="M81" s="107"/>
      <c r="N81" s="148"/>
      <c r="O81" s="107"/>
      <c r="P81" s="864"/>
      <c r="Q81" s="305"/>
      <c r="R81" s="118">
        <v>0</v>
      </c>
      <c r="S81" s="107"/>
      <c r="T81" s="107"/>
      <c r="U81" s="107"/>
      <c r="V81" s="107"/>
      <c r="W81" s="864"/>
      <c r="X81" s="305"/>
      <c r="Y81" s="118">
        <v>0</v>
      </c>
      <c r="Z81" s="107"/>
      <c r="AA81" s="107"/>
      <c r="AB81" s="148"/>
      <c r="AC81" s="107"/>
      <c r="AD81" s="864"/>
      <c r="AE81" s="305"/>
      <c r="AF81" s="118">
        <v>0.1</v>
      </c>
      <c r="AG81" s="107"/>
      <c r="AH81" s="107"/>
      <c r="AI81" s="148"/>
      <c r="AJ81" s="107"/>
      <c r="AK81" s="864"/>
      <c r="AL81" s="305"/>
      <c r="AM81" s="118">
        <v>0.1</v>
      </c>
      <c r="AN81" s="107"/>
      <c r="AO81" s="107"/>
      <c r="AP81" s="107"/>
      <c r="AQ81" s="107"/>
      <c r="AR81" s="864"/>
      <c r="AS81" s="305"/>
      <c r="AT81" s="118" t="s">
        <v>122</v>
      </c>
      <c r="AU81" s="107"/>
      <c r="AV81" s="107"/>
      <c r="AW81" s="107"/>
      <c r="AX81" s="107"/>
      <c r="AY81" s="864"/>
      <c r="AZ81" s="305"/>
      <c r="BA81" s="118" t="s">
        <v>122</v>
      </c>
      <c r="BB81" s="107"/>
      <c r="BC81" s="107"/>
      <c r="BD81" s="148"/>
      <c r="BE81" s="107"/>
      <c r="BF81" s="864"/>
      <c r="BG81" s="305"/>
      <c r="BH81" s="118">
        <v>0</v>
      </c>
      <c r="BI81" s="107"/>
      <c r="BJ81" s="107"/>
      <c r="BK81" s="148"/>
      <c r="BL81" s="107"/>
      <c r="BM81" s="864"/>
      <c r="BN81" s="305"/>
      <c r="BO81" s="118" t="s">
        <v>122</v>
      </c>
      <c r="BP81" s="107"/>
      <c r="BQ81" s="107"/>
      <c r="BR81" s="148"/>
      <c r="BS81" s="107"/>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row>
    <row r="82" spans="1:136" s="153" customFormat="1" ht="153">
      <c r="A82" s="107" t="s">
        <v>1756</v>
      </c>
      <c r="B82" s="200" t="s">
        <v>295</v>
      </c>
      <c r="C82" s="118">
        <f>C$71/4</f>
        <v>3.125</v>
      </c>
      <c r="D82" s="107" t="s">
        <v>122</v>
      </c>
      <c r="E82" s="107">
        <f>IF(D82="Yes",C82*D83,0)</f>
        <v>0</v>
      </c>
      <c r="F82" s="107"/>
      <c r="G82" s="148"/>
      <c r="H82" s="107" t="s">
        <v>319</v>
      </c>
      <c r="I82" s="865"/>
      <c r="J82" s="118">
        <f>J$71/4</f>
        <v>3.125</v>
      </c>
      <c r="K82" s="107" t="s">
        <v>122</v>
      </c>
      <c r="L82" s="107">
        <f>IF(K82="Yes",J82*K83,0)</f>
        <v>0</v>
      </c>
      <c r="M82" s="107"/>
      <c r="N82" s="148"/>
      <c r="O82" s="107" t="s">
        <v>319</v>
      </c>
      <c r="P82" s="865"/>
      <c r="Q82" s="118">
        <f>Q$71/4</f>
        <v>3.125</v>
      </c>
      <c r="R82" s="107" t="s">
        <v>122</v>
      </c>
      <c r="S82" s="107">
        <f>IF(R82="Yes",Q82*R83,0)</f>
        <v>0</v>
      </c>
      <c r="T82" s="107"/>
      <c r="U82" s="107"/>
      <c r="V82" s="107" t="s">
        <v>319</v>
      </c>
      <c r="W82" s="865"/>
      <c r="X82" s="118">
        <f>X$71/4</f>
        <v>3.125</v>
      </c>
      <c r="Y82" s="107" t="s">
        <v>122</v>
      </c>
      <c r="Z82" s="107">
        <f>IF(Y82="Yes",X82*Y83,0)</f>
        <v>0</v>
      </c>
      <c r="AA82" s="107"/>
      <c r="AB82" s="148"/>
      <c r="AC82" s="107" t="s">
        <v>319</v>
      </c>
      <c r="AD82" s="865"/>
      <c r="AE82" s="118">
        <f>AE$71/4</f>
        <v>3.125</v>
      </c>
      <c r="AF82" s="107" t="s">
        <v>38</v>
      </c>
      <c r="AG82" s="107">
        <f>IF(AF82="Yes",AE82*AF83,0)</f>
        <v>0</v>
      </c>
      <c r="AH82" s="107"/>
      <c r="AI82" s="148"/>
      <c r="AJ82" s="107" t="s">
        <v>319</v>
      </c>
      <c r="AK82" s="865"/>
      <c r="AL82" s="118">
        <f>AL$71/4</f>
        <v>3.125</v>
      </c>
      <c r="AM82" s="107" t="s">
        <v>122</v>
      </c>
      <c r="AN82" s="107">
        <f>IF(AM82="Yes",AL82*AM83,0)</f>
        <v>0</v>
      </c>
      <c r="AO82" s="107"/>
      <c r="AP82" s="107"/>
      <c r="AQ82" s="107" t="s">
        <v>319</v>
      </c>
      <c r="AR82" s="865"/>
      <c r="AS82" s="118">
        <f>AS$71/4</f>
        <v>3.125</v>
      </c>
      <c r="AT82" s="107" t="s">
        <v>122</v>
      </c>
      <c r="AU82" s="107">
        <f>IF(AT82="Yes",AS82*AT83,0)</f>
        <v>0</v>
      </c>
      <c r="AV82" s="107"/>
      <c r="AW82" s="107"/>
      <c r="AX82" s="107" t="s">
        <v>319</v>
      </c>
      <c r="AY82" s="865"/>
      <c r="AZ82" s="118">
        <f>AZ$71/4</f>
        <v>3.125</v>
      </c>
      <c r="BA82" s="107" t="s">
        <v>122</v>
      </c>
      <c r="BB82" s="107">
        <f>IF(BA82="Yes",AZ82*BA83,0)</f>
        <v>0</v>
      </c>
      <c r="BC82" s="107"/>
      <c r="BD82" s="148"/>
      <c r="BE82" s="107" t="s">
        <v>319</v>
      </c>
      <c r="BF82" s="865"/>
      <c r="BG82" s="118">
        <f>BG$71/4</f>
        <v>3.125</v>
      </c>
      <c r="BH82" s="107" t="s">
        <v>35</v>
      </c>
      <c r="BI82" s="107">
        <f>IF(BH82="Yes",BG82*BH83,0)</f>
        <v>0.3125</v>
      </c>
      <c r="BJ82" s="107"/>
      <c r="BK82" s="936" t="s">
        <v>2377</v>
      </c>
      <c r="BL82" s="107" t="s">
        <v>319</v>
      </c>
      <c r="BM82" s="865"/>
      <c r="BN82" s="118">
        <f>BN$71/4</f>
        <v>3.125</v>
      </c>
      <c r="BO82" s="107" t="s">
        <v>35</v>
      </c>
      <c r="BP82" s="107">
        <f>IF(BO82="Yes",BN82*BO83,0)</f>
        <v>2.5</v>
      </c>
      <c r="BQ82" s="107"/>
      <c r="BR82" s="370" t="s">
        <v>1678</v>
      </c>
      <c r="BS82" s="107" t="s">
        <v>319</v>
      </c>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row>
    <row r="83" spans="1:136" s="153" customFormat="1" ht="36.75" customHeight="1">
      <c r="A83" s="107"/>
      <c r="B83" s="200" t="s">
        <v>320</v>
      </c>
      <c r="C83" s="305"/>
      <c r="D83" s="118" t="s">
        <v>122</v>
      </c>
      <c r="E83" s="107"/>
      <c r="F83" s="107"/>
      <c r="G83" s="148"/>
      <c r="H83" s="107"/>
      <c r="I83" s="864"/>
      <c r="J83" s="305"/>
      <c r="K83" s="118" t="s">
        <v>122</v>
      </c>
      <c r="L83" s="107"/>
      <c r="M83" s="107"/>
      <c r="N83" s="148"/>
      <c r="O83" s="107"/>
      <c r="P83" s="864"/>
      <c r="Q83" s="305"/>
      <c r="R83" s="118" t="s">
        <v>122</v>
      </c>
      <c r="S83" s="107"/>
      <c r="T83" s="107"/>
      <c r="U83" s="107"/>
      <c r="V83" s="107"/>
      <c r="W83" s="864"/>
      <c r="X83" s="305"/>
      <c r="Y83" s="118">
        <v>0</v>
      </c>
      <c r="Z83" s="107"/>
      <c r="AA83" s="107"/>
      <c r="AB83" s="148"/>
      <c r="AC83" s="107"/>
      <c r="AD83" s="864"/>
      <c r="AE83" s="305"/>
      <c r="AF83" s="118">
        <v>0</v>
      </c>
      <c r="AG83" s="107"/>
      <c r="AH83" s="107"/>
      <c r="AI83" s="148"/>
      <c r="AJ83" s="107"/>
      <c r="AK83" s="864"/>
      <c r="AL83" s="305"/>
      <c r="AM83" s="118" t="s">
        <v>122</v>
      </c>
      <c r="AN83" s="107"/>
      <c r="AO83" s="107"/>
      <c r="AP83" s="107"/>
      <c r="AQ83" s="107"/>
      <c r="AR83" s="864"/>
      <c r="AS83" s="305"/>
      <c r="AT83" s="118" t="s">
        <v>122</v>
      </c>
      <c r="AU83" s="107"/>
      <c r="AV83" s="107"/>
      <c r="AW83" s="107"/>
      <c r="AX83" s="107"/>
      <c r="AY83" s="864"/>
      <c r="AZ83" s="305"/>
      <c r="BA83" s="118" t="s">
        <v>122</v>
      </c>
      <c r="BB83" s="107"/>
      <c r="BC83" s="107"/>
      <c r="BD83" s="148"/>
      <c r="BE83" s="107"/>
      <c r="BF83" s="864"/>
      <c r="BG83" s="305"/>
      <c r="BH83" s="118">
        <v>0.1</v>
      </c>
      <c r="BI83" s="107"/>
      <c r="BJ83" s="107"/>
      <c r="BK83" s="148"/>
      <c r="BL83" s="107"/>
      <c r="BM83" s="864"/>
      <c r="BN83" s="305"/>
      <c r="BO83" s="118">
        <v>0.8</v>
      </c>
      <c r="BP83" s="107"/>
      <c r="BQ83" s="107"/>
      <c r="BR83" s="148"/>
      <c r="BS83" s="107"/>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row>
    <row r="84" spans="1:136" s="153" customFormat="1" ht="242.25">
      <c r="A84" s="107" t="s">
        <v>1757</v>
      </c>
      <c r="B84" s="200" t="s">
        <v>321</v>
      </c>
      <c r="C84" s="118">
        <f>C71/4</f>
        <v>3.125</v>
      </c>
      <c r="D84" s="107" t="s">
        <v>38</v>
      </c>
      <c r="E84" s="107">
        <f>IF(D84="Yes",C84*D85,0)</f>
        <v>0</v>
      </c>
      <c r="F84" s="107"/>
      <c r="G84" s="148"/>
      <c r="H84" s="107" t="s">
        <v>300</v>
      </c>
      <c r="I84" s="865"/>
      <c r="J84" s="118">
        <f>J71/4</f>
        <v>3.125</v>
      </c>
      <c r="K84" s="107" t="s">
        <v>35</v>
      </c>
      <c r="L84" s="107">
        <f>IF(K84="Yes",J84*K85,0)</f>
        <v>1.875</v>
      </c>
      <c r="M84" s="107"/>
      <c r="N84" s="148" t="s">
        <v>1616</v>
      </c>
      <c r="O84" s="107" t="s">
        <v>300</v>
      </c>
      <c r="P84" s="865"/>
      <c r="Q84" s="118">
        <f>Q71/4</f>
        <v>3.125</v>
      </c>
      <c r="R84" s="107" t="s">
        <v>38</v>
      </c>
      <c r="S84" s="107">
        <f>IF(R84="Yes",Q84*R85,0)</f>
        <v>0</v>
      </c>
      <c r="T84" s="107"/>
      <c r="U84" s="107"/>
      <c r="V84" s="107" t="s">
        <v>300</v>
      </c>
      <c r="W84" s="865"/>
      <c r="X84" s="118">
        <f>X71/4</f>
        <v>3.125</v>
      </c>
      <c r="Y84" s="107" t="s">
        <v>35</v>
      </c>
      <c r="Z84" s="107">
        <f>IF(Y84="Yes",X84*Y85,0)</f>
        <v>1.875</v>
      </c>
      <c r="AA84" s="107"/>
      <c r="AB84" s="151" t="s">
        <v>1758</v>
      </c>
      <c r="AC84" s="107" t="s">
        <v>300</v>
      </c>
      <c r="AD84" s="865"/>
      <c r="AE84" s="118">
        <f>AE71/4</f>
        <v>3.125</v>
      </c>
      <c r="AF84" s="107" t="s">
        <v>38</v>
      </c>
      <c r="AG84" s="107">
        <f>IF(AF84="Yes",AE84*AF85,0)</f>
        <v>0</v>
      </c>
      <c r="AH84" s="107"/>
      <c r="AI84" s="148"/>
      <c r="AJ84" s="107" t="s">
        <v>300</v>
      </c>
      <c r="AK84" s="865"/>
      <c r="AL84" s="118">
        <f>AL71/4</f>
        <v>3.125</v>
      </c>
      <c r="AM84" s="107" t="s">
        <v>122</v>
      </c>
      <c r="AN84" s="107">
        <f>IF(AM84="Yes",AL84*AM85,0)</f>
        <v>0</v>
      </c>
      <c r="AO84" s="107"/>
      <c r="AP84" s="107"/>
      <c r="AQ84" s="107" t="s">
        <v>300</v>
      </c>
      <c r="AR84" s="865"/>
      <c r="AS84" s="118">
        <f>AS71/4</f>
        <v>3.125</v>
      </c>
      <c r="AT84" s="107" t="s">
        <v>38</v>
      </c>
      <c r="AU84" s="107">
        <f>IF(AT84="Yes",AS84*AT85,0)</f>
        <v>0</v>
      </c>
      <c r="AV84" s="107"/>
      <c r="AW84" s="107"/>
      <c r="AX84" s="107" t="s">
        <v>300</v>
      </c>
      <c r="AY84" s="865"/>
      <c r="AZ84" s="118">
        <f>AZ71/4</f>
        <v>3.125</v>
      </c>
      <c r="BA84" s="107" t="s">
        <v>38</v>
      </c>
      <c r="BB84" s="107">
        <f>IF(BA84="Yes",AZ84*BA85,0)</f>
        <v>0</v>
      </c>
      <c r="BC84" s="107"/>
      <c r="BD84" s="148"/>
      <c r="BE84" s="107" t="s">
        <v>300</v>
      </c>
      <c r="BF84" s="865"/>
      <c r="BG84" s="118">
        <f>BG71/4</f>
        <v>3.125</v>
      </c>
      <c r="BH84" s="107" t="s">
        <v>122</v>
      </c>
      <c r="BI84" s="107">
        <f>IF(BH84="Yes",BG84*BH85,0)</f>
        <v>0</v>
      </c>
      <c r="BJ84" s="107"/>
      <c r="BK84" s="148"/>
      <c r="BL84" s="107" t="s">
        <v>300</v>
      </c>
      <c r="BM84" s="865"/>
      <c r="BN84" s="118">
        <f>BN71/4</f>
        <v>3.125</v>
      </c>
      <c r="BO84" s="107" t="s">
        <v>122</v>
      </c>
      <c r="BP84" s="107">
        <f>IF(BO84="Yes",BN84*BO85,0)</f>
        <v>0</v>
      </c>
      <c r="BQ84" s="107"/>
      <c r="BR84" s="107" t="s">
        <v>1676</v>
      </c>
      <c r="BS84" s="107" t="s">
        <v>300</v>
      </c>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row>
    <row r="85" spans="1:136" s="153" customFormat="1" ht="12.75">
      <c r="A85" s="107"/>
      <c r="B85" s="200" t="s">
        <v>301</v>
      </c>
      <c r="C85" s="305"/>
      <c r="D85" s="118">
        <v>0</v>
      </c>
      <c r="E85" s="107"/>
      <c r="F85" s="107"/>
      <c r="G85" s="148"/>
      <c r="H85" s="107"/>
      <c r="I85" s="864"/>
      <c r="J85" s="305"/>
      <c r="K85" s="118">
        <v>0.6</v>
      </c>
      <c r="L85" s="107"/>
      <c r="M85" s="107"/>
      <c r="N85" s="148"/>
      <c r="O85" s="107"/>
      <c r="P85" s="864"/>
      <c r="Q85" s="305"/>
      <c r="R85" s="118" t="s">
        <v>38</v>
      </c>
      <c r="S85" s="107"/>
      <c r="T85" s="107"/>
      <c r="U85" s="107"/>
      <c r="V85" s="107"/>
      <c r="W85" s="864"/>
      <c r="X85" s="305"/>
      <c r="Y85" s="118">
        <v>0.6</v>
      </c>
      <c r="Z85" s="107"/>
      <c r="AA85" s="107"/>
      <c r="AB85" s="107"/>
      <c r="AC85" s="107"/>
      <c r="AD85" s="864"/>
      <c r="AE85" s="305"/>
      <c r="AF85" s="118" t="s">
        <v>122</v>
      </c>
      <c r="AG85" s="107"/>
      <c r="AH85" s="107"/>
      <c r="AI85" s="148"/>
      <c r="AJ85" s="107"/>
      <c r="AK85" s="864"/>
      <c r="AL85" s="305"/>
      <c r="AM85" s="118"/>
      <c r="AN85" s="107"/>
      <c r="AO85" s="107"/>
      <c r="AP85" s="107"/>
      <c r="AQ85" s="107"/>
      <c r="AR85" s="864"/>
      <c r="AS85" s="305"/>
      <c r="AT85" s="118">
        <v>0</v>
      </c>
      <c r="AU85" s="107"/>
      <c r="AV85" s="107"/>
      <c r="AW85" s="107"/>
      <c r="AX85" s="107"/>
      <c r="AY85" s="864"/>
      <c r="AZ85" s="305"/>
      <c r="BA85" s="118">
        <v>0</v>
      </c>
      <c r="BB85" s="107"/>
      <c r="BC85" s="107"/>
      <c r="BD85" s="148"/>
      <c r="BE85" s="107"/>
      <c r="BF85" s="864"/>
      <c r="BG85" s="305"/>
      <c r="BH85" s="118" t="s">
        <v>122</v>
      </c>
      <c r="BI85" s="107"/>
      <c r="BJ85" s="107"/>
      <c r="BK85" s="148"/>
      <c r="BL85" s="107"/>
      <c r="BM85" s="864"/>
      <c r="BN85" s="305"/>
      <c r="BO85" s="118" t="s">
        <v>122</v>
      </c>
      <c r="BP85" s="107"/>
      <c r="BQ85" s="107"/>
      <c r="BR85" s="148"/>
      <c r="BS85" s="107"/>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row>
    <row r="86" spans="1:136" s="153" customFormat="1" ht="191.25">
      <c r="A86" s="121" t="s">
        <v>971</v>
      </c>
      <c r="B86" s="121" t="s">
        <v>1759</v>
      </c>
      <c r="C86" s="458">
        <f>C$49/4</f>
        <v>25</v>
      </c>
      <c r="D86" s="107" t="s">
        <v>38</v>
      </c>
      <c r="E86" s="106">
        <f>IF(D86="Yes",C86,IF(D86="partial",C86*0.25,0))</f>
        <v>0</v>
      </c>
      <c r="F86" s="107">
        <f>E86</f>
        <v>0</v>
      </c>
      <c r="G86" s="184"/>
      <c r="H86" s="107"/>
      <c r="I86" s="41"/>
      <c r="J86" s="458">
        <f>J$49/4</f>
        <v>25</v>
      </c>
      <c r="K86" s="107" t="s">
        <v>38</v>
      </c>
      <c r="L86" s="106">
        <f>IF(K86="Yes",J86,IF(K86="partial",J86*0.25,0))</f>
        <v>0</v>
      </c>
      <c r="M86" s="107">
        <f>L86</f>
        <v>0</v>
      </c>
      <c r="N86" s="184"/>
      <c r="O86" s="107"/>
      <c r="P86" s="41"/>
      <c r="Q86" s="458">
        <f>Q$49/4</f>
        <v>25</v>
      </c>
      <c r="R86" s="107" t="s">
        <v>38</v>
      </c>
      <c r="S86" s="106">
        <f>IF(R86="Yes",Q86,IF(R86="partial",Q86*0.25,0))</f>
        <v>0</v>
      </c>
      <c r="T86" s="107">
        <f>S86</f>
        <v>0</v>
      </c>
      <c r="U86" s="184"/>
      <c r="V86" s="107"/>
      <c r="W86" s="41"/>
      <c r="X86" s="458">
        <f>X$49/4</f>
        <v>25</v>
      </c>
      <c r="Y86" s="107" t="s">
        <v>38</v>
      </c>
      <c r="Z86" s="106">
        <f>IF(Y86="Yes",X86,IF(Y86="partial",X86*0.25,0))</f>
        <v>0</v>
      </c>
      <c r="AA86" s="107">
        <f>Z86</f>
        <v>0</v>
      </c>
      <c r="AB86" s="184"/>
      <c r="AC86" s="107"/>
      <c r="AD86" s="41"/>
      <c r="AE86" s="458">
        <f>AE$49/4</f>
        <v>25</v>
      </c>
      <c r="AF86" s="107" t="s">
        <v>35</v>
      </c>
      <c r="AG86" s="106">
        <f>IF(AF86="Yes",AE86,IF(AF86="partial",AE86*0.25,0))</f>
        <v>25</v>
      </c>
      <c r="AH86" s="107">
        <f>AG86</f>
        <v>25</v>
      </c>
      <c r="AI86" s="148" t="s">
        <v>1711</v>
      </c>
      <c r="AJ86" s="107"/>
      <c r="AK86" s="41"/>
      <c r="AL86" s="458">
        <f>AL$49/4</f>
        <v>25</v>
      </c>
      <c r="AM86" s="107" t="s">
        <v>35</v>
      </c>
      <c r="AN86" s="106">
        <f>IF(AM86="Yes",AL86,IF(AM86="partial",AL86*0.25,0))</f>
        <v>25</v>
      </c>
      <c r="AO86" s="107">
        <f>AN86</f>
        <v>25</v>
      </c>
      <c r="AP86" s="148" t="s">
        <v>1760</v>
      </c>
      <c r="AQ86" s="107"/>
      <c r="AR86" s="41"/>
      <c r="AS86" s="458">
        <f>AS$49/4</f>
        <v>25</v>
      </c>
      <c r="AT86" s="107" t="s">
        <v>38</v>
      </c>
      <c r="AU86" s="106">
        <f>IF(AT86="Yes",AS86,IF(AT86="partial",AS86*0.25,0))</f>
        <v>0</v>
      </c>
      <c r="AV86" s="107">
        <f>AU86</f>
        <v>0</v>
      </c>
      <c r="AW86" s="184"/>
      <c r="AX86" s="107"/>
      <c r="AY86" s="41"/>
      <c r="AZ86" s="458">
        <f>AZ$49/4</f>
        <v>25</v>
      </c>
      <c r="BA86" s="151" t="s">
        <v>35</v>
      </c>
      <c r="BB86" s="106">
        <f>IF(BA86="Yes",AZ86,IF(BA86="partial",AZ86*0.25,0))</f>
        <v>25</v>
      </c>
      <c r="BC86" s="107">
        <f>BB86</f>
        <v>25</v>
      </c>
      <c r="BD86" s="305" t="s">
        <v>1761</v>
      </c>
      <c r="BE86" s="107"/>
      <c r="BF86" s="41"/>
      <c r="BG86" s="458">
        <f>BG$49/4</f>
        <v>25</v>
      </c>
      <c r="BH86" s="107" t="s">
        <v>38</v>
      </c>
      <c r="BI86" s="106">
        <f>IF(BH86="Yes",BG86,IF(BH86="partial",BG86*0.25,0))</f>
        <v>0</v>
      </c>
      <c r="BJ86" s="107">
        <f>BI86</f>
        <v>0</v>
      </c>
      <c r="BK86" s="184"/>
      <c r="BL86" s="107"/>
      <c r="BM86" s="41"/>
      <c r="BN86" s="458">
        <f>BN$49/4</f>
        <v>25</v>
      </c>
      <c r="BO86" s="151" t="s">
        <v>35</v>
      </c>
      <c r="BP86" s="106">
        <f>IF(BO86="Yes",BN86,IF(BO86="partial",BN86*0.25,0))</f>
        <v>25</v>
      </c>
      <c r="BQ86" s="107">
        <f>BP86</f>
        <v>25</v>
      </c>
      <c r="BR86" s="107" t="s">
        <v>1762</v>
      </c>
      <c r="BS86" s="107"/>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row>
    <row r="87" spans="1:136" s="28" customFormat="1" ht="12.75">
      <c r="A87" s="431" t="s">
        <v>302</v>
      </c>
      <c r="B87" s="643" t="s">
        <v>303</v>
      </c>
      <c r="C87" s="869">
        <v>100</v>
      </c>
      <c r="D87" s="431"/>
      <c r="E87" s="431"/>
      <c r="F87" s="870">
        <f>SUM(F88:F95)</f>
        <v>0</v>
      </c>
      <c r="G87" s="870"/>
      <c r="H87" s="871"/>
      <c r="I87" s="863"/>
      <c r="J87" s="869">
        <v>100</v>
      </c>
      <c r="K87" s="431"/>
      <c r="L87" s="431"/>
      <c r="M87" s="431">
        <f>SUM(M88:M95)</f>
        <v>0</v>
      </c>
      <c r="N87" s="870"/>
      <c r="O87" s="431"/>
      <c r="P87" s="863"/>
      <c r="Q87" s="869">
        <v>100</v>
      </c>
      <c r="R87" s="431"/>
      <c r="S87" s="431"/>
      <c r="T87" s="431">
        <f>SUM(T88:T95)</f>
        <v>0</v>
      </c>
      <c r="U87" s="431"/>
      <c r="V87" s="431"/>
      <c r="W87" s="863"/>
      <c r="X87" s="869">
        <v>100</v>
      </c>
      <c r="Y87" s="431"/>
      <c r="Z87" s="431"/>
      <c r="AA87" s="431">
        <f>SUM(AA88:AA95)</f>
        <v>0</v>
      </c>
      <c r="AB87" s="431"/>
      <c r="AC87" s="431"/>
      <c r="AD87" s="863"/>
      <c r="AE87" s="869">
        <v>100</v>
      </c>
      <c r="AF87" s="431"/>
      <c r="AG87" s="431"/>
      <c r="AH87" s="431">
        <f>SUM(AH88:AH95)</f>
        <v>20</v>
      </c>
      <c r="AI87" s="870"/>
      <c r="AJ87" s="431"/>
      <c r="AK87" s="863"/>
      <c r="AL87" s="869">
        <v>100</v>
      </c>
      <c r="AM87" s="431"/>
      <c r="AN87" s="431"/>
      <c r="AO87" s="431">
        <f>SUM(AO88:AO95)</f>
        <v>0</v>
      </c>
      <c r="AP87" s="431"/>
      <c r="AQ87" s="431"/>
      <c r="AR87" s="863"/>
      <c r="AS87" s="869">
        <v>100</v>
      </c>
      <c r="AT87" s="431"/>
      <c r="AU87" s="431"/>
      <c r="AV87" s="431">
        <f>SUM(AV88:AV95)</f>
        <v>0</v>
      </c>
      <c r="AW87" s="431"/>
      <c r="AX87" s="431"/>
      <c r="AY87" s="863"/>
      <c r="AZ87" s="869">
        <v>100</v>
      </c>
      <c r="BA87" s="431"/>
      <c r="BB87" s="431"/>
      <c r="BC87" s="431">
        <f>SUM(BC88:BC95)</f>
        <v>26.666666666666668</v>
      </c>
      <c r="BD87" s="870"/>
      <c r="BE87" s="431"/>
      <c r="BF87" s="863"/>
      <c r="BG87" s="869">
        <v>100</v>
      </c>
      <c r="BH87" s="431"/>
      <c r="BI87" s="431"/>
      <c r="BJ87" s="431">
        <f>SUM(BJ88:BJ95)</f>
        <v>26.666666666666668</v>
      </c>
      <c r="BK87" s="870"/>
      <c r="BL87" s="431"/>
      <c r="BM87" s="863"/>
      <c r="BN87" s="869">
        <v>100</v>
      </c>
      <c r="BO87" s="431"/>
      <c r="BP87" s="431"/>
      <c r="BQ87" s="431">
        <f>SUM(BQ88:BQ95)</f>
        <v>66.666666666666671</v>
      </c>
      <c r="BR87" s="870"/>
      <c r="BS87" s="431"/>
    </row>
    <row r="88" spans="1:136" s="153" customFormat="1" ht="102">
      <c r="A88" s="107" t="s">
        <v>304</v>
      </c>
      <c r="B88" s="200" t="s">
        <v>1763</v>
      </c>
      <c r="C88" s="118">
        <f>C$87/5</f>
        <v>20</v>
      </c>
      <c r="D88" s="107" t="s">
        <v>38</v>
      </c>
      <c r="E88" s="106">
        <f>IF(D88="Yes",C88,IF(D88="partial",C88*0.25,0))</f>
        <v>0</v>
      </c>
      <c r="F88" s="107">
        <f>E88</f>
        <v>0</v>
      </c>
      <c r="G88" s="148"/>
      <c r="H88" s="867"/>
      <c r="I88" s="41"/>
      <c r="J88" s="118">
        <f>J$87/5</f>
        <v>20</v>
      </c>
      <c r="K88" s="107" t="s">
        <v>38</v>
      </c>
      <c r="L88" s="106">
        <f>IF(K88="Yes",J88,IF(K88="partial",J88*0.25,0))</f>
        <v>0</v>
      </c>
      <c r="M88" s="107">
        <f>L88</f>
        <v>0</v>
      </c>
      <c r="N88" s="107"/>
      <c r="O88" s="107"/>
      <c r="P88" s="41"/>
      <c r="Q88" s="118">
        <f>Q$87/5</f>
        <v>20</v>
      </c>
      <c r="R88" s="107" t="s">
        <v>38</v>
      </c>
      <c r="S88" s="106">
        <f>IF(R88="Yes",Q88,IF(R88="partial",Q88*0.25,0))</f>
        <v>0</v>
      </c>
      <c r="T88" s="107">
        <f>S88</f>
        <v>0</v>
      </c>
      <c r="U88" s="107"/>
      <c r="V88" s="107"/>
      <c r="W88" s="41"/>
      <c r="X88" s="118">
        <f>X$87/5</f>
        <v>20</v>
      </c>
      <c r="Y88" s="107" t="s">
        <v>38</v>
      </c>
      <c r="Z88" s="106">
        <f>IF(Y88="Yes",X88,IF(Y88="partial",X88*0.25,0))</f>
        <v>0</v>
      </c>
      <c r="AA88" s="107">
        <f>Z88</f>
        <v>0</v>
      </c>
      <c r="AB88" s="107"/>
      <c r="AC88" s="107"/>
      <c r="AD88" s="41"/>
      <c r="AE88" s="118">
        <f>AE$87/5</f>
        <v>20</v>
      </c>
      <c r="AF88" s="107" t="s">
        <v>35</v>
      </c>
      <c r="AG88" s="106">
        <f>IF(AF88="Yes",AE88,IF(AF88="partial",AE88*0.25,0))</f>
        <v>20</v>
      </c>
      <c r="AH88" s="107">
        <f>AG88</f>
        <v>20</v>
      </c>
      <c r="AI88" s="148" t="s">
        <v>1764</v>
      </c>
      <c r="AJ88" s="107"/>
      <c r="AK88" s="41"/>
      <c r="AL88" s="118">
        <f>AL$87/5</f>
        <v>20</v>
      </c>
      <c r="AM88" s="107" t="s">
        <v>38</v>
      </c>
      <c r="AN88" s="106">
        <f>IF(AM88="Yes",AL88,IF(AM88="partial",AL88*0.25,0))</f>
        <v>0</v>
      </c>
      <c r="AO88" s="107">
        <f>AN88</f>
        <v>0</v>
      </c>
      <c r="AP88" s="107"/>
      <c r="AQ88" s="107"/>
      <c r="AR88" s="41"/>
      <c r="AS88" s="118">
        <f>AS$87/5</f>
        <v>20</v>
      </c>
      <c r="AT88" s="107" t="s">
        <v>38</v>
      </c>
      <c r="AU88" s="106">
        <f>IF(AT88="Yes",AS88,IF(AT88="partial",AS88*0.25,0))</f>
        <v>0</v>
      </c>
      <c r="AV88" s="107">
        <f>AU88</f>
        <v>0</v>
      </c>
      <c r="AW88" s="107"/>
      <c r="AX88" s="107"/>
      <c r="AY88" s="41"/>
      <c r="AZ88" s="118">
        <f>AZ$87/5</f>
        <v>20</v>
      </c>
      <c r="BA88" s="148" t="s">
        <v>35</v>
      </c>
      <c r="BB88" s="106">
        <f>IF(BA88="Yes",AZ88,IF(BA88="partial",AZ88*0.25,0))</f>
        <v>20</v>
      </c>
      <c r="BC88" s="107">
        <f>BB88</f>
        <v>20</v>
      </c>
      <c r="BD88" s="148" t="s">
        <v>1765</v>
      </c>
      <c r="BE88" s="107"/>
      <c r="BF88" s="41"/>
      <c r="BG88" s="118">
        <f>BG$87/5</f>
        <v>20</v>
      </c>
      <c r="BH88" s="151" t="s">
        <v>35</v>
      </c>
      <c r="BI88" s="106">
        <f>IF(BH88="Yes",BG88,IF(BH88="partial",BG88*0.25,0))</f>
        <v>20</v>
      </c>
      <c r="BJ88" s="107">
        <f>BI88</f>
        <v>20</v>
      </c>
      <c r="BK88" s="305" t="s">
        <v>1766</v>
      </c>
      <c r="BL88" s="107"/>
      <c r="BM88" s="41"/>
      <c r="BN88" s="118">
        <f>BN$87/5</f>
        <v>20</v>
      </c>
      <c r="BO88" s="107" t="s">
        <v>35</v>
      </c>
      <c r="BP88" s="106">
        <f>IF(BO88="Yes",BN88,IF(BO88="partial",BN88*0.25,0))</f>
        <v>20</v>
      </c>
      <c r="BQ88" s="107">
        <f>BP88</f>
        <v>20</v>
      </c>
      <c r="BR88" s="537" t="s">
        <v>1660</v>
      </c>
      <c r="BS88" s="107"/>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row>
    <row r="89" spans="1:136" s="153" customFormat="1" ht="39.75" customHeight="1">
      <c r="A89" s="107" t="s">
        <v>332</v>
      </c>
      <c r="B89" s="200" t="s">
        <v>1767</v>
      </c>
      <c r="C89" s="118">
        <f>C$87/5</f>
        <v>20</v>
      </c>
      <c r="D89" s="107" t="s">
        <v>38</v>
      </c>
      <c r="E89" s="106">
        <f t="shared" ref="E89" si="60">IF(D89="Yes",C89,IF(D89="partial",C89*0.25,0))</f>
        <v>0</v>
      </c>
      <c r="F89" s="107">
        <f t="shared" ref="F89:F91" si="61">E89</f>
        <v>0</v>
      </c>
      <c r="G89" s="148"/>
      <c r="H89" s="867"/>
      <c r="I89" s="41"/>
      <c r="J89" s="118">
        <f>J$87/5</f>
        <v>20</v>
      </c>
      <c r="K89" s="107" t="s">
        <v>38</v>
      </c>
      <c r="L89" s="106">
        <f t="shared" ref="L89" si="62">IF(K89="Yes",J89,IF(K89="partial",J89*0.25,0))</f>
        <v>0</v>
      </c>
      <c r="M89" s="107">
        <f t="shared" ref="M89:M91" si="63">L89</f>
        <v>0</v>
      </c>
      <c r="N89" s="148"/>
      <c r="O89" s="107"/>
      <c r="P89" s="41"/>
      <c r="Q89" s="118">
        <f>Q$87/5</f>
        <v>20</v>
      </c>
      <c r="R89" s="107" t="s">
        <v>38</v>
      </c>
      <c r="S89" s="106">
        <f t="shared" ref="S89" si="64">IF(R89="Yes",Q89,IF(R89="partial",Q89*0.25,0))</f>
        <v>0</v>
      </c>
      <c r="T89" s="107">
        <f t="shared" ref="T89:T91" si="65">S89</f>
        <v>0</v>
      </c>
      <c r="U89" s="107"/>
      <c r="V89" s="107"/>
      <c r="W89" s="41"/>
      <c r="X89" s="118">
        <f>X$87/5</f>
        <v>20</v>
      </c>
      <c r="Y89" s="107" t="s">
        <v>38</v>
      </c>
      <c r="Z89" s="106">
        <f t="shared" ref="Z89" si="66">IF(Y89="Yes",X89,IF(Y89="partial",X89*0.25,0))</f>
        <v>0</v>
      </c>
      <c r="AA89" s="107">
        <f t="shared" ref="AA89:AA91" si="67">Z89</f>
        <v>0</v>
      </c>
      <c r="AB89" s="107"/>
      <c r="AC89" s="107"/>
      <c r="AD89" s="41"/>
      <c r="AE89" s="118">
        <f>AE$87/5</f>
        <v>20</v>
      </c>
      <c r="AF89" s="107" t="s">
        <v>38</v>
      </c>
      <c r="AG89" s="106">
        <f t="shared" ref="AG89" si="68">IF(AF89="Yes",AE89,IF(AF89="partial",AE89*0.25,0))</f>
        <v>0</v>
      </c>
      <c r="AH89" s="107">
        <f t="shared" ref="AH89:AH91" si="69">AG89</f>
        <v>0</v>
      </c>
      <c r="AI89" s="148"/>
      <c r="AJ89" s="107"/>
      <c r="AK89" s="41"/>
      <c r="AL89" s="118">
        <f>AL$87/5</f>
        <v>20</v>
      </c>
      <c r="AM89" s="107" t="s">
        <v>38</v>
      </c>
      <c r="AN89" s="106">
        <f t="shared" ref="AN89" si="70">IF(AM89="Yes",AL89,IF(AM89="partial",AL89*0.25,0))</f>
        <v>0</v>
      </c>
      <c r="AO89" s="107">
        <f t="shared" ref="AO89:AO91" si="71">AN89</f>
        <v>0</v>
      </c>
      <c r="AP89" s="107"/>
      <c r="AQ89" s="107"/>
      <c r="AR89" s="41"/>
      <c r="AS89" s="118">
        <f>AS$87/5</f>
        <v>20</v>
      </c>
      <c r="AT89" s="107" t="s">
        <v>38</v>
      </c>
      <c r="AU89" s="106">
        <f t="shared" ref="AU89" si="72">IF(AT89="Yes",AS89,IF(AT89="partial",AS89*0.25,0))</f>
        <v>0</v>
      </c>
      <c r="AV89" s="107">
        <f t="shared" ref="AV89:AV91" si="73">AU89</f>
        <v>0</v>
      </c>
      <c r="AW89" s="107"/>
      <c r="AX89" s="107"/>
      <c r="AY89" s="41"/>
      <c r="AZ89" s="118">
        <f>AZ$87/5</f>
        <v>20</v>
      </c>
      <c r="BA89" s="107" t="s">
        <v>38</v>
      </c>
      <c r="BB89" s="106">
        <f t="shared" ref="BB89" si="74">IF(BA89="Yes",AZ89,IF(BA89="partial",AZ89*0.25,0))</f>
        <v>0</v>
      </c>
      <c r="BC89" s="107">
        <f t="shared" ref="BC89:BC91" si="75">BB89</f>
        <v>0</v>
      </c>
      <c r="BD89" s="148"/>
      <c r="BE89" s="107"/>
      <c r="BF89" s="41"/>
      <c r="BG89" s="118">
        <f>BG$87/5</f>
        <v>20</v>
      </c>
      <c r="BH89" s="107" t="s">
        <v>38</v>
      </c>
      <c r="BI89" s="106">
        <f t="shared" ref="BI89" si="76">IF(BH89="Yes",BG89,IF(BH89="partial",BG89*0.25,0))</f>
        <v>0</v>
      </c>
      <c r="BJ89" s="107">
        <f t="shared" ref="BJ89:BJ91" si="77">BI89</f>
        <v>0</v>
      </c>
      <c r="BK89" s="148"/>
      <c r="BL89" s="107"/>
      <c r="BM89" s="41"/>
      <c r="BN89" s="118">
        <f>BN$87/5</f>
        <v>20</v>
      </c>
      <c r="BO89" s="107" t="s">
        <v>35</v>
      </c>
      <c r="BP89" s="106">
        <f t="shared" ref="BP89" si="78">IF(BO89="Yes",BN89,IF(BO89="partial",BN89*0.25,0))</f>
        <v>20</v>
      </c>
      <c r="BQ89" s="107">
        <f t="shared" ref="BQ89:BQ91" si="79">BP89</f>
        <v>20</v>
      </c>
      <c r="BR89" s="537" t="s">
        <v>1660</v>
      </c>
      <c r="BS89" s="107"/>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row>
    <row r="90" spans="1:136" s="153" customFormat="1" ht="63.75">
      <c r="A90" s="107" t="s">
        <v>1768</v>
      </c>
      <c r="B90" s="200" t="s">
        <v>1769</v>
      </c>
      <c r="C90" s="118">
        <f>C$87/5</f>
        <v>20</v>
      </c>
      <c r="D90" s="107" t="s">
        <v>38</v>
      </c>
      <c r="E90" s="106">
        <f>IF(D90="Yes",C90,IF(D90="partial",C90*0.25,0))</f>
        <v>0</v>
      </c>
      <c r="F90" s="107">
        <f t="shared" si="61"/>
        <v>0</v>
      </c>
      <c r="G90" s="148"/>
      <c r="H90" s="867"/>
      <c r="I90" s="41"/>
      <c r="J90" s="118">
        <f>J$87/5</f>
        <v>20</v>
      </c>
      <c r="K90" s="107" t="s">
        <v>38</v>
      </c>
      <c r="L90" s="106">
        <f>IF(K90="Yes",J90,IF(K90="partial",J90*0.25,0))</f>
        <v>0</v>
      </c>
      <c r="M90" s="107">
        <f t="shared" si="63"/>
        <v>0</v>
      </c>
      <c r="N90" s="107"/>
      <c r="O90" s="107"/>
      <c r="P90" s="41"/>
      <c r="Q90" s="118">
        <f>Q$87/5</f>
        <v>20</v>
      </c>
      <c r="R90" s="107" t="s">
        <v>38</v>
      </c>
      <c r="S90" s="106">
        <f>IF(R90="Yes",Q90,IF(R90="partial",Q90*0.25,0))</f>
        <v>0</v>
      </c>
      <c r="T90" s="107">
        <f t="shared" si="65"/>
        <v>0</v>
      </c>
      <c r="U90" s="107"/>
      <c r="V90" s="107"/>
      <c r="W90" s="41"/>
      <c r="X90" s="118">
        <f>X$87/5</f>
        <v>20</v>
      </c>
      <c r="Y90" s="107" t="s">
        <v>38</v>
      </c>
      <c r="Z90" s="106">
        <f>IF(Y90="Yes",X90,IF(Y90="partial",X90*0.25,0))</f>
        <v>0</v>
      </c>
      <c r="AA90" s="107">
        <f t="shared" si="67"/>
        <v>0</v>
      </c>
      <c r="AB90" s="107"/>
      <c r="AC90" s="107"/>
      <c r="AD90" s="41"/>
      <c r="AE90" s="118">
        <f>AE$87/5</f>
        <v>20</v>
      </c>
      <c r="AF90" s="107" t="s">
        <v>38</v>
      </c>
      <c r="AG90" s="106">
        <f>IF(AF90="Yes",AE90,IF(AF90="partial",AE90*0.25,0))</f>
        <v>0</v>
      </c>
      <c r="AH90" s="107">
        <f t="shared" si="69"/>
        <v>0</v>
      </c>
      <c r="AI90" s="148"/>
      <c r="AJ90" s="107"/>
      <c r="AK90" s="41"/>
      <c r="AL90" s="118">
        <f>AL$87/5</f>
        <v>20</v>
      </c>
      <c r="AM90" s="107" t="s">
        <v>38</v>
      </c>
      <c r="AN90" s="106">
        <f>IF(AM90="Yes",AL90,IF(AM90="partial",AL90*0.25,0))</f>
        <v>0</v>
      </c>
      <c r="AO90" s="107">
        <f t="shared" si="71"/>
        <v>0</v>
      </c>
      <c r="AP90" s="107"/>
      <c r="AQ90" s="107"/>
      <c r="AR90" s="41"/>
      <c r="AS90" s="118">
        <f>AS$87/5</f>
        <v>20</v>
      </c>
      <c r="AT90" s="107" t="s">
        <v>38</v>
      </c>
      <c r="AU90" s="106">
        <f>IF(AT90="Yes",AS90,IF(AT90="partial",AS90*0.25,0))</f>
        <v>0</v>
      </c>
      <c r="AV90" s="107">
        <f t="shared" si="73"/>
        <v>0</v>
      </c>
      <c r="AW90" s="107"/>
      <c r="AX90" s="107"/>
      <c r="AY90" s="41"/>
      <c r="AZ90" s="118">
        <f>AZ$87/5</f>
        <v>20</v>
      </c>
      <c r="BA90" s="148" t="s">
        <v>38</v>
      </c>
      <c r="BB90" s="106">
        <f>IF(BA90="Yes",AZ90,IF(BA90="partial",AZ90*0.25,0))</f>
        <v>0</v>
      </c>
      <c r="BC90" s="107">
        <f t="shared" si="75"/>
        <v>0</v>
      </c>
      <c r="BD90" s="201"/>
      <c r="BE90" s="107"/>
      <c r="BF90" s="41"/>
      <c r="BG90" s="118">
        <f>BG$87/5</f>
        <v>20</v>
      </c>
      <c r="BH90" s="107" t="s">
        <v>38</v>
      </c>
      <c r="BI90" s="106">
        <f>IF(BH90="Yes",BG90,IF(BH90="partial",BG90*0.25,0))</f>
        <v>0</v>
      </c>
      <c r="BJ90" s="107">
        <f t="shared" si="77"/>
        <v>0</v>
      </c>
      <c r="BK90" s="151"/>
      <c r="BL90" s="107"/>
      <c r="BM90" s="41"/>
      <c r="BN90" s="118">
        <f>BN$87/5</f>
        <v>20</v>
      </c>
      <c r="BO90" s="107" t="s">
        <v>35</v>
      </c>
      <c r="BP90" s="106">
        <f>IF(BO90="Yes",BN90,IF(BO90="partial",BN90*0.25,0))</f>
        <v>20</v>
      </c>
      <c r="BQ90" s="107">
        <f t="shared" si="79"/>
        <v>20</v>
      </c>
      <c r="BR90" s="537" t="s">
        <v>1660</v>
      </c>
      <c r="BS90" s="107"/>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row>
    <row r="91" spans="1:136" s="153" customFormat="1" ht="57" customHeight="1">
      <c r="A91" s="107" t="s">
        <v>1770</v>
      </c>
      <c r="B91" s="145" t="s">
        <v>972</v>
      </c>
      <c r="C91" s="118">
        <f>C$87/5</f>
        <v>20</v>
      </c>
      <c r="D91" s="107" t="s">
        <v>38</v>
      </c>
      <c r="E91" s="106">
        <f t="shared" ref="E91" si="80">IF(D91="Yes",C91,IF(D91="partial",C91*0.25,0))</f>
        <v>0</v>
      </c>
      <c r="F91" s="107">
        <f t="shared" si="61"/>
        <v>0</v>
      </c>
      <c r="G91" s="148"/>
      <c r="H91" s="867"/>
      <c r="I91" s="41"/>
      <c r="J91" s="118">
        <f>J$87/5</f>
        <v>20</v>
      </c>
      <c r="K91" s="107" t="s">
        <v>38</v>
      </c>
      <c r="L91" s="106">
        <f t="shared" ref="L91" si="81">IF(K91="Yes",J91,IF(K91="partial",J91*0.25,0))</f>
        <v>0</v>
      </c>
      <c r="M91" s="107">
        <f t="shared" si="63"/>
        <v>0</v>
      </c>
      <c r="N91" s="107"/>
      <c r="O91" s="194"/>
      <c r="P91" s="41"/>
      <c r="Q91" s="118">
        <f>Q$87/5</f>
        <v>20</v>
      </c>
      <c r="R91" s="107" t="s">
        <v>38</v>
      </c>
      <c r="S91" s="106">
        <f t="shared" ref="S91" si="82">IF(R91="Yes",Q91,IF(R91="partial",Q91*0.25,0))</f>
        <v>0</v>
      </c>
      <c r="T91" s="107">
        <f t="shared" si="65"/>
        <v>0</v>
      </c>
      <c r="U91" s="107"/>
      <c r="V91" s="107"/>
      <c r="W91" s="41"/>
      <c r="X91" s="118">
        <f>X$87/5</f>
        <v>20</v>
      </c>
      <c r="Y91" s="107" t="s">
        <v>38</v>
      </c>
      <c r="Z91" s="106">
        <f t="shared" ref="Z91" si="83">IF(Y91="Yes",X91,IF(Y91="partial",X91*0.25,0))</f>
        <v>0</v>
      </c>
      <c r="AA91" s="107">
        <f t="shared" si="67"/>
        <v>0</v>
      </c>
      <c r="AB91" s="107"/>
      <c r="AC91" s="107"/>
      <c r="AD91" s="41"/>
      <c r="AE91" s="118">
        <f>AE$87/5</f>
        <v>20</v>
      </c>
      <c r="AF91" s="107" t="s">
        <v>38</v>
      </c>
      <c r="AG91" s="106">
        <f t="shared" ref="AG91" si="84">IF(AF91="Yes",AE91,IF(AF91="partial",AE91*0.25,0))</f>
        <v>0</v>
      </c>
      <c r="AH91" s="107">
        <f t="shared" si="69"/>
        <v>0</v>
      </c>
      <c r="AI91" s="148"/>
      <c r="AJ91" s="107"/>
      <c r="AK91" s="41"/>
      <c r="AL91" s="118">
        <f>AL$87/5</f>
        <v>20</v>
      </c>
      <c r="AM91" s="107" t="s">
        <v>38</v>
      </c>
      <c r="AN91" s="106">
        <f t="shared" ref="AN91" si="85">IF(AM91="Yes",AL91,IF(AM91="partial",AL91*0.25,0))</f>
        <v>0</v>
      </c>
      <c r="AO91" s="107">
        <f t="shared" si="71"/>
        <v>0</v>
      </c>
      <c r="AP91" s="107"/>
      <c r="AQ91" s="194"/>
      <c r="AR91" s="41"/>
      <c r="AS91" s="118">
        <f>AS$87/5</f>
        <v>20</v>
      </c>
      <c r="AT91" s="107" t="s">
        <v>38</v>
      </c>
      <c r="AU91" s="106">
        <f t="shared" ref="AU91" si="86">IF(AT91="Yes",AS91,IF(AT91="partial",AS91*0.25,0))</f>
        <v>0</v>
      </c>
      <c r="AV91" s="107">
        <f t="shared" si="73"/>
        <v>0</v>
      </c>
      <c r="AW91" s="107"/>
      <c r="AX91" s="107"/>
      <c r="AY91" s="41"/>
      <c r="AZ91" s="118">
        <f>AZ$87/5</f>
        <v>20</v>
      </c>
      <c r="BA91" s="148" t="s">
        <v>38</v>
      </c>
      <c r="BB91" s="106">
        <f t="shared" ref="BB91" si="87">IF(BA91="Yes",AZ91,IF(BA91="partial",AZ91*0.25,0))</f>
        <v>0</v>
      </c>
      <c r="BC91" s="107">
        <f t="shared" si="75"/>
        <v>0</v>
      </c>
      <c r="BD91" s="201"/>
      <c r="BE91" s="107"/>
      <c r="BF91" s="41"/>
      <c r="BG91" s="118">
        <f>BG$87/5</f>
        <v>20</v>
      </c>
      <c r="BH91" s="107" t="s">
        <v>38</v>
      </c>
      <c r="BI91" s="106">
        <f t="shared" ref="BI91" si="88">IF(BH91="Yes",BG91,IF(BH91="partial",BG91*0.25,0))</f>
        <v>0</v>
      </c>
      <c r="BJ91" s="107">
        <f t="shared" si="77"/>
        <v>0</v>
      </c>
      <c r="BK91" s="148"/>
      <c r="BL91" s="107"/>
      <c r="BM91" s="41"/>
      <c r="BN91" s="118">
        <f>BN$87/5</f>
        <v>20</v>
      </c>
      <c r="BO91" s="107" t="s">
        <v>38</v>
      </c>
      <c r="BP91" s="106">
        <f t="shared" ref="BP91" si="89">IF(BO91="Yes",BN91,IF(BO91="partial",BN91*0.25,0))</f>
        <v>0</v>
      </c>
      <c r="BQ91" s="107">
        <f t="shared" si="79"/>
        <v>0</v>
      </c>
      <c r="BR91" s="538"/>
      <c r="BS91" s="107"/>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row>
    <row r="92" spans="1:136" s="153" customFormat="1" ht="38.25">
      <c r="A92" s="121" t="s">
        <v>1771</v>
      </c>
      <c r="B92" s="467" t="s">
        <v>1772</v>
      </c>
      <c r="C92" s="118">
        <f>C$87/5</f>
        <v>20</v>
      </c>
      <c r="D92" s="107"/>
      <c r="E92" s="107"/>
      <c r="F92" s="107">
        <f>SUM(E93:E95)</f>
        <v>0</v>
      </c>
      <c r="G92" s="148"/>
      <c r="H92" s="867"/>
      <c r="I92" s="41"/>
      <c r="J92" s="118">
        <f>J$87/5</f>
        <v>20</v>
      </c>
      <c r="K92" s="107"/>
      <c r="L92" s="107"/>
      <c r="M92" s="107">
        <f>SUM(L93:L95)</f>
        <v>0</v>
      </c>
      <c r="N92" s="107"/>
      <c r="O92" s="107"/>
      <c r="P92" s="41"/>
      <c r="Q92" s="118">
        <f>Q$87/5</f>
        <v>20</v>
      </c>
      <c r="R92" s="107"/>
      <c r="S92" s="107"/>
      <c r="T92" s="107">
        <f>SUM(S93:S95)</f>
        <v>0</v>
      </c>
      <c r="U92" s="107"/>
      <c r="V92" s="107"/>
      <c r="W92" s="41"/>
      <c r="X92" s="118">
        <f>X$87/5</f>
        <v>20</v>
      </c>
      <c r="Y92" s="107"/>
      <c r="Z92" s="107"/>
      <c r="AA92" s="107">
        <f>SUM(Z93:Z95)</f>
        <v>0</v>
      </c>
      <c r="AB92" s="107"/>
      <c r="AC92" s="107"/>
      <c r="AD92" s="41"/>
      <c r="AE92" s="118">
        <f>AE$87/5</f>
        <v>20</v>
      </c>
      <c r="AF92" s="107"/>
      <c r="AG92" s="107"/>
      <c r="AH92" s="107">
        <f>SUM(AG93:AG95)</f>
        <v>0</v>
      </c>
      <c r="AI92" s="148"/>
      <c r="AJ92" s="107"/>
      <c r="AK92" s="41"/>
      <c r="AL92" s="118">
        <f>AL$87/5</f>
        <v>20</v>
      </c>
      <c r="AM92" s="107"/>
      <c r="AN92" s="107"/>
      <c r="AO92" s="107">
        <f>SUM(AN93:AN95)</f>
        <v>0</v>
      </c>
      <c r="AP92" s="107"/>
      <c r="AQ92" s="107"/>
      <c r="AR92" s="41"/>
      <c r="AS92" s="118">
        <f>AS$87/5</f>
        <v>20</v>
      </c>
      <c r="AT92" s="107"/>
      <c r="AU92" s="107"/>
      <c r="AV92" s="107">
        <f>SUM(AU93:AU95)</f>
        <v>0</v>
      </c>
      <c r="AW92" s="107"/>
      <c r="AX92" s="107"/>
      <c r="AY92" s="41"/>
      <c r="AZ92" s="118">
        <f>AZ$87/5</f>
        <v>20</v>
      </c>
      <c r="BA92" s="148"/>
      <c r="BB92" s="107"/>
      <c r="BC92" s="107">
        <f>SUM(BB93:BB95)</f>
        <v>6.666666666666667</v>
      </c>
      <c r="BD92" s="148"/>
      <c r="BE92" s="107"/>
      <c r="BF92" s="41"/>
      <c r="BG92" s="118">
        <f>BG$87/5</f>
        <v>20</v>
      </c>
      <c r="BH92" s="107"/>
      <c r="BI92" s="107"/>
      <c r="BJ92" s="107">
        <f>SUM(BI93:BI95)</f>
        <v>6.666666666666667</v>
      </c>
      <c r="BK92" s="148"/>
      <c r="BL92" s="107"/>
      <c r="BM92" s="41"/>
      <c r="BN92" s="118">
        <f>BN$87/5</f>
        <v>20</v>
      </c>
      <c r="BO92" s="107"/>
      <c r="BP92" s="107"/>
      <c r="BQ92" s="107">
        <f>SUM(BP93:BP95)</f>
        <v>6.666666666666667</v>
      </c>
      <c r="BR92" s="538"/>
      <c r="BS92" s="107"/>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row>
    <row r="93" spans="1:136" s="153" customFormat="1" ht="38.25">
      <c r="A93" s="107" t="s">
        <v>1773</v>
      </c>
      <c r="B93" s="202" t="s">
        <v>973</v>
      </c>
      <c r="C93" s="118">
        <f>C$92/3</f>
        <v>6.666666666666667</v>
      </c>
      <c r="D93" s="107" t="s">
        <v>38</v>
      </c>
      <c r="E93" s="106">
        <f t="shared" ref="E93:E94" si="90">IF(D93="Yes",C93,IF(D93="partial",C93*0.25,0))</f>
        <v>0</v>
      </c>
      <c r="F93" s="107"/>
      <c r="G93" s="148"/>
      <c r="H93" s="867"/>
      <c r="I93" s="41"/>
      <c r="J93" s="118">
        <f>J$92/3</f>
        <v>6.666666666666667</v>
      </c>
      <c r="K93" s="107" t="s">
        <v>38</v>
      </c>
      <c r="L93" s="106">
        <f t="shared" ref="L93:L94" si="91">IF(K93="Yes",J93,IF(K93="partial",J93*0.25,0))</f>
        <v>0</v>
      </c>
      <c r="M93" s="107"/>
      <c r="N93" s="107"/>
      <c r="O93" s="107"/>
      <c r="P93" s="41"/>
      <c r="Q93" s="118">
        <f>Q$92/3</f>
        <v>6.666666666666667</v>
      </c>
      <c r="R93" s="107" t="s">
        <v>38</v>
      </c>
      <c r="S93" s="106">
        <f t="shared" ref="S93:S94" si="92">IF(R93="Yes",Q93,IF(R93="partial",Q93*0.25,0))</f>
        <v>0</v>
      </c>
      <c r="T93" s="107"/>
      <c r="U93" s="107"/>
      <c r="V93" s="107"/>
      <c r="W93" s="41"/>
      <c r="X93" s="118">
        <f>X$92/3</f>
        <v>6.666666666666667</v>
      </c>
      <c r="Y93" s="107" t="s">
        <v>38</v>
      </c>
      <c r="Z93" s="106">
        <f t="shared" ref="Z93:Z94" si="93">IF(Y93="Yes",X93,IF(Y93="partial",X93*0.25,0))</f>
        <v>0</v>
      </c>
      <c r="AA93" s="107"/>
      <c r="AB93" s="107"/>
      <c r="AC93" s="107"/>
      <c r="AD93" s="41"/>
      <c r="AE93" s="118">
        <f>AE$92/3</f>
        <v>6.666666666666667</v>
      </c>
      <c r="AF93" s="107" t="s">
        <v>38</v>
      </c>
      <c r="AG93" s="106">
        <f t="shared" ref="AG93:AG94" si="94">IF(AF93="Yes",AE93,IF(AF93="partial",AE93*0.25,0))</f>
        <v>0</v>
      </c>
      <c r="AH93" s="107"/>
      <c r="AI93" s="148"/>
      <c r="AJ93" s="107"/>
      <c r="AK93" s="41"/>
      <c r="AL93" s="118">
        <f>AL$92/3</f>
        <v>6.666666666666667</v>
      </c>
      <c r="AM93" s="107" t="s">
        <v>38</v>
      </c>
      <c r="AN93" s="106">
        <f t="shared" ref="AN93:AN94" si="95">IF(AM93="Yes",AL93,IF(AM93="partial",AL93*0.25,0))</f>
        <v>0</v>
      </c>
      <c r="AO93" s="107"/>
      <c r="AP93" s="107"/>
      <c r="AQ93" s="107"/>
      <c r="AR93" s="41"/>
      <c r="AS93" s="118">
        <f>AS$92/3</f>
        <v>6.666666666666667</v>
      </c>
      <c r="AT93" s="107" t="s">
        <v>38</v>
      </c>
      <c r="AU93" s="106">
        <f t="shared" ref="AU93:AU94" si="96">IF(AT93="Yes",AS93,IF(AT93="partial",AS93*0.25,0))</f>
        <v>0</v>
      </c>
      <c r="AV93" s="107"/>
      <c r="AW93" s="107"/>
      <c r="AX93" s="107"/>
      <c r="AY93" s="41"/>
      <c r="AZ93" s="118">
        <f>AZ$92/3</f>
        <v>6.666666666666667</v>
      </c>
      <c r="BA93" s="151" t="s">
        <v>35</v>
      </c>
      <c r="BB93" s="106">
        <f t="shared" ref="BB93:BB94" si="97">IF(BA93="Yes",AZ93,IF(BA93="partial",AZ93*0.25,0))</f>
        <v>6.666666666666667</v>
      </c>
      <c r="BC93" s="107"/>
      <c r="BD93" s="305" t="s">
        <v>1774</v>
      </c>
      <c r="BE93" s="107"/>
      <c r="BF93" s="41"/>
      <c r="BG93" s="118">
        <f>BG$92/3</f>
        <v>6.666666666666667</v>
      </c>
      <c r="BH93" s="151" t="s">
        <v>35</v>
      </c>
      <c r="BI93" s="106">
        <f t="shared" ref="BI93:BI94" si="98">IF(BH93="Yes",BG93,IF(BH93="partial",BG93*0.25,0))</f>
        <v>6.666666666666667</v>
      </c>
      <c r="BJ93" s="107"/>
      <c r="BK93" s="305" t="s">
        <v>1766</v>
      </c>
      <c r="BL93" s="107"/>
      <c r="BM93" s="41"/>
      <c r="BN93" s="118">
        <f>BN$92/3</f>
        <v>6.666666666666667</v>
      </c>
      <c r="BO93" s="151" t="s">
        <v>35</v>
      </c>
      <c r="BP93" s="106">
        <f t="shared" ref="BP93:BP94" si="99">IF(BO93="Yes",BN93,IF(BO93="partial",BN93*0.25,0))</f>
        <v>6.666666666666667</v>
      </c>
      <c r="BQ93" s="107"/>
      <c r="BR93" s="537" t="s">
        <v>1660</v>
      </c>
      <c r="BS93" s="107"/>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row>
    <row r="94" spans="1:136" s="153" customFormat="1" ht="102">
      <c r="A94" s="107" t="s">
        <v>1775</v>
      </c>
      <c r="B94" s="203" t="s">
        <v>1170</v>
      </c>
      <c r="C94" s="118">
        <f>C$92/3</f>
        <v>6.666666666666667</v>
      </c>
      <c r="D94" s="107" t="s">
        <v>38</v>
      </c>
      <c r="E94" s="106">
        <f t="shared" si="90"/>
        <v>0</v>
      </c>
      <c r="F94" s="107"/>
      <c r="H94" s="867"/>
      <c r="I94" s="41"/>
      <c r="J94" s="118">
        <f>J$92/3</f>
        <v>6.666666666666667</v>
      </c>
      <c r="K94" s="107" t="s">
        <v>38</v>
      </c>
      <c r="L94" s="106">
        <f t="shared" si="91"/>
        <v>0</v>
      </c>
      <c r="M94" s="107"/>
      <c r="N94" s="107"/>
      <c r="O94" s="107"/>
      <c r="P94" s="41"/>
      <c r="Q94" s="118">
        <f>Q$92/3</f>
        <v>6.666666666666667</v>
      </c>
      <c r="R94" s="107" t="s">
        <v>38</v>
      </c>
      <c r="S94" s="106">
        <f t="shared" si="92"/>
        <v>0</v>
      </c>
      <c r="T94" s="107"/>
      <c r="U94" s="107"/>
      <c r="V94" s="107"/>
      <c r="W94" s="41"/>
      <c r="X94" s="118">
        <f>X$92/3</f>
        <v>6.666666666666667</v>
      </c>
      <c r="Y94" s="107" t="s">
        <v>38</v>
      </c>
      <c r="Z94" s="106">
        <f t="shared" si="93"/>
        <v>0</v>
      </c>
      <c r="AA94" s="107"/>
      <c r="AB94" s="107"/>
      <c r="AC94" s="107"/>
      <c r="AD94" s="41"/>
      <c r="AE94" s="118">
        <f>AE$92/3</f>
        <v>6.666666666666667</v>
      </c>
      <c r="AF94" s="107" t="s">
        <v>38</v>
      </c>
      <c r="AG94" s="106">
        <f t="shared" si="94"/>
        <v>0</v>
      </c>
      <c r="AH94" s="107"/>
      <c r="AI94" s="148"/>
      <c r="AJ94" s="107"/>
      <c r="AK94" s="41"/>
      <c r="AL94" s="118">
        <f>AL$92/3</f>
        <v>6.666666666666667</v>
      </c>
      <c r="AM94" s="107" t="s">
        <v>38</v>
      </c>
      <c r="AN94" s="106">
        <f t="shared" si="95"/>
        <v>0</v>
      </c>
      <c r="AO94" s="107"/>
      <c r="AP94" s="107"/>
      <c r="AQ94" s="107"/>
      <c r="AR94" s="41"/>
      <c r="AS94" s="118">
        <f>AS$92/3</f>
        <v>6.666666666666667</v>
      </c>
      <c r="AT94" s="107" t="s">
        <v>38</v>
      </c>
      <c r="AU94" s="106">
        <f t="shared" si="96"/>
        <v>0</v>
      </c>
      <c r="AV94" s="107"/>
      <c r="AW94" s="107"/>
      <c r="AX94" s="107"/>
      <c r="AY94" s="41"/>
      <c r="AZ94" s="118">
        <f>AZ$92/3</f>
        <v>6.666666666666667</v>
      </c>
      <c r="BA94" s="148" t="s">
        <v>38</v>
      </c>
      <c r="BB94" s="106">
        <f t="shared" si="97"/>
        <v>0</v>
      </c>
      <c r="BC94" s="107"/>
      <c r="BD94" s="150"/>
      <c r="BE94" s="107"/>
      <c r="BF94" s="41"/>
      <c r="BG94" s="118">
        <f>BG$92/3</f>
        <v>6.666666666666667</v>
      </c>
      <c r="BH94" s="107" t="s">
        <v>38</v>
      </c>
      <c r="BI94" s="106">
        <f t="shared" si="98"/>
        <v>0</v>
      </c>
      <c r="BJ94" s="107"/>
      <c r="BK94" s="148"/>
      <c r="BL94" s="107"/>
      <c r="BM94" s="41"/>
      <c r="BN94" s="118">
        <f>BN$92/3</f>
        <v>6.666666666666667</v>
      </c>
      <c r="BO94" s="107" t="s">
        <v>38</v>
      </c>
      <c r="BP94" s="106">
        <f t="shared" si="99"/>
        <v>0</v>
      </c>
      <c r="BQ94" s="107"/>
      <c r="BR94" s="148"/>
      <c r="BS94" s="107"/>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row>
    <row r="95" spans="1:136" s="153" customFormat="1" ht="51">
      <c r="A95" s="107" t="s">
        <v>1776</v>
      </c>
      <c r="B95" s="202" t="s">
        <v>974</v>
      </c>
      <c r="C95" s="118">
        <f>C$92/3</f>
        <v>6.666666666666667</v>
      </c>
      <c r="D95" s="107" t="s">
        <v>38</v>
      </c>
      <c r="E95" s="106">
        <f>IF(D95="Yes",C95,IF(D95="partial",C95*0.25,0))</f>
        <v>0</v>
      </c>
      <c r="F95" s="107"/>
      <c r="G95" s="148"/>
      <c r="H95" s="867"/>
      <c r="I95" s="41"/>
      <c r="J95" s="118">
        <f>J$92/3</f>
        <v>6.666666666666667</v>
      </c>
      <c r="K95" s="107" t="s">
        <v>38</v>
      </c>
      <c r="L95" s="106">
        <f>IF(K95="Yes",J95,IF(K95="partial",J95*0.25,0))</f>
        <v>0</v>
      </c>
      <c r="M95" s="107"/>
      <c r="N95" s="107"/>
      <c r="O95" s="107"/>
      <c r="P95" s="41"/>
      <c r="Q95" s="118">
        <f>Q$92/3</f>
        <v>6.666666666666667</v>
      </c>
      <c r="R95" s="107" t="s">
        <v>38</v>
      </c>
      <c r="S95" s="106">
        <f>IF(R95="Yes",Q95,IF(R95="partial",Q95*0.25,0))</f>
        <v>0</v>
      </c>
      <c r="T95" s="107"/>
      <c r="U95" s="107"/>
      <c r="V95" s="107"/>
      <c r="W95" s="41"/>
      <c r="X95" s="118">
        <f>X$92/3</f>
        <v>6.666666666666667</v>
      </c>
      <c r="Y95" s="107" t="s">
        <v>38</v>
      </c>
      <c r="Z95" s="106">
        <f>IF(Y95="Yes",X95,IF(Y95="partial",X95*0.25,0))</f>
        <v>0</v>
      </c>
      <c r="AA95" s="107"/>
      <c r="AB95" s="107"/>
      <c r="AC95" s="107"/>
      <c r="AD95" s="41"/>
      <c r="AE95" s="118">
        <f>AE$92/3</f>
        <v>6.666666666666667</v>
      </c>
      <c r="AF95" s="107" t="s">
        <v>38</v>
      </c>
      <c r="AG95" s="106">
        <f>IF(AF95="Yes",AE95,IF(AF95="partial",AE95*0.25,0))</f>
        <v>0</v>
      </c>
      <c r="AH95" s="107"/>
      <c r="AI95" s="148"/>
      <c r="AJ95" s="107"/>
      <c r="AK95" s="41"/>
      <c r="AL95" s="118">
        <f>AL$92/3</f>
        <v>6.666666666666667</v>
      </c>
      <c r="AM95" s="107" t="s">
        <v>38</v>
      </c>
      <c r="AN95" s="106">
        <f>IF(AM95="Yes",AL95,IF(AM95="partial",AL95*0.25,0))</f>
        <v>0</v>
      </c>
      <c r="AO95" s="107"/>
      <c r="AP95" s="107"/>
      <c r="AQ95" s="107"/>
      <c r="AR95" s="41"/>
      <c r="AS95" s="118">
        <f>AS$92/3</f>
        <v>6.666666666666667</v>
      </c>
      <c r="AT95" s="107" t="s">
        <v>38</v>
      </c>
      <c r="AU95" s="106">
        <f>IF(AT95="Yes",AS95,IF(AT95="partial",AS95*0.25,0))</f>
        <v>0</v>
      </c>
      <c r="AV95" s="107"/>
      <c r="AW95" s="107"/>
      <c r="AX95" s="107"/>
      <c r="AY95" s="41"/>
      <c r="AZ95" s="118">
        <f>AZ$92/3</f>
        <v>6.666666666666667</v>
      </c>
      <c r="BA95" s="148" t="s">
        <v>38</v>
      </c>
      <c r="BB95" s="106">
        <f>IF(BA95="Yes",AZ95,IF(BA95="partial",AZ95*0.25,0))</f>
        <v>0</v>
      </c>
      <c r="BC95" s="107"/>
      <c r="BD95" s="201"/>
      <c r="BE95" s="107"/>
      <c r="BF95" s="41"/>
      <c r="BG95" s="118">
        <f>BG$92/3</f>
        <v>6.666666666666667</v>
      </c>
      <c r="BH95" s="107" t="s">
        <v>38</v>
      </c>
      <c r="BI95" s="106">
        <f>IF(BH95="Yes",BG95,IF(BH95="partial",BG95*0.25,0))</f>
        <v>0</v>
      </c>
      <c r="BJ95" s="107"/>
      <c r="BK95" s="148"/>
      <c r="BL95" s="107"/>
      <c r="BM95" s="41"/>
      <c r="BN95" s="118">
        <f>BN$92/3</f>
        <v>6.666666666666667</v>
      </c>
      <c r="BO95" s="107" t="s">
        <v>38</v>
      </c>
      <c r="BP95" s="106">
        <f>IF(BO95="Yes",BN95,IF(BO95="partial",BN95*0.25,0))</f>
        <v>0</v>
      </c>
      <c r="BQ95" s="107"/>
      <c r="BR95" s="148"/>
      <c r="BS95" s="107"/>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row>
    <row r="96" spans="1:136" s="296" customFormat="1" ht="18.75">
      <c r="A96" s="47"/>
      <c r="B96" s="775" t="s">
        <v>175</v>
      </c>
      <c r="C96" s="126"/>
      <c r="D96" s="47"/>
      <c r="E96" s="47"/>
      <c r="F96" s="47">
        <f>F87+F49+F27+F8</f>
        <v>123.85416666666667</v>
      </c>
      <c r="G96" s="47"/>
      <c r="H96" s="866"/>
      <c r="I96" s="44"/>
      <c r="J96" s="126"/>
      <c r="K96" s="47"/>
      <c r="L96" s="47"/>
      <c r="M96" s="47">
        <f>M87+M49+M27+M8</f>
        <v>110.72916666666667</v>
      </c>
      <c r="N96" s="47"/>
      <c r="O96" s="47"/>
      <c r="P96" s="44"/>
      <c r="Q96" s="126"/>
      <c r="R96" s="47"/>
      <c r="S96" s="47"/>
      <c r="T96" s="47">
        <f>T87+T49+T27+T8</f>
        <v>110.83333333333334</v>
      </c>
      <c r="U96" s="47"/>
      <c r="V96" s="47"/>
      <c r="W96" s="44"/>
      <c r="X96" s="126"/>
      <c r="Y96" s="47"/>
      <c r="Z96" s="47"/>
      <c r="AA96" s="47">
        <f>AA87+AA49+AA27+AA8</f>
        <v>101.87500000000001</v>
      </c>
      <c r="AB96" s="47"/>
      <c r="AC96" s="47"/>
      <c r="AD96" s="44"/>
      <c r="AE96" s="126"/>
      <c r="AF96" s="47"/>
      <c r="AG96" s="47"/>
      <c r="AH96" s="47">
        <f>AH87+AH49+AH27+AH8</f>
        <v>218.64583333333334</v>
      </c>
      <c r="AI96" s="47"/>
      <c r="AJ96" s="47"/>
      <c r="AK96" s="44"/>
      <c r="AL96" s="126"/>
      <c r="AM96" s="47"/>
      <c r="AN96" s="47"/>
      <c r="AO96" s="47">
        <f>AO87+AO49+AO27+AO8</f>
        <v>193.95833333333334</v>
      </c>
      <c r="AP96" s="47"/>
      <c r="AQ96" s="47"/>
      <c r="AR96" s="44"/>
      <c r="AS96" s="126"/>
      <c r="AT96" s="47"/>
      <c r="AU96" s="47"/>
      <c r="AV96" s="47">
        <f>AV87+AV49+AV27+AV8</f>
        <v>177.39583333333334</v>
      </c>
      <c r="AW96" s="47"/>
      <c r="AX96" s="47"/>
      <c r="AY96" s="44"/>
      <c r="AZ96" s="126"/>
      <c r="BA96" s="47"/>
      <c r="BB96" s="47"/>
      <c r="BC96" s="47">
        <f>BC87+BC49+BC27+BC8</f>
        <v>262.91666666666669</v>
      </c>
      <c r="BD96" s="47"/>
      <c r="BE96" s="47"/>
      <c r="BF96" s="44"/>
      <c r="BG96" s="126"/>
      <c r="BH96" s="47"/>
      <c r="BI96" s="47"/>
      <c r="BJ96" s="47">
        <f>BJ87+BJ49+BJ27+BJ8</f>
        <v>104.58333333333334</v>
      </c>
      <c r="BK96" s="47"/>
      <c r="BL96" s="47"/>
      <c r="BM96" s="44"/>
      <c r="BN96" s="126"/>
      <c r="BO96" s="47"/>
      <c r="BP96" s="47"/>
      <c r="BQ96" s="47">
        <f>BQ87+BQ49+BQ27+BQ8</f>
        <v>301.66666666666669</v>
      </c>
      <c r="BR96" s="47"/>
      <c r="BS96" s="47"/>
    </row>
    <row r="97" spans="1:71" s="296" customFormat="1" ht="18.75">
      <c r="A97" s="47"/>
      <c r="B97" s="775" t="s">
        <v>176</v>
      </c>
      <c r="C97" s="126"/>
      <c r="D97" s="47"/>
      <c r="E97" s="47"/>
      <c r="F97" s="47">
        <f>(F96/4)</f>
        <v>30.963541666666668</v>
      </c>
      <c r="G97" s="47"/>
      <c r="H97" s="866"/>
      <c r="I97" s="44"/>
      <c r="J97" s="126"/>
      <c r="K97" s="47"/>
      <c r="L97" s="47"/>
      <c r="M97" s="47">
        <f>(M96/4)</f>
        <v>27.682291666666668</v>
      </c>
      <c r="N97" s="47"/>
      <c r="O97" s="47"/>
      <c r="P97" s="44"/>
      <c r="Q97" s="126"/>
      <c r="R97" s="47"/>
      <c r="S97" s="47"/>
      <c r="T97" s="47">
        <f>(T96/4)</f>
        <v>27.708333333333336</v>
      </c>
      <c r="U97" s="47"/>
      <c r="V97" s="47"/>
      <c r="W97" s="44"/>
      <c r="X97" s="126"/>
      <c r="Y97" s="47"/>
      <c r="Z97" s="47"/>
      <c r="AA97" s="47">
        <f>(AA96/4)</f>
        <v>25.468750000000004</v>
      </c>
      <c r="AB97" s="47"/>
      <c r="AC97" s="47"/>
      <c r="AD97" s="44"/>
      <c r="AE97" s="126"/>
      <c r="AF97" s="47"/>
      <c r="AG97" s="47"/>
      <c r="AH97" s="47">
        <f>(AH96/4)</f>
        <v>54.661458333333336</v>
      </c>
      <c r="AI97" s="47"/>
      <c r="AJ97" s="47"/>
      <c r="AK97" s="44"/>
      <c r="AL97" s="126"/>
      <c r="AM97" s="47"/>
      <c r="AN97" s="47"/>
      <c r="AO97" s="47">
        <f>(AO96/4)</f>
        <v>48.489583333333336</v>
      </c>
      <c r="AP97" s="47"/>
      <c r="AQ97" s="47"/>
      <c r="AR97" s="44"/>
      <c r="AS97" s="126"/>
      <c r="AT97" s="47"/>
      <c r="AU97" s="47"/>
      <c r="AV97" s="47">
        <f>(AV96/4)</f>
        <v>44.348958333333336</v>
      </c>
      <c r="AW97" s="47"/>
      <c r="AX97" s="47"/>
      <c r="AY97" s="44"/>
      <c r="AZ97" s="126"/>
      <c r="BA97" s="47"/>
      <c r="BB97" s="47"/>
      <c r="BC97" s="47">
        <f>(BC96/4)</f>
        <v>65.729166666666671</v>
      </c>
      <c r="BD97" s="47"/>
      <c r="BE97" s="47"/>
      <c r="BF97" s="44"/>
      <c r="BG97" s="126"/>
      <c r="BH97" s="47"/>
      <c r="BI97" s="47"/>
      <c r="BJ97" s="47">
        <f>(BJ96/4)</f>
        <v>26.145833333333336</v>
      </c>
      <c r="BK97" s="47"/>
      <c r="BL97" s="47"/>
      <c r="BM97" s="44"/>
      <c r="BN97" s="126"/>
      <c r="BO97" s="47"/>
      <c r="BP97" s="47"/>
      <c r="BQ97" s="47">
        <f>(BQ96/4)</f>
        <v>75.416666666666671</v>
      </c>
      <c r="BR97" s="47"/>
      <c r="BS97" s="47"/>
    </row>
    <row r="98" spans="1:71" s="28" customFormat="1" ht="31.5" customHeight="1">
      <c r="A98" s="673"/>
      <c r="B98" s="122"/>
      <c r="C98" s="122"/>
      <c r="D98" s="122"/>
      <c r="E98" s="122"/>
      <c r="F98" s="122"/>
      <c r="G98" s="122"/>
      <c r="H98" s="122"/>
      <c r="I98" s="43"/>
      <c r="J98" s="122"/>
      <c r="K98" s="122"/>
      <c r="L98" s="122"/>
      <c r="M98" s="122"/>
      <c r="N98" s="122"/>
      <c r="O98" s="122"/>
      <c r="P98" s="43"/>
      <c r="Q98" s="122"/>
      <c r="R98" s="122"/>
      <c r="S98" s="122"/>
      <c r="T98" s="122"/>
      <c r="U98" s="122"/>
      <c r="V98" s="122"/>
      <c r="W98" s="43"/>
      <c r="X98" s="122"/>
      <c r="Y98" s="122"/>
      <c r="Z98" s="122"/>
      <c r="AA98" s="122"/>
      <c r="AB98" s="122"/>
      <c r="AC98" s="122"/>
      <c r="AD98" s="43"/>
      <c r="AE98" s="122"/>
      <c r="AF98" s="122"/>
      <c r="AG98" s="122"/>
      <c r="AH98" s="122"/>
      <c r="AI98" s="122"/>
      <c r="AJ98" s="122"/>
      <c r="AK98" s="43"/>
      <c r="AL98" s="122"/>
      <c r="AM98" s="122"/>
      <c r="AN98" s="122"/>
      <c r="AO98" s="122"/>
      <c r="AP98" s="122"/>
      <c r="AQ98" s="122"/>
      <c r="AR98" s="43"/>
      <c r="AS98" s="122"/>
      <c r="AT98" s="122"/>
      <c r="AU98" s="122"/>
      <c r="AV98" s="122"/>
      <c r="AW98" s="122"/>
      <c r="AX98" s="122"/>
      <c r="AY98" s="43"/>
      <c r="AZ98" s="122"/>
      <c r="BA98" s="460"/>
      <c r="BB98" s="122"/>
      <c r="BC98" s="122"/>
      <c r="BD98" s="122"/>
      <c r="BE98" s="122"/>
      <c r="BF98" s="43"/>
      <c r="BG98" s="122"/>
      <c r="BH98" s="122"/>
      <c r="BI98" s="122"/>
      <c r="BJ98" s="122"/>
      <c r="BK98" s="122"/>
      <c r="BL98" s="122"/>
      <c r="BM98" s="43"/>
      <c r="BN98" s="122"/>
      <c r="BO98" s="460"/>
      <c r="BP98" s="122"/>
      <c r="BQ98" s="122"/>
      <c r="BR98" s="122"/>
      <c r="BS98" s="122"/>
    </row>
    <row r="99" spans="1:71" s="28" customFormat="1">
      <c r="A99" s="673"/>
      <c r="B99" s="122"/>
      <c r="C99" s="122"/>
      <c r="D99" s="122"/>
      <c r="E99" s="122"/>
      <c r="F99" s="122"/>
      <c r="G99" s="122"/>
      <c r="H99" s="122"/>
      <c r="I99" s="43"/>
      <c r="J99" s="122"/>
      <c r="K99" s="122"/>
      <c r="L99" s="122"/>
      <c r="M99" s="122"/>
      <c r="N99" s="122"/>
      <c r="O99" s="122"/>
      <c r="P99" s="43"/>
      <c r="Q99" s="122"/>
      <c r="R99" s="122"/>
      <c r="S99" s="122"/>
      <c r="T99" s="122"/>
      <c r="U99" s="122"/>
      <c r="V99" s="122"/>
      <c r="W99" s="43"/>
      <c r="X99" s="122"/>
      <c r="Y99" s="122"/>
      <c r="Z99" s="122"/>
      <c r="AA99" s="122"/>
      <c r="AB99" s="122"/>
      <c r="AC99" s="122"/>
      <c r="AD99" s="43"/>
      <c r="AE99" s="122"/>
      <c r="AF99" s="122"/>
      <c r="AG99" s="122"/>
      <c r="AH99" s="122"/>
      <c r="AI99" s="122"/>
      <c r="AJ99" s="122"/>
      <c r="AK99" s="43"/>
      <c r="AL99" s="122"/>
      <c r="AM99" s="122"/>
      <c r="AN99" s="122"/>
      <c r="AO99" s="122"/>
      <c r="AP99" s="122"/>
      <c r="AQ99" s="122"/>
      <c r="AR99" s="43"/>
      <c r="AS99" s="122"/>
      <c r="AT99" s="122"/>
      <c r="AU99" s="122"/>
      <c r="AV99" s="122"/>
      <c r="AW99" s="122"/>
      <c r="AX99" s="122"/>
      <c r="AY99" s="43"/>
      <c r="AZ99" s="122"/>
      <c r="BA99" s="460"/>
      <c r="BB99" s="122"/>
      <c r="BC99" s="122"/>
      <c r="BD99" s="122"/>
      <c r="BE99" s="122"/>
      <c r="BF99" s="43"/>
      <c r="BG99" s="122"/>
      <c r="BH99" s="122"/>
      <c r="BI99" s="122"/>
      <c r="BJ99" s="122"/>
      <c r="BK99" s="122"/>
      <c r="BL99" s="122"/>
      <c r="BM99" s="43"/>
      <c r="BN99" s="122"/>
      <c r="BO99" s="460"/>
      <c r="BP99" s="122"/>
      <c r="BQ99" s="122"/>
      <c r="BR99" s="122"/>
      <c r="BS99" s="122"/>
    </row>
    <row r="100" spans="1:71" s="28" customFormat="1">
      <c r="A100" s="673"/>
      <c r="B100" s="122"/>
      <c r="C100" s="122"/>
      <c r="D100" s="122"/>
      <c r="E100" s="122"/>
      <c r="F100" s="122"/>
      <c r="G100" s="122"/>
      <c r="H100" s="122"/>
      <c r="I100" s="43"/>
      <c r="J100" s="122"/>
      <c r="K100" s="122"/>
      <c r="L100" s="122"/>
      <c r="M100" s="122"/>
      <c r="N100" s="122"/>
      <c r="O100" s="122"/>
      <c r="P100" s="43"/>
      <c r="Q100" s="122"/>
      <c r="R100" s="122"/>
      <c r="S100" s="122"/>
      <c r="T100" s="122"/>
      <c r="U100" s="122"/>
      <c r="V100" s="122"/>
      <c r="W100" s="43"/>
      <c r="X100" s="122"/>
      <c r="Y100" s="122"/>
      <c r="Z100" s="122"/>
      <c r="AA100" s="122"/>
      <c r="AB100" s="122"/>
      <c r="AC100" s="122"/>
      <c r="AD100" s="43"/>
      <c r="AE100" s="122"/>
      <c r="AF100" s="122"/>
      <c r="AG100" s="122"/>
      <c r="AH100" s="122"/>
      <c r="AI100" s="122"/>
      <c r="AJ100" s="122"/>
      <c r="AK100" s="43"/>
      <c r="AL100" s="122"/>
      <c r="AM100" s="122"/>
      <c r="AN100" s="122"/>
      <c r="AO100" s="122"/>
      <c r="AP100" s="122"/>
      <c r="AQ100" s="122"/>
      <c r="AR100" s="43"/>
      <c r="AS100" s="122"/>
      <c r="AT100" s="122"/>
      <c r="AU100" s="122"/>
      <c r="AV100" s="122"/>
      <c r="AW100" s="122"/>
      <c r="AX100" s="122"/>
      <c r="AY100" s="43"/>
      <c r="AZ100" s="122"/>
      <c r="BA100" s="460"/>
      <c r="BB100" s="122"/>
      <c r="BC100" s="122"/>
      <c r="BD100" s="122"/>
      <c r="BE100" s="122"/>
      <c r="BF100" s="43"/>
      <c r="BG100" s="122"/>
      <c r="BH100" s="122"/>
      <c r="BI100" s="122"/>
      <c r="BJ100" s="122"/>
      <c r="BK100" s="122"/>
      <c r="BL100" s="122"/>
      <c r="BM100" s="43"/>
      <c r="BN100" s="122"/>
      <c r="BO100" s="460"/>
      <c r="BP100" s="122"/>
      <c r="BQ100" s="204"/>
      <c r="BR100" s="122"/>
      <c r="BS100" s="122"/>
    </row>
    <row r="101" spans="1:71" s="28" customFormat="1">
      <c r="A101" s="673"/>
      <c r="B101" s="122"/>
      <c r="C101" s="122"/>
      <c r="D101" s="122"/>
      <c r="E101" s="122"/>
      <c r="F101" s="122"/>
      <c r="G101" s="122"/>
      <c r="H101" s="122"/>
      <c r="I101" s="43"/>
      <c r="J101" s="122"/>
      <c r="K101" s="122"/>
      <c r="L101" s="122"/>
      <c r="M101" s="122"/>
      <c r="N101" s="122"/>
      <c r="O101" s="122"/>
      <c r="P101" s="43"/>
      <c r="Q101" s="122"/>
      <c r="R101" s="122"/>
      <c r="S101" s="122"/>
      <c r="T101" s="122"/>
      <c r="U101" s="122"/>
      <c r="V101" s="122"/>
      <c r="W101" s="43"/>
      <c r="X101" s="122"/>
      <c r="Y101" s="122"/>
      <c r="Z101" s="122"/>
      <c r="AA101" s="122"/>
      <c r="AB101" s="122"/>
      <c r="AC101" s="122"/>
      <c r="AD101" s="43"/>
      <c r="AE101" s="122"/>
      <c r="AF101" s="122"/>
      <c r="AG101" s="122"/>
      <c r="AH101" s="122"/>
      <c r="AI101" s="122"/>
      <c r="AJ101" s="122"/>
      <c r="AK101" s="43"/>
      <c r="AL101" s="122"/>
      <c r="AM101" s="122"/>
      <c r="AN101" s="122"/>
      <c r="AO101" s="122"/>
      <c r="AP101" s="122"/>
      <c r="AQ101" s="122"/>
      <c r="AR101" s="43"/>
      <c r="AS101" s="122"/>
      <c r="AT101" s="122"/>
      <c r="AU101" s="122"/>
      <c r="AV101" s="122"/>
      <c r="AW101" s="122"/>
      <c r="AX101" s="122"/>
      <c r="AY101" s="43"/>
      <c r="AZ101" s="122"/>
      <c r="BA101" s="460"/>
      <c r="BB101" s="122"/>
      <c r="BC101" s="122"/>
      <c r="BD101" s="122"/>
      <c r="BE101" s="122"/>
      <c r="BF101" s="43"/>
      <c r="BG101" s="122"/>
      <c r="BH101" s="122"/>
      <c r="BI101" s="122"/>
      <c r="BJ101" s="122"/>
      <c r="BK101" s="122"/>
      <c r="BL101" s="122"/>
      <c r="BM101" s="43"/>
      <c r="BN101" s="122"/>
      <c r="BO101" s="460"/>
      <c r="BP101" s="122"/>
      <c r="BQ101" s="122"/>
      <c r="BR101" s="122"/>
      <c r="BS101" s="122"/>
    </row>
    <row r="102" spans="1:71" s="28" customFormat="1">
      <c r="A102" s="673"/>
      <c r="B102" s="122"/>
      <c r="C102" s="122"/>
      <c r="D102" s="122"/>
      <c r="E102" s="122"/>
      <c r="F102" s="122"/>
      <c r="G102" s="122"/>
      <c r="H102" s="122"/>
      <c r="I102" s="43"/>
      <c r="J102" s="122"/>
      <c r="K102" s="122"/>
      <c r="L102" s="122"/>
      <c r="M102" s="122"/>
      <c r="N102" s="122"/>
      <c r="O102" s="122"/>
      <c r="P102" s="43"/>
      <c r="Q102" s="122"/>
      <c r="R102" s="122"/>
      <c r="S102" s="122"/>
      <c r="T102" s="122"/>
      <c r="U102" s="122"/>
      <c r="V102" s="122"/>
      <c r="W102" s="43"/>
      <c r="X102" s="122"/>
      <c r="Y102" s="122"/>
      <c r="Z102" s="122"/>
      <c r="AA102" s="122"/>
      <c r="AB102" s="122"/>
      <c r="AC102" s="122"/>
      <c r="AD102" s="43"/>
      <c r="AE102" s="122"/>
      <c r="AF102" s="122"/>
      <c r="AG102" s="122"/>
      <c r="AH102" s="122"/>
      <c r="AI102" s="122"/>
      <c r="AJ102" s="122"/>
      <c r="AK102" s="43"/>
      <c r="AL102" s="122"/>
      <c r="AM102" s="122"/>
      <c r="AN102" s="122"/>
      <c r="AO102" s="122"/>
      <c r="AP102" s="122"/>
      <c r="AQ102" s="122"/>
      <c r="AR102" s="43"/>
      <c r="AS102" s="122"/>
      <c r="AT102" s="122"/>
      <c r="AU102" s="122"/>
      <c r="AV102" s="122"/>
      <c r="AW102" s="122"/>
      <c r="AX102" s="122"/>
      <c r="AY102" s="43"/>
      <c r="AZ102" s="122"/>
      <c r="BA102" s="460"/>
      <c r="BB102" s="122"/>
      <c r="BC102" s="122"/>
      <c r="BD102" s="122"/>
      <c r="BE102" s="122"/>
      <c r="BF102" s="43"/>
      <c r="BG102" s="122"/>
      <c r="BH102" s="122"/>
      <c r="BI102" s="122"/>
      <c r="BJ102" s="122"/>
      <c r="BK102" s="122"/>
      <c r="BL102" s="122"/>
      <c r="BM102" s="43"/>
      <c r="BN102" s="122"/>
      <c r="BO102" s="460"/>
      <c r="BP102" s="122"/>
      <c r="BQ102" s="122"/>
      <c r="BR102" s="122"/>
      <c r="BS102" s="122"/>
    </row>
    <row r="103" spans="1:71" s="45" customFormat="1" ht="18.75">
      <c r="A103" s="673"/>
      <c r="B103" s="122"/>
      <c r="C103" s="122"/>
      <c r="D103" s="122"/>
      <c r="E103" s="122"/>
      <c r="F103" s="122"/>
      <c r="G103" s="122"/>
      <c r="H103" s="122"/>
      <c r="I103" s="43"/>
      <c r="J103" s="122"/>
      <c r="K103" s="122"/>
      <c r="L103" s="122"/>
      <c r="M103" s="122"/>
      <c r="N103" s="122"/>
      <c r="O103" s="122"/>
      <c r="P103" s="43"/>
      <c r="Q103" s="122"/>
      <c r="R103" s="122"/>
      <c r="S103" s="122"/>
      <c r="T103" s="122"/>
      <c r="U103" s="122"/>
      <c r="V103" s="122"/>
      <c r="W103" s="43"/>
      <c r="X103" s="122"/>
      <c r="Y103" s="122"/>
      <c r="Z103" s="122"/>
      <c r="AA103" s="122"/>
      <c r="AB103" s="122"/>
      <c r="AC103" s="122"/>
      <c r="AD103" s="43"/>
      <c r="AE103" s="122"/>
      <c r="AF103" s="122"/>
      <c r="AG103" s="122"/>
      <c r="AH103" s="122"/>
      <c r="AI103" s="122"/>
      <c r="AJ103" s="122"/>
      <c r="AK103" s="43"/>
      <c r="AL103" s="122"/>
      <c r="AM103" s="122"/>
      <c r="AN103" s="122"/>
      <c r="AO103" s="122"/>
      <c r="AP103" s="122"/>
      <c r="AQ103" s="122"/>
      <c r="AR103" s="43"/>
      <c r="AS103" s="122"/>
      <c r="AT103" s="122"/>
      <c r="AU103" s="122"/>
      <c r="AV103" s="122"/>
      <c r="AW103" s="122"/>
      <c r="AX103" s="122"/>
      <c r="AY103" s="43"/>
      <c r="AZ103" s="122"/>
      <c r="BA103" s="460"/>
      <c r="BB103" s="122"/>
      <c r="BC103" s="122"/>
      <c r="BD103" s="122"/>
      <c r="BE103" s="122"/>
      <c r="BF103" s="43"/>
      <c r="BG103" s="122"/>
      <c r="BH103" s="122"/>
      <c r="BI103" s="122"/>
      <c r="BJ103" s="122"/>
      <c r="BK103" s="122"/>
      <c r="BL103" s="122"/>
      <c r="BM103" s="43"/>
      <c r="BN103" s="122"/>
      <c r="BO103" s="460"/>
      <c r="BP103" s="122"/>
      <c r="BQ103" s="122"/>
      <c r="BR103" s="122"/>
      <c r="BS103" s="122"/>
    </row>
    <row r="104" spans="1:71" s="45" customFormat="1" ht="18.75">
      <c r="A104" s="673"/>
      <c r="B104" s="122"/>
      <c r="C104" s="122"/>
      <c r="D104" s="122"/>
      <c r="E104" s="122"/>
      <c r="F104" s="122"/>
      <c r="G104" s="122"/>
      <c r="H104" s="122"/>
      <c r="I104" s="43"/>
      <c r="J104" s="122"/>
      <c r="K104" s="122"/>
      <c r="L104" s="122"/>
      <c r="M104" s="122"/>
      <c r="N104" s="122"/>
      <c r="O104" s="122"/>
      <c r="P104" s="43"/>
      <c r="Q104" s="122"/>
      <c r="R104" s="122"/>
      <c r="S104" s="122"/>
      <c r="T104" s="122"/>
      <c r="U104" s="122"/>
      <c r="V104" s="122"/>
      <c r="W104" s="43"/>
      <c r="X104" s="122"/>
      <c r="Y104" s="122"/>
      <c r="Z104" s="122"/>
      <c r="AA104" s="122"/>
      <c r="AB104" s="122"/>
      <c r="AC104" s="122"/>
      <c r="AD104" s="43"/>
      <c r="AE104" s="122"/>
      <c r="AF104" s="122"/>
      <c r="AG104" s="122"/>
      <c r="AH104" s="122"/>
      <c r="AI104" s="122"/>
      <c r="AJ104" s="122"/>
      <c r="AK104" s="43"/>
      <c r="AL104" s="122"/>
      <c r="AM104" s="122"/>
      <c r="AN104" s="122"/>
      <c r="AO104" s="122"/>
      <c r="AP104" s="122"/>
      <c r="AQ104" s="122"/>
      <c r="AR104" s="43"/>
      <c r="AS104" s="122"/>
      <c r="AT104" s="122"/>
      <c r="AU104" s="122"/>
      <c r="AV104" s="122"/>
      <c r="AW104" s="122"/>
      <c r="AX104" s="122"/>
      <c r="AY104" s="43"/>
      <c r="AZ104" s="122"/>
      <c r="BA104" s="460"/>
      <c r="BB104" s="122"/>
      <c r="BC104" s="122"/>
      <c r="BD104" s="122"/>
      <c r="BE104" s="122"/>
      <c r="BF104" s="43"/>
      <c r="BG104" s="122"/>
      <c r="BH104" s="122"/>
      <c r="BI104" s="122"/>
      <c r="BJ104" s="122"/>
      <c r="BK104" s="122"/>
      <c r="BL104" s="122"/>
      <c r="BM104" s="43"/>
      <c r="BN104" s="122"/>
      <c r="BO104" s="460"/>
      <c r="BP104" s="122"/>
      <c r="BQ104" s="122"/>
      <c r="BR104" s="122"/>
      <c r="BS104" s="122"/>
    </row>
  </sheetData>
  <customSheetViews>
    <customSheetView guid="{FED14FF2-CBAF-4B29-94DC-47DAE2EED47A}" scale="70">
      <pane xSplit="2" ySplit="6" topLeftCell="AB34" activePane="bottomRight" state="frozenSplit"/>
      <selection pane="bottomRight" activeCell="AI89" sqref="AI89"/>
      <pageMargins left="0.7" right="0.7" top="0.75" bottom="0.75" header="0.3" footer="0.3"/>
    </customSheetView>
    <customSheetView guid="{068A9C4B-C065-024A-BE76-8527014D5B54}">
      <pane xSplit="2" ySplit="6.0555555555555554" topLeftCell="AD34" activePane="bottomRight" state="frozenSplit"/>
      <selection pane="bottomRight" activeCell="AP48" sqref="AP48"/>
      <pageMargins left="0.7" right="0.7" top="0.75" bottom="0.75" header="0.3" footer="0.3"/>
    </customSheetView>
    <customSheetView guid="{956B348E-9ADF-42F8-BE70-7DA67EB885BA}" scale="60">
      <pane xSplit="2" ySplit="6" topLeftCell="C7" activePane="bottomRight" state="frozenSplit"/>
      <selection pane="bottomRight" activeCell="D14" sqref="D14"/>
      <pageMargins left="0.7" right="0.7" top="0.75" bottom="0.75" header="0.3" footer="0.3"/>
    </customSheetView>
    <customSheetView guid="{733417AD-A81C-41E8-924D-FD406F37F1DB}" scale="70">
      <pane xSplit="2" ySplit="6" topLeftCell="C7" activePane="bottomRight" state="frozenSplit"/>
      <selection pane="bottomRight"/>
      <pageMargins left="0.7" right="0.7" top="0.75" bottom="0.75" header="0.3" footer="0.3"/>
    </customSheetView>
    <customSheetView guid="{1ACE4EF3-4217-4C29-A5F1-1A754D8682CB}">
      <pane xSplit="2" ySplit="6" topLeftCell="C7" activePane="bottomRight" state="frozenSplit"/>
      <selection pane="bottomRight" activeCell="A91" sqref="A91:B91"/>
      <pageMargins left="0.7" right="0.7" top="0.75" bottom="0.75" header="0.3" footer="0.3"/>
    </customSheetView>
    <customSheetView guid="{AC8114FE-0E11-4AA8-B6CA-5B2F81AEBCDF}">
      <pane xSplit="2" ySplit="6" topLeftCell="C73" activePane="bottomRight" state="frozenSplit"/>
      <selection pane="bottomRight" activeCell="BO75" sqref="BO75"/>
      <pageMargins left="0.7" right="0.7" top="0.75" bottom="0.75" header="0.3" footer="0.3"/>
    </customSheetView>
  </customSheetViews>
  <mergeCells count="10">
    <mergeCell ref="BG4:BK4"/>
    <mergeCell ref="BN4:BR4"/>
    <mergeCell ref="AZ4:BD4"/>
    <mergeCell ref="C4:G4"/>
    <mergeCell ref="J4:N4"/>
    <mergeCell ref="Q4:U4"/>
    <mergeCell ref="X4:AB4"/>
    <mergeCell ref="AE4:AI4"/>
    <mergeCell ref="AL4:AP4"/>
    <mergeCell ref="AS4:AW4"/>
  </mergeCells>
  <phoneticPr fontId="49" type="noConversion"/>
  <hyperlinks>
    <hyperlink ref="AW104" r:id="rId1" display="http://www.4c-coffeeassociation.org/4c-voices/sustainable-coffee-project-indonesia.html?PHPSESSID=d1ucusvrnvgsjk5n3ipekf51i7"/>
    <hyperlink ref="AP71" r:id="rId2"/>
    <hyperlink ref="BR35" r:id="rId3" display="http://www.unilever.com/sustainable-living/news/casestudies/better-livelihoods/farmer-development-programme.aspx"/>
    <hyperlink ref="AB68" r:id="rId4"/>
  </hyperlinks>
  <pageMargins left="0.70866141732283472" right="0.70866141732283472" top="0.74803149606299213" bottom="0.74803149606299213" header="0.31496062992125984" footer="0.31496062992125984"/>
  <pageSetup paperSize="9" scale="85" orientation="landscape" r:id="rId5"/>
</worksheet>
</file>

<file path=xl/worksheets/sheet8.xml><?xml version="1.0" encoding="utf-8"?>
<worksheet xmlns="http://schemas.openxmlformats.org/spreadsheetml/2006/main" xmlns:r="http://schemas.openxmlformats.org/officeDocument/2006/relationships">
  <dimension ref="A1:HJ1123"/>
  <sheetViews>
    <sheetView zoomScale="70" zoomScaleNormal="70" zoomScalePageLayoutView="75" workbookViewId="0">
      <pane xSplit="2" ySplit="6" topLeftCell="C7" activePane="bottomRight" state="frozenSplit"/>
      <selection activeCell="AT13" sqref="AT13"/>
      <selection pane="topRight" activeCell="AT13" sqref="AT13"/>
      <selection pane="bottomLeft" activeCell="AT13" sqref="AT13"/>
      <selection pane="bottomRight" activeCell="G19" sqref="G19"/>
    </sheetView>
  </sheetViews>
  <sheetFormatPr defaultColWidth="8.85546875" defaultRowHeight="15"/>
  <cols>
    <col min="1" max="1" width="10.140625" style="663" bestFit="1" customWidth="1"/>
    <col min="2" max="2" width="52.42578125" style="212" customWidth="1"/>
    <col min="3" max="3" width="12.140625" style="212" bestFit="1" customWidth="1"/>
    <col min="4" max="4" width="14.7109375" style="212" bestFit="1" customWidth="1"/>
    <col min="5" max="5" width="16.42578125" style="212" bestFit="1" customWidth="1"/>
    <col min="6" max="6" width="12.7109375" style="212" bestFit="1" customWidth="1"/>
    <col min="7" max="7" width="68.7109375" style="378" customWidth="1"/>
    <col min="8" max="8" width="8.85546875" style="30"/>
    <col min="9" max="9" width="13.85546875" style="212" customWidth="1"/>
    <col min="10" max="10" width="14.7109375" style="212" bestFit="1" customWidth="1"/>
    <col min="11" max="11" width="16.42578125" style="212" bestFit="1" customWidth="1"/>
    <col min="12" max="12" width="12.5703125" style="212" customWidth="1"/>
    <col min="13" max="13" width="70.28515625" style="212" customWidth="1"/>
    <col min="14" max="14" width="8.85546875" style="30"/>
    <col min="15" max="15" width="13.42578125" style="212" bestFit="1" customWidth="1"/>
    <col min="16" max="16" width="14.7109375" style="212" bestFit="1" customWidth="1"/>
    <col min="17" max="17" width="16.42578125" style="236" bestFit="1" customWidth="1"/>
    <col min="18" max="18" width="12.28515625" style="236" customWidth="1"/>
    <col min="19" max="19" width="68" style="212" customWidth="1"/>
    <col min="20" max="20" width="8.85546875" style="30"/>
    <col min="21" max="21" width="12.140625" style="212" bestFit="1" customWidth="1"/>
    <col min="22" max="22" width="14.7109375" style="212" bestFit="1" customWidth="1"/>
    <col min="23" max="23" width="16.42578125" style="254" bestFit="1" customWidth="1"/>
    <col min="24" max="24" width="12.42578125" style="254" customWidth="1"/>
    <col min="25" max="25" width="68" style="212" customWidth="1"/>
    <col min="26" max="26" width="8.85546875" style="30"/>
    <col min="27" max="27" width="12.5703125" style="212" customWidth="1"/>
    <col min="28" max="28" width="16.5703125" style="212" customWidth="1"/>
    <col min="29" max="29" width="16.42578125" style="254" bestFit="1" customWidth="1"/>
    <col min="30" max="30" width="11" style="254" customWidth="1"/>
    <col min="31" max="31" width="68" style="212" customWidth="1"/>
    <col min="32" max="32" width="8.85546875" style="30"/>
    <col min="33" max="33" width="11.7109375" style="212" customWidth="1"/>
    <col min="34" max="34" width="14.7109375" style="254" bestFit="1" customWidth="1"/>
    <col min="35" max="35" width="16.42578125" style="254" bestFit="1" customWidth="1"/>
    <col min="36" max="36" width="12.7109375" style="254" customWidth="1"/>
    <col min="37" max="37" width="68" style="212" customWidth="1"/>
    <col min="38" max="38" width="8.85546875" style="30"/>
    <col min="39" max="39" width="12.140625" style="212" bestFit="1" customWidth="1"/>
    <col min="40" max="40" width="14.7109375" style="212" bestFit="1" customWidth="1"/>
    <col min="41" max="41" width="16.42578125" style="254" bestFit="1" customWidth="1"/>
    <col min="42" max="42" width="12.85546875" style="254" customWidth="1"/>
    <col min="43" max="43" width="68" style="212" customWidth="1"/>
    <col min="44" max="44" width="8.85546875" style="30"/>
    <col min="45" max="45" width="13" style="212" bestFit="1" customWidth="1"/>
    <col min="46" max="46" width="13.85546875" style="254" customWidth="1"/>
    <col min="47" max="47" width="16.42578125" style="254" bestFit="1" customWidth="1"/>
    <col min="48" max="48" width="12.7109375" style="254" bestFit="1" customWidth="1"/>
    <col min="49" max="49" width="68" style="239" customWidth="1"/>
    <col min="50" max="50" width="8.85546875" style="30"/>
    <col min="51" max="51" width="12.140625" style="212" bestFit="1" customWidth="1"/>
    <col min="52" max="52" width="14.7109375" style="254" bestFit="1" customWidth="1"/>
    <col min="53" max="53" width="16.42578125" style="254" bestFit="1" customWidth="1"/>
    <col min="54" max="54" width="12.7109375" style="212" bestFit="1" customWidth="1"/>
    <col min="55" max="55" width="68" style="212" customWidth="1"/>
    <col min="56" max="56" width="8.85546875" style="30"/>
    <col min="57" max="57" width="12.85546875" style="212" customWidth="1"/>
    <col min="58" max="58" width="14.7109375" style="254" bestFit="1" customWidth="1"/>
    <col min="59" max="59" width="16.42578125" style="254" bestFit="1" customWidth="1"/>
    <col min="60" max="60" width="14" style="254" customWidth="1"/>
    <col min="61" max="61" width="68" style="212" customWidth="1"/>
    <col min="62" max="62" width="8.85546875" style="30"/>
    <col min="63" max="63" width="8.85546875" style="391"/>
    <col min="64" max="16384" width="8.85546875" style="30"/>
  </cols>
  <sheetData>
    <row r="1" spans="1:218" s="3" customFormat="1" ht="21">
      <c r="A1" s="664"/>
      <c r="B1" s="543"/>
      <c r="C1" s="316"/>
      <c r="D1" s="316"/>
      <c r="E1" s="316"/>
      <c r="F1" s="316"/>
      <c r="G1" s="545"/>
      <c r="H1" s="2"/>
      <c r="I1" s="316"/>
      <c r="J1" s="316"/>
      <c r="K1" s="316"/>
      <c r="L1" s="316"/>
      <c r="M1" s="316"/>
      <c r="N1" s="2"/>
      <c r="O1" s="316"/>
      <c r="P1" s="316"/>
      <c r="Q1" s="316"/>
      <c r="R1" s="316"/>
      <c r="S1" s="316"/>
      <c r="T1" s="2"/>
      <c r="U1" s="316"/>
      <c r="V1" s="316"/>
      <c r="W1" s="316"/>
      <c r="X1" s="316"/>
      <c r="Y1" s="316"/>
      <c r="Z1" s="2"/>
      <c r="AA1" s="316"/>
      <c r="AB1" s="316"/>
      <c r="AC1" s="316"/>
      <c r="AD1" s="316"/>
      <c r="AE1" s="316"/>
      <c r="AF1" s="2"/>
      <c r="AG1" s="316"/>
      <c r="AH1" s="316"/>
      <c r="AI1" s="316"/>
      <c r="AJ1" s="316"/>
      <c r="AK1" s="316"/>
      <c r="AL1" s="2"/>
      <c r="AM1" s="316"/>
      <c r="AN1" s="316"/>
      <c r="AO1" s="316"/>
      <c r="AP1" s="316"/>
      <c r="AQ1" s="316"/>
      <c r="AR1" s="2"/>
      <c r="AS1" s="316"/>
      <c r="AT1" s="316"/>
      <c r="AU1" s="316"/>
      <c r="AV1" s="316"/>
      <c r="AW1" s="546"/>
      <c r="AX1" s="2"/>
      <c r="AY1" s="316"/>
      <c r="AZ1" s="316"/>
      <c r="BA1" s="316"/>
      <c r="BB1" s="316"/>
      <c r="BC1" s="316"/>
      <c r="BD1" s="2"/>
      <c r="BE1" s="316"/>
      <c r="BF1" s="316"/>
      <c r="BG1" s="316"/>
      <c r="BH1" s="316"/>
      <c r="BI1" s="316"/>
      <c r="BJ1" s="2"/>
    </row>
    <row r="2" spans="1:218" s="17" customFormat="1" ht="46.5">
      <c r="A2" s="385"/>
      <c r="B2" s="385" t="s">
        <v>177</v>
      </c>
      <c r="C2" s="385"/>
      <c r="D2" s="385"/>
      <c r="E2" s="385"/>
      <c r="F2" s="385"/>
      <c r="G2" s="385"/>
      <c r="H2" s="379"/>
      <c r="I2" s="385"/>
      <c r="J2" s="385"/>
      <c r="K2" s="385"/>
      <c r="L2" s="385"/>
      <c r="M2" s="385"/>
      <c r="N2" s="379"/>
      <c r="O2" s="385"/>
      <c r="P2" s="385"/>
      <c r="Q2" s="385"/>
      <c r="R2" s="385"/>
      <c r="S2" s="385"/>
      <c r="T2" s="379"/>
      <c r="U2" s="385"/>
      <c r="V2" s="385"/>
      <c r="W2" s="385"/>
      <c r="X2" s="385"/>
      <c r="Y2" s="385"/>
      <c r="Z2" s="379"/>
      <c r="AA2" s="385"/>
      <c r="AB2" s="385"/>
      <c r="AC2" s="385"/>
      <c r="AD2" s="385"/>
      <c r="AE2" s="385"/>
      <c r="AF2" s="379"/>
      <c r="AG2" s="385"/>
      <c r="AH2" s="385"/>
      <c r="AI2" s="385"/>
      <c r="AJ2" s="385"/>
      <c r="AK2" s="385"/>
      <c r="AL2" s="379"/>
      <c r="AM2" s="385"/>
      <c r="AN2" s="385"/>
      <c r="AO2" s="385"/>
      <c r="AP2" s="385"/>
      <c r="AQ2" s="385"/>
      <c r="AR2" s="379"/>
      <c r="AS2" s="385"/>
      <c r="AT2" s="385"/>
      <c r="AU2" s="385"/>
      <c r="AV2" s="385"/>
      <c r="AW2" s="385"/>
      <c r="AX2" s="379"/>
      <c r="AY2" s="385"/>
      <c r="AZ2" s="385"/>
      <c r="BA2" s="385"/>
      <c r="BB2" s="385"/>
      <c r="BC2" s="385"/>
      <c r="BD2" s="379"/>
      <c r="BE2" s="385"/>
      <c r="BF2" s="385"/>
      <c r="BG2" s="385"/>
      <c r="BH2" s="385"/>
      <c r="BI2" s="385"/>
      <c r="BJ2" s="4"/>
    </row>
    <row r="3" spans="1:218" s="17" customFormat="1" ht="46.5">
      <c r="A3" s="665"/>
      <c r="B3" s="544"/>
      <c r="C3" s="317"/>
      <c r="D3" s="317"/>
      <c r="E3" s="317"/>
      <c r="F3" s="317"/>
      <c r="G3" s="317"/>
      <c r="H3" s="379"/>
      <c r="I3" s="317"/>
      <c r="J3" s="317"/>
      <c r="K3" s="317"/>
      <c r="L3" s="317"/>
      <c r="M3" s="317"/>
      <c r="N3" s="379"/>
      <c r="O3" s="317"/>
      <c r="P3" s="317"/>
      <c r="Q3" s="317"/>
      <c r="R3" s="317"/>
      <c r="S3" s="317"/>
      <c r="T3" s="379"/>
      <c r="U3" s="317"/>
      <c r="V3" s="317"/>
      <c r="W3" s="317"/>
      <c r="X3" s="317"/>
      <c r="Y3" s="317"/>
      <c r="Z3" s="379"/>
      <c r="AA3" s="317"/>
      <c r="AB3" s="317"/>
      <c r="AC3" s="317"/>
      <c r="AD3" s="317"/>
      <c r="AE3" s="317"/>
      <c r="AF3" s="379"/>
      <c r="AG3" s="317"/>
      <c r="AH3" s="317"/>
      <c r="AI3" s="317"/>
      <c r="AJ3" s="317"/>
      <c r="AK3" s="317"/>
      <c r="AL3" s="379"/>
      <c r="AM3" s="317"/>
      <c r="AN3" s="317"/>
      <c r="AO3" s="317"/>
      <c r="AP3" s="317"/>
      <c r="AQ3" s="317"/>
      <c r="AR3" s="379"/>
      <c r="AS3" s="317"/>
      <c r="AT3" s="317"/>
      <c r="AU3" s="317"/>
      <c r="AV3" s="317"/>
      <c r="AW3" s="547"/>
      <c r="AX3" s="379"/>
      <c r="AY3" s="317"/>
      <c r="AZ3" s="317"/>
      <c r="BA3" s="317"/>
      <c r="BB3" s="317"/>
      <c r="BC3" s="317"/>
      <c r="BD3" s="379"/>
      <c r="BE3" s="317"/>
      <c r="BF3" s="317"/>
      <c r="BG3" s="317"/>
      <c r="BH3" s="317"/>
      <c r="BI3" s="317"/>
      <c r="BJ3" s="4"/>
    </row>
    <row r="4" spans="1:218" s="109" customFormat="1" ht="31.5" customHeight="1">
      <c r="A4" s="666"/>
      <c r="B4" s="317"/>
      <c r="C4" s="942" t="s">
        <v>16</v>
      </c>
      <c r="D4" s="953"/>
      <c r="E4" s="953"/>
      <c r="F4" s="953"/>
      <c r="G4" s="953"/>
      <c r="H4" s="379"/>
      <c r="I4" s="942" t="s">
        <v>17</v>
      </c>
      <c r="J4" s="953"/>
      <c r="K4" s="953"/>
      <c r="L4" s="953"/>
      <c r="M4" s="953"/>
      <c r="N4" s="379"/>
      <c r="O4" s="942" t="s">
        <v>18</v>
      </c>
      <c r="P4" s="953"/>
      <c r="Q4" s="953"/>
      <c r="R4" s="953"/>
      <c r="S4" s="953"/>
      <c r="T4" s="379"/>
      <c r="U4" s="942" t="s">
        <v>19</v>
      </c>
      <c r="V4" s="953"/>
      <c r="W4" s="953"/>
      <c r="X4" s="953"/>
      <c r="Y4" s="953"/>
      <c r="Z4" s="379"/>
      <c r="AA4" s="942" t="s">
        <v>848</v>
      </c>
      <c r="AB4" s="953"/>
      <c r="AC4" s="953"/>
      <c r="AD4" s="953"/>
      <c r="AE4" s="953"/>
      <c r="AF4" s="379"/>
      <c r="AG4" s="942" t="s">
        <v>20</v>
      </c>
      <c r="AH4" s="953"/>
      <c r="AI4" s="953"/>
      <c r="AJ4" s="953"/>
      <c r="AK4" s="953"/>
      <c r="AL4" s="379"/>
      <c r="AM4" s="942" t="s">
        <v>21</v>
      </c>
      <c r="AN4" s="953"/>
      <c r="AO4" s="953"/>
      <c r="AP4" s="953"/>
      <c r="AQ4" s="953"/>
      <c r="AR4" s="379"/>
      <c r="AS4" s="942" t="s">
        <v>22</v>
      </c>
      <c r="AT4" s="953"/>
      <c r="AU4" s="953"/>
      <c r="AV4" s="953"/>
      <c r="AW4" s="953"/>
      <c r="AX4" s="379"/>
      <c r="AY4" s="942" t="s">
        <v>23</v>
      </c>
      <c r="AZ4" s="953"/>
      <c r="BA4" s="953"/>
      <c r="BB4" s="953"/>
      <c r="BC4" s="953"/>
      <c r="BD4" s="379"/>
      <c r="BE4" s="942" t="s">
        <v>24</v>
      </c>
      <c r="BF4" s="953"/>
      <c r="BG4" s="953"/>
      <c r="BH4" s="953"/>
      <c r="BI4" s="953"/>
      <c r="BJ4" s="4"/>
    </row>
    <row r="5" spans="1:218" s="17" customFormat="1">
      <c r="A5" s="666"/>
      <c r="B5" s="317"/>
      <c r="C5" s="317"/>
      <c r="D5" s="317"/>
      <c r="E5" s="317"/>
      <c r="F5" s="317"/>
      <c r="G5" s="317"/>
      <c r="H5" s="379"/>
      <c r="I5" s="317"/>
      <c r="J5" s="317"/>
      <c r="K5" s="317"/>
      <c r="L5" s="317"/>
      <c r="M5" s="317"/>
      <c r="N5" s="379"/>
      <c r="O5" s="317"/>
      <c r="P5" s="317"/>
      <c r="Q5" s="317"/>
      <c r="R5" s="317"/>
      <c r="S5" s="317"/>
      <c r="T5" s="379"/>
      <c r="U5" s="317"/>
      <c r="V5" s="317"/>
      <c r="W5" s="317"/>
      <c r="X5" s="317"/>
      <c r="Y5" s="317"/>
      <c r="Z5" s="379"/>
      <c r="AA5" s="317"/>
      <c r="AB5" s="317"/>
      <c r="AC5" s="317"/>
      <c r="AD5" s="317"/>
      <c r="AE5" s="317"/>
      <c r="AF5" s="379"/>
      <c r="AG5" s="317"/>
      <c r="AH5" s="317"/>
      <c r="AI5" s="317"/>
      <c r="AJ5" s="317"/>
      <c r="AK5" s="317"/>
      <c r="AL5" s="379"/>
      <c r="AM5" s="317"/>
      <c r="AN5" s="317"/>
      <c r="AO5" s="317"/>
      <c r="AP5" s="317"/>
      <c r="AQ5" s="317"/>
      <c r="AR5" s="379"/>
      <c r="AS5" s="317"/>
      <c r="AT5" s="317"/>
      <c r="AU5" s="317"/>
      <c r="AV5" s="317"/>
      <c r="AW5" s="547"/>
      <c r="AX5" s="379"/>
      <c r="AY5" s="317"/>
      <c r="AZ5" s="317"/>
      <c r="BA5" s="317"/>
      <c r="BB5" s="317"/>
      <c r="BC5" s="317"/>
      <c r="BD5" s="379"/>
      <c r="BE5" s="317"/>
      <c r="BF5" s="317"/>
      <c r="BG5" s="317"/>
      <c r="BH5" s="317"/>
      <c r="BI5" s="317"/>
      <c r="BJ5" s="4"/>
    </row>
    <row r="6" spans="1:218" s="18" customFormat="1" ht="18.75">
      <c r="A6" s="667" t="s">
        <v>25</v>
      </c>
      <c r="B6" s="667"/>
      <c r="C6" s="386" t="s">
        <v>27</v>
      </c>
      <c r="D6" s="386" t="s">
        <v>28</v>
      </c>
      <c r="E6" s="386" t="s">
        <v>29</v>
      </c>
      <c r="F6" s="386" t="s">
        <v>30</v>
      </c>
      <c r="G6" s="386" t="s">
        <v>31</v>
      </c>
      <c r="H6" s="380"/>
      <c r="I6" s="386" t="s">
        <v>27</v>
      </c>
      <c r="J6" s="386" t="s">
        <v>28</v>
      </c>
      <c r="K6" s="386" t="s">
        <v>29</v>
      </c>
      <c r="L6" s="386" t="s">
        <v>30</v>
      </c>
      <c r="M6" s="386" t="s">
        <v>178</v>
      </c>
      <c r="N6" s="380"/>
      <c r="O6" s="386" t="s">
        <v>27</v>
      </c>
      <c r="P6" s="414" t="s">
        <v>28</v>
      </c>
      <c r="Q6" s="386" t="s">
        <v>29</v>
      </c>
      <c r="R6" s="386" t="s">
        <v>30</v>
      </c>
      <c r="S6" s="420" t="s">
        <v>178</v>
      </c>
      <c r="T6" s="380"/>
      <c r="U6" s="386" t="s">
        <v>27</v>
      </c>
      <c r="V6" s="414" t="s">
        <v>28</v>
      </c>
      <c r="W6" s="386" t="s">
        <v>29</v>
      </c>
      <c r="X6" s="386" t="s">
        <v>30</v>
      </c>
      <c r="Y6" s="420" t="s">
        <v>178</v>
      </c>
      <c r="Z6" s="380"/>
      <c r="AA6" s="386" t="s">
        <v>27</v>
      </c>
      <c r="AB6" s="414" t="s">
        <v>28</v>
      </c>
      <c r="AC6" s="386" t="s">
        <v>29</v>
      </c>
      <c r="AD6" s="386" t="s">
        <v>30</v>
      </c>
      <c r="AE6" s="420" t="s">
        <v>178</v>
      </c>
      <c r="AF6" s="380"/>
      <c r="AG6" s="386" t="s">
        <v>27</v>
      </c>
      <c r="AH6" s="424" t="s">
        <v>28</v>
      </c>
      <c r="AI6" s="386" t="s">
        <v>29</v>
      </c>
      <c r="AJ6" s="386" t="s">
        <v>30</v>
      </c>
      <c r="AK6" s="423" t="s">
        <v>178</v>
      </c>
      <c r="AL6" s="380"/>
      <c r="AM6" s="386" t="s">
        <v>27</v>
      </c>
      <c r="AN6" s="414" t="s">
        <v>28</v>
      </c>
      <c r="AO6" s="386" t="s">
        <v>29</v>
      </c>
      <c r="AP6" s="386" t="s">
        <v>30</v>
      </c>
      <c r="AQ6" s="420" t="s">
        <v>178</v>
      </c>
      <c r="AR6" s="380"/>
      <c r="AS6" s="386" t="s">
        <v>27</v>
      </c>
      <c r="AT6" s="424" t="s">
        <v>28</v>
      </c>
      <c r="AU6" s="386" t="s">
        <v>29</v>
      </c>
      <c r="AV6" s="386" t="s">
        <v>30</v>
      </c>
      <c r="AW6" s="420" t="s">
        <v>178</v>
      </c>
      <c r="AX6" s="380"/>
      <c r="AY6" s="414" t="s">
        <v>27</v>
      </c>
      <c r="AZ6" s="425" t="s">
        <v>28</v>
      </c>
      <c r="BA6" s="386" t="s">
        <v>29</v>
      </c>
      <c r="BB6" s="386" t="s">
        <v>30</v>
      </c>
      <c r="BC6" s="386" t="s">
        <v>178</v>
      </c>
      <c r="BD6" s="380"/>
      <c r="BE6" s="414" t="s">
        <v>27</v>
      </c>
      <c r="BF6" s="424" t="s">
        <v>28</v>
      </c>
      <c r="BG6" s="386" t="s">
        <v>29</v>
      </c>
      <c r="BH6" s="386" t="s">
        <v>30</v>
      </c>
      <c r="BI6" s="420" t="s">
        <v>178</v>
      </c>
      <c r="BJ6" s="387"/>
    </row>
    <row r="7" spans="1:218" s="27" customFormat="1" ht="12.75">
      <c r="A7" s="548"/>
      <c r="B7" s="549"/>
      <c r="C7" s="549"/>
      <c r="D7" s="549"/>
      <c r="E7" s="549"/>
      <c r="F7" s="549"/>
      <c r="G7" s="549"/>
      <c r="H7" s="381"/>
      <c r="I7" s="549"/>
      <c r="J7" s="549"/>
      <c r="K7" s="549"/>
      <c r="L7" s="549"/>
      <c r="M7" s="549"/>
      <c r="N7" s="381"/>
      <c r="O7" s="549"/>
      <c r="P7" s="550"/>
      <c r="Q7" s="549"/>
      <c r="R7" s="549"/>
      <c r="S7" s="556"/>
      <c r="T7" s="381"/>
      <c r="U7" s="549"/>
      <c r="V7" s="550"/>
      <c r="W7" s="549"/>
      <c r="X7" s="549"/>
      <c r="Y7" s="556"/>
      <c r="Z7" s="381"/>
      <c r="AA7" s="549"/>
      <c r="AB7" s="550"/>
      <c r="AC7" s="549"/>
      <c r="AD7" s="549"/>
      <c r="AE7" s="556"/>
      <c r="AF7" s="381"/>
      <c r="AG7" s="549"/>
      <c r="AH7" s="257"/>
      <c r="AI7" s="549"/>
      <c r="AJ7" s="549"/>
      <c r="AK7" s="556"/>
      <c r="AL7" s="381"/>
      <c r="AM7" s="549"/>
      <c r="AN7" s="550"/>
      <c r="AO7" s="549"/>
      <c r="AP7" s="549"/>
      <c r="AQ7" s="556"/>
      <c r="AR7" s="381"/>
      <c r="AS7" s="549"/>
      <c r="AT7" s="257"/>
      <c r="AU7" s="549"/>
      <c r="AV7" s="549"/>
      <c r="AW7" s="559"/>
      <c r="AX7" s="381"/>
      <c r="AY7" s="550"/>
      <c r="AZ7" s="523"/>
      <c r="BA7" s="549"/>
      <c r="BB7" s="549"/>
      <c r="BC7" s="549"/>
      <c r="BD7" s="381"/>
      <c r="BE7" s="550"/>
      <c r="BF7" s="257"/>
      <c r="BG7" s="549"/>
      <c r="BH7" s="549"/>
      <c r="BI7" s="556"/>
      <c r="BJ7" s="146"/>
      <c r="BK7" s="146"/>
    </row>
    <row r="8" spans="1:218" s="209" customFormat="1" ht="12.75">
      <c r="A8" s="287" t="s">
        <v>179</v>
      </c>
      <c r="B8" s="644" t="s">
        <v>180</v>
      </c>
      <c r="C8" s="288">
        <v>100</v>
      </c>
      <c r="D8" s="705"/>
      <c r="E8" s="705"/>
      <c r="F8" s="706">
        <f>SUM(F9:F36)</f>
        <v>23.472222222222221</v>
      </c>
      <c r="G8" s="705"/>
      <c r="H8" s="382"/>
      <c r="I8" s="288">
        <v>100</v>
      </c>
      <c r="J8" s="707"/>
      <c r="K8" s="705"/>
      <c r="L8" s="706">
        <f>SUM(L9:L36)</f>
        <v>73.055555555555557</v>
      </c>
      <c r="M8" s="707"/>
      <c r="N8" s="382"/>
      <c r="O8" s="288">
        <v>100</v>
      </c>
      <c r="P8" s="708"/>
      <c r="Q8" s="705"/>
      <c r="R8" s="706">
        <f>SUM(R9:R36)</f>
        <v>43.055555555555557</v>
      </c>
      <c r="S8" s="709"/>
      <c r="T8" s="382"/>
      <c r="U8" s="288">
        <v>100</v>
      </c>
      <c r="V8" s="708"/>
      <c r="W8" s="705"/>
      <c r="X8" s="706">
        <f>SUM(X9:X36)</f>
        <v>48.055555555555557</v>
      </c>
      <c r="Y8" s="709"/>
      <c r="Z8" s="382"/>
      <c r="AA8" s="288">
        <v>100</v>
      </c>
      <c r="AB8" s="708"/>
      <c r="AC8" s="705"/>
      <c r="AD8" s="706">
        <f>SUM(AD9:AD36)</f>
        <v>55.555555555555557</v>
      </c>
      <c r="AE8" s="709"/>
      <c r="AF8" s="382"/>
      <c r="AG8" s="288">
        <v>100</v>
      </c>
      <c r="AH8" s="707"/>
      <c r="AI8" s="705"/>
      <c r="AJ8" s="706">
        <f>SUM(AJ9:AJ36)</f>
        <v>48.055555555555557</v>
      </c>
      <c r="AK8" s="709"/>
      <c r="AL8" s="382"/>
      <c r="AM8" s="288">
        <v>100</v>
      </c>
      <c r="AN8" s="708"/>
      <c r="AO8" s="705"/>
      <c r="AP8" s="706">
        <f>SUM(AP9:AP36)</f>
        <v>47.222222222222229</v>
      </c>
      <c r="AQ8" s="709"/>
      <c r="AR8" s="382"/>
      <c r="AS8" s="288">
        <v>100</v>
      </c>
      <c r="AT8" s="707"/>
      <c r="AU8" s="705"/>
      <c r="AV8" s="706">
        <f>SUM(AV9:AV36)</f>
        <v>70.555555555555557</v>
      </c>
      <c r="AW8" s="709"/>
      <c r="AX8" s="382"/>
      <c r="AY8" s="710">
        <v>100</v>
      </c>
      <c r="AZ8" s="707"/>
      <c r="BA8" s="705"/>
      <c r="BB8" s="706">
        <f>SUM(BB9:BB36)</f>
        <v>59.722222222222229</v>
      </c>
      <c r="BC8" s="707"/>
      <c r="BD8" s="382"/>
      <c r="BE8" s="710">
        <v>100</v>
      </c>
      <c r="BF8" s="707"/>
      <c r="BG8" s="705"/>
      <c r="BH8" s="706">
        <f>SUM(BH9:BH36)</f>
        <v>80.833333333333329</v>
      </c>
      <c r="BI8" s="709"/>
      <c r="BJ8" s="193"/>
      <c r="BK8" s="193"/>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row>
    <row r="9" spans="1:218" s="29" customFormat="1">
      <c r="A9" s="240" t="s">
        <v>181</v>
      </c>
      <c r="B9" s="241" t="s">
        <v>182</v>
      </c>
      <c r="C9" s="242">
        <f>C$8/3</f>
        <v>33.333333333333336</v>
      </c>
      <c r="D9" s="551"/>
      <c r="E9" s="551"/>
      <c r="F9" s="244">
        <f>SUM(E10:E16)</f>
        <v>11.25</v>
      </c>
      <c r="G9" s="392"/>
      <c r="H9" s="383"/>
      <c r="I9" s="242">
        <f>I$8/3</f>
        <v>33.333333333333336</v>
      </c>
      <c r="J9" s="551"/>
      <c r="K9" s="551"/>
      <c r="L9" s="244">
        <f>SUM(K10:K16)</f>
        <v>20.833333333333336</v>
      </c>
      <c r="M9" s="555"/>
      <c r="N9" s="383"/>
      <c r="O9" s="242">
        <f>O$8/3</f>
        <v>33.333333333333336</v>
      </c>
      <c r="P9" s="552"/>
      <c r="Q9" s="551"/>
      <c r="R9" s="244">
        <f>SUM(Q10:Q16)</f>
        <v>20.833333333333336</v>
      </c>
      <c r="S9" s="557"/>
      <c r="T9" s="383"/>
      <c r="U9" s="242">
        <f>U$8/3</f>
        <v>33.333333333333336</v>
      </c>
      <c r="V9" s="552"/>
      <c r="W9" s="551"/>
      <c r="X9" s="244">
        <f>SUM(W10:W16)</f>
        <v>17.500000000000004</v>
      </c>
      <c r="Y9" s="557"/>
      <c r="Z9" s="383"/>
      <c r="AA9" s="242">
        <f>AA$8/3</f>
        <v>33.333333333333336</v>
      </c>
      <c r="AB9" s="552"/>
      <c r="AC9" s="551"/>
      <c r="AD9" s="244">
        <f>SUM(AC10:AC16)</f>
        <v>16.666666666666668</v>
      </c>
      <c r="AE9" s="557"/>
      <c r="AF9" s="383"/>
      <c r="AG9" s="242">
        <f>AG$8/3</f>
        <v>33.333333333333336</v>
      </c>
      <c r="AH9" s="553"/>
      <c r="AI9" s="551"/>
      <c r="AJ9" s="244">
        <f>SUM(AI10:AI16)</f>
        <v>12.5</v>
      </c>
      <c r="AK9" s="558"/>
      <c r="AL9" s="383"/>
      <c r="AM9" s="242">
        <f>AM$8/3</f>
        <v>33.333333333333336</v>
      </c>
      <c r="AN9" s="554"/>
      <c r="AO9" s="551"/>
      <c r="AP9" s="244">
        <f>SUM(AO10:AO16)</f>
        <v>8.3333333333333339</v>
      </c>
      <c r="AQ9" s="569"/>
      <c r="AR9" s="383"/>
      <c r="AS9" s="242">
        <f>AS$8/3</f>
        <v>33.333333333333336</v>
      </c>
      <c r="AT9" s="551"/>
      <c r="AU9" s="551"/>
      <c r="AV9" s="244">
        <f>SUM(AU10:AU16)</f>
        <v>33.333333333333336</v>
      </c>
      <c r="AW9" s="560"/>
      <c r="AX9" s="383"/>
      <c r="AY9" s="416">
        <v>33.333333333333336</v>
      </c>
      <c r="AZ9" s="551"/>
      <c r="BA9" s="551"/>
      <c r="BB9" s="244">
        <f>SUM(BA10:BA16)</f>
        <v>20.833333333333336</v>
      </c>
      <c r="BC9" s="561"/>
      <c r="BD9" s="383"/>
      <c r="BE9" s="416">
        <v>33.333333333333336</v>
      </c>
      <c r="BF9" s="392"/>
      <c r="BG9" s="551"/>
      <c r="BH9" s="244">
        <f>SUM(BG10:BG16)</f>
        <v>24.166666666666668</v>
      </c>
      <c r="BI9" s="557"/>
      <c r="BJ9" s="388"/>
      <c r="BK9" s="390"/>
    </row>
    <row r="10" spans="1:218" s="27" customFormat="1" ht="51">
      <c r="A10" s="247" t="s">
        <v>919</v>
      </c>
      <c r="B10" s="248" t="s">
        <v>1222</v>
      </c>
      <c r="C10" s="246">
        <f>C$9/2</f>
        <v>16.666666666666668</v>
      </c>
      <c r="D10" s="248" t="s">
        <v>62</v>
      </c>
      <c r="E10" s="249">
        <f>IF(D10="Yes",C10*D11,IF(D10="partial",C10*D11*0.25,0))</f>
        <v>2.9166666666666665</v>
      </c>
      <c r="F10" s="257"/>
      <c r="G10" s="541" t="s">
        <v>2220</v>
      </c>
      <c r="H10" s="384"/>
      <c r="I10" s="246">
        <f>I$9/2</f>
        <v>16.666666666666668</v>
      </c>
      <c r="J10" s="248" t="s">
        <v>35</v>
      </c>
      <c r="K10" s="249">
        <f>IF(J10="Yes",I10*J11,IF(J10="partial",I10*J11*0.25,0))</f>
        <v>8.3333333333333339</v>
      </c>
      <c r="L10" s="257"/>
      <c r="M10" s="248" t="s">
        <v>2227</v>
      </c>
      <c r="N10" s="384"/>
      <c r="O10" s="246">
        <f>O$9/2</f>
        <v>16.666666666666668</v>
      </c>
      <c r="P10" s="327" t="s">
        <v>35</v>
      </c>
      <c r="Q10" s="249">
        <f>IF(P10="Yes",O10*P11,IF(P10="partial",O10*P11*0.25,0))</f>
        <v>8.3333333333333339</v>
      </c>
      <c r="R10" s="257"/>
      <c r="S10" s="405" t="s">
        <v>2236</v>
      </c>
      <c r="T10" s="384"/>
      <c r="U10" s="246">
        <f>U$9/2</f>
        <v>16.666666666666668</v>
      </c>
      <c r="V10" s="327" t="s">
        <v>35</v>
      </c>
      <c r="W10" s="249">
        <f>IF(V10="Yes",U10*V11,IF(V10="partial",U10*V11*0.25,0))</f>
        <v>5</v>
      </c>
      <c r="X10" s="257"/>
      <c r="Y10" s="405" t="s">
        <v>2244</v>
      </c>
      <c r="Z10" s="384"/>
      <c r="AA10" s="246">
        <f>AA$9/2</f>
        <v>16.666666666666668</v>
      </c>
      <c r="AB10" s="327" t="s">
        <v>35</v>
      </c>
      <c r="AC10" s="249">
        <f>IF(AB10="Yes",AA10*AB11,IF(AB10="partial",AA10*AB11*0.25,0))</f>
        <v>8.3333333333333339</v>
      </c>
      <c r="AD10" s="257"/>
      <c r="AE10" s="405" t="s">
        <v>2262</v>
      </c>
      <c r="AF10" s="384"/>
      <c r="AG10" s="246">
        <f>AG$9/2</f>
        <v>16.666666666666668</v>
      </c>
      <c r="AH10" s="248" t="s">
        <v>38</v>
      </c>
      <c r="AI10" s="249">
        <f>IF(AH10="Yes",AG10*AH11,IF(AH10="partial",AG10*AH11*0.25,0))</f>
        <v>0</v>
      </c>
      <c r="AJ10" s="257"/>
      <c r="AK10" s="405"/>
      <c r="AL10" s="384"/>
      <c r="AM10" s="246">
        <f>AM$9/2</f>
        <v>16.666666666666668</v>
      </c>
      <c r="AN10" s="327" t="s">
        <v>38</v>
      </c>
      <c r="AO10" s="249">
        <f>IF(AN10="Yes",AM10*AN11,IF(AN10="partial",AM10*AN11*0.25,0))</f>
        <v>0</v>
      </c>
      <c r="AP10" s="257"/>
      <c r="AQ10" s="558"/>
      <c r="AR10" s="384"/>
      <c r="AS10" s="246">
        <f>AS$9/2</f>
        <v>16.666666666666668</v>
      </c>
      <c r="AT10" s="248" t="s">
        <v>35</v>
      </c>
      <c r="AU10" s="249">
        <f>IF(AT10="Yes",AS10*AT11,IF(AT10="partial",AS10*AT11*0.25,0))</f>
        <v>16.666666666666668</v>
      </c>
      <c r="AV10" s="257"/>
      <c r="AW10" s="409" t="s">
        <v>1510</v>
      </c>
      <c r="AX10" s="384"/>
      <c r="AY10" s="246">
        <f>AY$9/2</f>
        <v>16.666666666666668</v>
      </c>
      <c r="AZ10" s="248" t="s">
        <v>35</v>
      </c>
      <c r="BA10" s="249">
        <f>IF(AZ10="Yes",AY10*AZ11,IF(AZ10="partial",AY10*AZ11*0.25,0))</f>
        <v>8.3333333333333339</v>
      </c>
      <c r="BB10" s="257"/>
      <c r="BC10" s="251" t="s">
        <v>1511</v>
      </c>
      <c r="BD10" s="384"/>
      <c r="BE10" s="246">
        <f>BE$9/2</f>
        <v>16.666666666666668</v>
      </c>
      <c r="BF10" s="248" t="s">
        <v>35</v>
      </c>
      <c r="BG10" s="249">
        <f>IF(BF10="Yes",BE10*BF11,IF(BF10="partial",BE10*BF11*0.25,0))</f>
        <v>11.666666666666666</v>
      </c>
      <c r="BH10" s="257"/>
      <c r="BI10" s="405" t="s">
        <v>2315</v>
      </c>
      <c r="BJ10" s="389"/>
      <c r="BK10" s="146"/>
    </row>
    <row r="11" spans="1:218" s="27" customFormat="1" ht="12.75">
      <c r="A11" s="562"/>
      <c r="B11" s="257"/>
      <c r="C11" s="257"/>
      <c r="D11" s="249">
        <v>0.7</v>
      </c>
      <c r="E11" s="563"/>
      <c r="F11" s="257"/>
      <c r="G11" s="564"/>
      <c r="H11" s="384"/>
      <c r="I11" s="257"/>
      <c r="J11" s="249">
        <v>0.5</v>
      </c>
      <c r="K11" s="563"/>
      <c r="L11" s="257"/>
      <c r="M11" s="565"/>
      <c r="N11" s="384"/>
      <c r="O11" s="257"/>
      <c r="P11" s="415">
        <v>0.5</v>
      </c>
      <c r="Q11" s="563"/>
      <c r="R11" s="257"/>
      <c r="S11" s="567"/>
      <c r="T11" s="384"/>
      <c r="U11" s="257"/>
      <c r="V11" s="417">
        <v>0.3</v>
      </c>
      <c r="W11" s="563"/>
      <c r="X11" s="257"/>
      <c r="Y11" s="567"/>
      <c r="Z11" s="384"/>
      <c r="AA11" s="257"/>
      <c r="AB11" s="417">
        <v>0.5</v>
      </c>
      <c r="AC11" s="563"/>
      <c r="AD11" s="257"/>
      <c r="AE11" s="567"/>
      <c r="AF11" s="384"/>
      <c r="AG11" s="257"/>
      <c r="AH11" s="249">
        <v>0</v>
      </c>
      <c r="AI11" s="563"/>
      <c r="AJ11" s="257"/>
      <c r="AK11" s="558"/>
      <c r="AL11" s="384"/>
      <c r="AM11" s="257"/>
      <c r="AN11" s="417">
        <v>0</v>
      </c>
      <c r="AO11" s="563"/>
      <c r="AP11" s="257"/>
      <c r="AQ11" s="558"/>
      <c r="AR11" s="384"/>
      <c r="AS11" s="257"/>
      <c r="AT11" s="249">
        <v>1</v>
      </c>
      <c r="AU11" s="563"/>
      <c r="AV11" s="257"/>
      <c r="AW11" s="570"/>
      <c r="AX11" s="384"/>
      <c r="AY11" s="257"/>
      <c r="AZ11" s="248">
        <v>0.5</v>
      </c>
      <c r="BA11" s="563"/>
      <c r="BB11" s="257"/>
      <c r="BC11" s="255"/>
      <c r="BD11" s="384"/>
      <c r="BE11" s="257"/>
      <c r="BF11" s="249">
        <v>0.7</v>
      </c>
      <c r="BG11" s="563"/>
      <c r="BH11" s="257"/>
      <c r="BI11" s="567"/>
      <c r="BJ11" s="389"/>
      <c r="BK11" s="146"/>
    </row>
    <row r="12" spans="1:218" s="27" customFormat="1" ht="39.75" customHeight="1">
      <c r="A12" s="240" t="s">
        <v>920</v>
      </c>
      <c r="B12" s="241" t="s">
        <v>1512</v>
      </c>
      <c r="C12" s="246">
        <f>C$9/2</f>
        <v>16.666666666666668</v>
      </c>
      <c r="D12" s="564"/>
      <c r="E12" s="257"/>
      <c r="F12" s="257"/>
      <c r="G12" s="564"/>
      <c r="H12" s="384"/>
      <c r="I12" s="246">
        <f>I$9/2</f>
        <v>16.666666666666668</v>
      </c>
      <c r="J12" s="564"/>
      <c r="K12" s="257"/>
      <c r="L12" s="257"/>
      <c r="M12" s="257"/>
      <c r="N12" s="384"/>
      <c r="O12" s="246">
        <f>O$9/2</f>
        <v>16.666666666666668</v>
      </c>
      <c r="P12" s="566"/>
      <c r="Q12" s="257"/>
      <c r="R12" s="257"/>
      <c r="S12" s="567"/>
      <c r="T12" s="384"/>
      <c r="U12" s="246">
        <f>U$9/2</f>
        <v>16.666666666666668</v>
      </c>
      <c r="V12" s="566"/>
      <c r="W12" s="257"/>
      <c r="X12" s="257"/>
      <c r="Y12" s="567"/>
      <c r="Z12" s="384"/>
      <c r="AA12" s="246">
        <f>AA$9/2</f>
        <v>16.666666666666668</v>
      </c>
      <c r="AB12" s="566"/>
      <c r="AC12" s="257"/>
      <c r="AD12" s="257"/>
      <c r="AE12" s="567"/>
      <c r="AF12" s="384"/>
      <c r="AG12" s="246">
        <f>AG$9/2</f>
        <v>16.666666666666668</v>
      </c>
      <c r="AH12" s="257"/>
      <c r="AI12" s="257"/>
      <c r="AJ12" s="257"/>
      <c r="AK12" s="558"/>
      <c r="AL12" s="384"/>
      <c r="AM12" s="246">
        <f>AM$9/2</f>
        <v>16.666666666666668</v>
      </c>
      <c r="AN12" s="568"/>
      <c r="AO12" s="257"/>
      <c r="AP12" s="257"/>
      <c r="AQ12" s="567"/>
      <c r="AR12" s="384"/>
      <c r="AS12" s="246">
        <f>AS$9/2</f>
        <v>16.666666666666668</v>
      </c>
      <c r="AT12" s="564"/>
      <c r="AU12" s="257"/>
      <c r="AV12" s="257"/>
      <c r="AW12" s="570"/>
      <c r="AX12" s="384"/>
      <c r="AY12" s="246">
        <f>AY$9/2</f>
        <v>16.666666666666668</v>
      </c>
      <c r="AZ12" s="564"/>
      <c r="BA12" s="257"/>
      <c r="BB12" s="257"/>
      <c r="BC12" s="255"/>
      <c r="BD12" s="384"/>
      <c r="BE12" s="246">
        <f>BE$9/2</f>
        <v>16.666666666666668</v>
      </c>
      <c r="BF12" s="257"/>
      <c r="BG12" s="257"/>
      <c r="BH12" s="257"/>
      <c r="BI12" s="567"/>
      <c r="BJ12" s="389"/>
      <c r="BK12" s="146"/>
    </row>
    <row r="13" spans="1:218" s="27" customFormat="1" ht="39.75" customHeight="1">
      <c r="A13" s="247" t="s">
        <v>922</v>
      </c>
      <c r="B13" s="248" t="s">
        <v>921</v>
      </c>
      <c r="C13" s="246">
        <f>C$12/4</f>
        <v>4.166666666666667</v>
      </c>
      <c r="D13" s="248" t="s">
        <v>35</v>
      </c>
      <c r="E13" s="249">
        <f>IF(D13="yes",C13,0)</f>
        <v>4.166666666666667</v>
      </c>
      <c r="F13" s="257"/>
      <c r="G13" s="251" t="s">
        <v>1513</v>
      </c>
      <c r="H13" s="384"/>
      <c r="I13" s="246">
        <f>I$12/4</f>
        <v>4.166666666666667</v>
      </c>
      <c r="J13" s="248" t="s">
        <v>35</v>
      </c>
      <c r="K13" s="249">
        <f>IF(J13="yes",I13,0)</f>
        <v>4.166666666666667</v>
      </c>
      <c r="L13" s="257"/>
      <c r="M13" s="248" t="s">
        <v>1514</v>
      </c>
      <c r="N13" s="384"/>
      <c r="O13" s="246">
        <f>O$12/4</f>
        <v>4.166666666666667</v>
      </c>
      <c r="P13" s="327" t="s">
        <v>35</v>
      </c>
      <c r="Q13" s="249">
        <f>IF(P13="yes",O13,0)</f>
        <v>4.166666666666667</v>
      </c>
      <c r="R13" s="257"/>
      <c r="S13" s="405" t="s">
        <v>1515</v>
      </c>
      <c r="T13" s="384"/>
      <c r="U13" s="246">
        <f>U$12/4</f>
        <v>4.166666666666667</v>
      </c>
      <c r="V13" s="327" t="s">
        <v>35</v>
      </c>
      <c r="W13" s="249">
        <f>IF(V13="yes",U13,0)</f>
        <v>4.166666666666667</v>
      </c>
      <c r="X13" s="257"/>
      <c r="Y13" s="405" t="s">
        <v>1516</v>
      </c>
      <c r="Z13" s="384"/>
      <c r="AA13" s="246">
        <f>AA$12/4</f>
        <v>4.166666666666667</v>
      </c>
      <c r="AB13" s="327" t="s">
        <v>35</v>
      </c>
      <c r="AC13" s="249">
        <f>IF(AB13="yes",AA13,0)</f>
        <v>4.166666666666667</v>
      </c>
      <c r="AD13" s="257"/>
      <c r="AE13" s="405" t="s">
        <v>1517</v>
      </c>
      <c r="AF13" s="384"/>
      <c r="AG13" s="246">
        <f>AG$12/4</f>
        <v>4.166666666666667</v>
      </c>
      <c r="AH13" s="248" t="s">
        <v>35</v>
      </c>
      <c r="AI13" s="249">
        <f>IF(AH13="yes",AG13,0)</f>
        <v>4.166666666666667</v>
      </c>
      <c r="AJ13" s="257"/>
      <c r="AK13" s="405" t="s">
        <v>1518</v>
      </c>
      <c r="AL13" s="384"/>
      <c r="AM13" s="246">
        <f>AM$12/4</f>
        <v>4.166666666666667</v>
      </c>
      <c r="AN13" s="327" t="s">
        <v>35</v>
      </c>
      <c r="AO13" s="249">
        <f>IF(AN13="yes",AM13,0)</f>
        <v>4.166666666666667</v>
      </c>
      <c r="AP13" s="257"/>
      <c r="AQ13" s="405" t="s">
        <v>1519</v>
      </c>
      <c r="AR13" s="384"/>
      <c r="AS13" s="246">
        <f>AS$12/4</f>
        <v>4.166666666666667</v>
      </c>
      <c r="AT13" s="248" t="s">
        <v>35</v>
      </c>
      <c r="AU13" s="249">
        <f>IF(AT13="yes",AS13,0)</f>
        <v>4.166666666666667</v>
      </c>
      <c r="AV13" s="257"/>
      <c r="AW13" s="409" t="s">
        <v>1520</v>
      </c>
      <c r="AX13" s="384"/>
      <c r="AY13" s="246">
        <f>AY$12/4</f>
        <v>4.166666666666667</v>
      </c>
      <c r="AZ13" s="248" t="s">
        <v>35</v>
      </c>
      <c r="BA13" s="249">
        <f>IF(AZ13="yes",AY13,0)</f>
        <v>4.166666666666667</v>
      </c>
      <c r="BB13" s="257"/>
      <c r="BC13" s="251" t="s">
        <v>1521</v>
      </c>
      <c r="BD13" s="384"/>
      <c r="BE13" s="246">
        <f>BE$12/4</f>
        <v>4.166666666666667</v>
      </c>
      <c r="BF13" s="248" t="s">
        <v>35</v>
      </c>
      <c r="BG13" s="249">
        <f>IF(BF13="yes",BE13,0)</f>
        <v>4.166666666666667</v>
      </c>
      <c r="BH13" s="257"/>
      <c r="BI13" s="405" t="s">
        <v>1522</v>
      </c>
      <c r="BJ13" s="389"/>
      <c r="BK13" s="146"/>
    </row>
    <row r="14" spans="1:218" s="27" customFormat="1" ht="39.75" customHeight="1">
      <c r="A14" s="247" t="s">
        <v>923</v>
      </c>
      <c r="B14" s="248" t="s">
        <v>926</v>
      </c>
      <c r="C14" s="246">
        <f t="shared" ref="C14:C16" si="0">C$12/4</f>
        <v>4.166666666666667</v>
      </c>
      <c r="D14" s="248" t="s">
        <v>35</v>
      </c>
      <c r="E14" s="249">
        <f>IF(D14="yes",C14,0)</f>
        <v>4.166666666666667</v>
      </c>
      <c r="F14" s="257"/>
      <c r="G14" s="251" t="s">
        <v>1523</v>
      </c>
      <c r="H14" s="384"/>
      <c r="I14" s="246">
        <f t="shared" ref="I14:I16" si="1">I$12/4</f>
        <v>4.166666666666667</v>
      </c>
      <c r="J14" s="248" t="s">
        <v>35</v>
      </c>
      <c r="K14" s="249">
        <f>IF(J14="yes",I14,0)</f>
        <v>4.166666666666667</v>
      </c>
      <c r="L14" s="257"/>
      <c r="M14" s="248" t="s">
        <v>1524</v>
      </c>
      <c r="N14" s="384"/>
      <c r="O14" s="246">
        <f t="shared" ref="O14:O16" si="2">O$12/4</f>
        <v>4.166666666666667</v>
      </c>
      <c r="P14" s="327" t="s">
        <v>35</v>
      </c>
      <c r="Q14" s="249">
        <f>IF(P14="yes",O14,0)</f>
        <v>4.166666666666667</v>
      </c>
      <c r="R14" s="257"/>
      <c r="S14" s="405" t="s">
        <v>1515</v>
      </c>
      <c r="T14" s="384"/>
      <c r="U14" s="246">
        <f t="shared" ref="U14:U16" si="3">U$12/4</f>
        <v>4.166666666666667</v>
      </c>
      <c r="V14" s="327" t="s">
        <v>35</v>
      </c>
      <c r="W14" s="249">
        <f>IF(V14="yes",U14,0)</f>
        <v>4.166666666666667</v>
      </c>
      <c r="X14" s="257"/>
      <c r="Y14" s="405" t="s">
        <v>1516</v>
      </c>
      <c r="Z14" s="384"/>
      <c r="AA14" s="246">
        <f t="shared" ref="AA14:AA16" si="4">AA$12/4</f>
        <v>4.166666666666667</v>
      </c>
      <c r="AB14" s="327" t="s">
        <v>35</v>
      </c>
      <c r="AC14" s="249">
        <f>IF(AB14="yes",AA14,0)</f>
        <v>4.166666666666667</v>
      </c>
      <c r="AD14" s="257"/>
      <c r="AE14" s="405" t="s">
        <v>1517</v>
      </c>
      <c r="AF14" s="384"/>
      <c r="AG14" s="246">
        <f t="shared" ref="AG14:AG16" si="5">AG$12/4</f>
        <v>4.166666666666667</v>
      </c>
      <c r="AH14" s="248" t="s">
        <v>35</v>
      </c>
      <c r="AI14" s="249">
        <f>IF(AH14="yes",AG14,0)</f>
        <v>4.166666666666667</v>
      </c>
      <c r="AJ14" s="257"/>
      <c r="AK14" s="405" t="s">
        <v>1518</v>
      </c>
      <c r="AL14" s="384"/>
      <c r="AM14" s="246">
        <f t="shared" ref="AM14:AM16" si="6">AM$12/4</f>
        <v>4.166666666666667</v>
      </c>
      <c r="AN14" s="327" t="s">
        <v>35</v>
      </c>
      <c r="AO14" s="249">
        <f>IF(AN14="yes",AM14,0)</f>
        <v>4.166666666666667</v>
      </c>
      <c r="AP14" s="257"/>
      <c r="AQ14" s="405" t="s">
        <v>1519</v>
      </c>
      <c r="AR14" s="384"/>
      <c r="AS14" s="246">
        <f t="shared" ref="AS14:AS16" si="7">AS$12/4</f>
        <v>4.166666666666667</v>
      </c>
      <c r="AT14" s="248" t="s">
        <v>35</v>
      </c>
      <c r="AU14" s="249">
        <f>IF(AT14="yes",AS14,0)</f>
        <v>4.166666666666667</v>
      </c>
      <c r="AV14" s="257"/>
      <c r="AW14" s="409" t="s">
        <v>1520</v>
      </c>
      <c r="AX14" s="384"/>
      <c r="AY14" s="246">
        <f t="shared" ref="AY14:AY16" si="8">AY$12/4</f>
        <v>4.166666666666667</v>
      </c>
      <c r="AZ14" s="255" t="s">
        <v>35</v>
      </c>
      <c r="BA14" s="249">
        <f>IF(AZ14="yes",AY14,0)</f>
        <v>4.166666666666667</v>
      </c>
      <c r="BB14" s="257"/>
      <c r="BC14" s="251" t="s">
        <v>1521</v>
      </c>
      <c r="BD14" s="384"/>
      <c r="BE14" s="246">
        <f t="shared" ref="BE14:BE16" si="9">BE$12/4</f>
        <v>4.166666666666667</v>
      </c>
      <c r="BF14" s="248" t="s">
        <v>35</v>
      </c>
      <c r="BG14" s="249">
        <f>IF(BF14="yes",BE14,0)</f>
        <v>4.166666666666667</v>
      </c>
      <c r="BH14" s="257"/>
      <c r="BI14" s="405" t="s">
        <v>1522</v>
      </c>
      <c r="BJ14" s="389"/>
      <c r="BK14" s="146"/>
    </row>
    <row r="15" spans="1:218" s="27" customFormat="1" ht="63.75">
      <c r="A15" s="247" t="s">
        <v>924</v>
      </c>
      <c r="B15" s="248" t="s">
        <v>927</v>
      </c>
      <c r="C15" s="246">
        <f t="shared" si="0"/>
        <v>4.166666666666667</v>
      </c>
      <c r="D15" s="248" t="s">
        <v>38</v>
      </c>
      <c r="E15" s="249">
        <f>IF(D15="yes",C15,0)</f>
        <v>0</v>
      </c>
      <c r="F15" s="257"/>
      <c r="G15" s="564"/>
      <c r="H15" s="384"/>
      <c r="I15" s="246">
        <f t="shared" si="1"/>
        <v>4.166666666666667</v>
      </c>
      <c r="J15" s="248" t="s">
        <v>35</v>
      </c>
      <c r="K15" s="249">
        <f>IF(J15="yes",I15,0)</f>
        <v>4.166666666666667</v>
      </c>
      <c r="L15" s="257"/>
      <c r="M15" s="248" t="s">
        <v>1525</v>
      </c>
      <c r="N15" s="384"/>
      <c r="O15" s="246">
        <f t="shared" si="2"/>
        <v>4.166666666666667</v>
      </c>
      <c r="P15" s="327" t="s">
        <v>35</v>
      </c>
      <c r="Q15" s="249">
        <f>IF(P15="yes",O15,0)</f>
        <v>4.166666666666667</v>
      </c>
      <c r="R15" s="257"/>
      <c r="S15" s="405" t="s">
        <v>1526</v>
      </c>
      <c r="T15" s="384"/>
      <c r="U15" s="246">
        <f t="shared" si="3"/>
        <v>4.166666666666667</v>
      </c>
      <c r="V15" s="327" t="s">
        <v>35</v>
      </c>
      <c r="W15" s="249">
        <f>IF(V15="yes",U15,0)</f>
        <v>4.166666666666667</v>
      </c>
      <c r="X15" s="257"/>
      <c r="Y15" s="405" t="s">
        <v>1527</v>
      </c>
      <c r="Z15" s="384"/>
      <c r="AA15" s="246">
        <f t="shared" si="4"/>
        <v>4.166666666666667</v>
      </c>
      <c r="AB15" s="327" t="s">
        <v>38</v>
      </c>
      <c r="AC15" s="249">
        <f>IF(AB15="yes",AA15,0)</f>
        <v>0</v>
      </c>
      <c r="AD15" s="257"/>
      <c r="AE15" s="567"/>
      <c r="AF15" s="384"/>
      <c r="AG15" s="246">
        <f t="shared" si="5"/>
        <v>4.166666666666667</v>
      </c>
      <c r="AH15" s="248" t="s">
        <v>35</v>
      </c>
      <c r="AI15" s="249">
        <f>IF(AH15="yes",AG15,0)</f>
        <v>4.166666666666667</v>
      </c>
      <c r="AJ15" s="257"/>
      <c r="AK15" s="405" t="s">
        <v>1193</v>
      </c>
      <c r="AL15" s="384"/>
      <c r="AM15" s="246">
        <f t="shared" si="6"/>
        <v>4.166666666666667</v>
      </c>
      <c r="AN15" s="327" t="s">
        <v>38</v>
      </c>
      <c r="AO15" s="249">
        <f>IF(AN15="yes",AM15,0)</f>
        <v>0</v>
      </c>
      <c r="AP15" s="257"/>
      <c r="AQ15" s="567"/>
      <c r="AR15" s="384"/>
      <c r="AS15" s="246">
        <f t="shared" si="7"/>
        <v>4.166666666666667</v>
      </c>
      <c r="AT15" s="248" t="s">
        <v>35</v>
      </c>
      <c r="AU15" s="249">
        <f>IF(AT15="yes",AS15,0)</f>
        <v>4.166666666666667</v>
      </c>
      <c r="AV15" s="257"/>
      <c r="AW15" s="409" t="s">
        <v>1528</v>
      </c>
      <c r="AX15" s="384"/>
      <c r="AY15" s="246">
        <f t="shared" si="8"/>
        <v>4.166666666666667</v>
      </c>
      <c r="AZ15" s="255" t="s">
        <v>35</v>
      </c>
      <c r="BA15" s="249">
        <f>IF(AZ15="yes",AY15,0)</f>
        <v>4.166666666666667</v>
      </c>
      <c r="BB15" s="257"/>
      <c r="BC15" s="251" t="s">
        <v>2311</v>
      </c>
      <c r="BD15" s="384"/>
      <c r="BE15" s="246">
        <f t="shared" si="9"/>
        <v>4.166666666666667</v>
      </c>
      <c r="BF15" s="248" t="s">
        <v>35</v>
      </c>
      <c r="BG15" s="249">
        <f>IF(BF15="yes",BE15,0)</f>
        <v>4.166666666666667</v>
      </c>
      <c r="BH15" s="257"/>
      <c r="BI15" s="405" t="s">
        <v>1529</v>
      </c>
      <c r="BJ15" s="389"/>
      <c r="BK15" s="146"/>
    </row>
    <row r="16" spans="1:218" s="27" customFormat="1" ht="39.75" customHeight="1">
      <c r="A16" s="247" t="s">
        <v>925</v>
      </c>
      <c r="B16" s="248" t="s">
        <v>928</v>
      </c>
      <c r="C16" s="246">
        <f t="shared" si="0"/>
        <v>4.166666666666667</v>
      </c>
      <c r="D16" s="248" t="s">
        <v>38</v>
      </c>
      <c r="E16" s="249">
        <f>IF(D16="yes",C16,0)</f>
        <v>0</v>
      </c>
      <c r="F16" s="257"/>
      <c r="G16" s="564"/>
      <c r="H16" s="384"/>
      <c r="I16" s="246">
        <f t="shared" si="1"/>
        <v>4.166666666666667</v>
      </c>
      <c r="J16" s="248" t="s">
        <v>38</v>
      </c>
      <c r="K16" s="249">
        <f>IF(J16="yes",I16,0)</f>
        <v>0</v>
      </c>
      <c r="L16" s="257"/>
      <c r="M16" s="257"/>
      <c r="N16" s="384"/>
      <c r="O16" s="246">
        <f t="shared" si="2"/>
        <v>4.166666666666667</v>
      </c>
      <c r="P16" s="327" t="s">
        <v>38</v>
      </c>
      <c r="Q16" s="249">
        <f>IF(P16="yes",O16,0)</f>
        <v>0</v>
      </c>
      <c r="R16" s="257"/>
      <c r="S16" s="567"/>
      <c r="T16" s="384"/>
      <c r="U16" s="246">
        <f t="shared" si="3"/>
        <v>4.166666666666667</v>
      </c>
      <c r="V16" s="327" t="s">
        <v>38</v>
      </c>
      <c r="W16" s="249">
        <f>IF(V16="yes",U16,0)</f>
        <v>0</v>
      </c>
      <c r="X16" s="257"/>
      <c r="Y16" s="567"/>
      <c r="Z16" s="384"/>
      <c r="AA16" s="246">
        <f t="shared" si="4"/>
        <v>4.166666666666667</v>
      </c>
      <c r="AB16" s="327" t="s">
        <v>38</v>
      </c>
      <c r="AC16" s="249">
        <f>IF(AB16="yes",AA16,0)</f>
        <v>0</v>
      </c>
      <c r="AD16" s="257"/>
      <c r="AE16" s="567"/>
      <c r="AF16" s="384"/>
      <c r="AG16" s="246">
        <f t="shared" si="5"/>
        <v>4.166666666666667</v>
      </c>
      <c r="AH16" s="248" t="s">
        <v>38</v>
      </c>
      <c r="AI16" s="249">
        <f>IF(AH16="yes",AG16,0)</f>
        <v>0</v>
      </c>
      <c r="AJ16" s="257"/>
      <c r="AK16" s="558"/>
      <c r="AL16" s="384"/>
      <c r="AM16" s="246">
        <f t="shared" si="6"/>
        <v>4.166666666666667</v>
      </c>
      <c r="AN16" s="327" t="s">
        <v>38</v>
      </c>
      <c r="AO16" s="249">
        <f>IF(AN16="yes",AM16,0)</f>
        <v>0</v>
      </c>
      <c r="AP16" s="257"/>
      <c r="AQ16" s="567"/>
      <c r="AR16" s="384"/>
      <c r="AS16" s="246">
        <f t="shared" si="7"/>
        <v>4.166666666666667</v>
      </c>
      <c r="AT16" s="248" t="s">
        <v>35</v>
      </c>
      <c r="AU16" s="249">
        <f>IF(AT16="yes",AS16,0)</f>
        <v>4.166666666666667</v>
      </c>
      <c r="AV16" s="257"/>
      <c r="AW16" s="409" t="s">
        <v>2296</v>
      </c>
      <c r="AX16" s="384"/>
      <c r="AY16" s="246">
        <f t="shared" si="8"/>
        <v>4.166666666666667</v>
      </c>
      <c r="AZ16" s="248" t="s">
        <v>38</v>
      </c>
      <c r="BA16" s="249">
        <f>IF(AZ16="yes",AY16,0)</f>
        <v>0</v>
      </c>
      <c r="BB16" s="257"/>
      <c r="BC16" s="255"/>
      <c r="BD16" s="384"/>
      <c r="BE16" s="246">
        <f t="shared" si="9"/>
        <v>4.166666666666667</v>
      </c>
      <c r="BF16" s="248" t="s">
        <v>38</v>
      </c>
      <c r="BG16" s="249">
        <f>IF(BF16="yes",BE16,0)</f>
        <v>0</v>
      </c>
      <c r="BH16" s="257"/>
      <c r="BI16" s="567"/>
      <c r="BJ16" s="389"/>
      <c r="BK16" s="146"/>
    </row>
    <row r="17" spans="1:218" s="29" customFormat="1" ht="12.75">
      <c r="A17" s="247" t="s">
        <v>183</v>
      </c>
      <c r="B17" s="241" t="s">
        <v>184</v>
      </c>
      <c r="C17" s="242">
        <f>C$8/3</f>
        <v>33.333333333333336</v>
      </c>
      <c r="D17" s="392"/>
      <c r="E17" s="392"/>
      <c r="F17" s="244">
        <f>SUM(E18:E22)</f>
        <v>0</v>
      </c>
      <c r="G17" s="392"/>
      <c r="H17" s="383"/>
      <c r="I17" s="242">
        <f>I$8/3</f>
        <v>33.333333333333336</v>
      </c>
      <c r="J17" s="392"/>
      <c r="K17" s="392"/>
      <c r="L17" s="244">
        <f>SUM(K18:K22)</f>
        <v>33.333333333333336</v>
      </c>
      <c r="M17" s="257"/>
      <c r="N17" s="383"/>
      <c r="O17" s="242">
        <f>O$8/3</f>
        <v>33.333333333333336</v>
      </c>
      <c r="P17" s="554"/>
      <c r="Q17" s="392"/>
      <c r="R17" s="244">
        <f>SUM(Q18:Q22)</f>
        <v>16.666666666666668</v>
      </c>
      <c r="S17" s="569"/>
      <c r="T17" s="383"/>
      <c r="U17" s="242">
        <f>U$8/3</f>
        <v>33.333333333333336</v>
      </c>
      <c r="V17" s="554"/>
      <c r="W17" s="392"/>
      <c r="X17" s="244">
        <f>SUM(W18:W22)</f>
        <v>25</v>
      </c>
      <c r="Y17" s="569"/>
      <c r="Z17" s="383"/>
      <c r="AA17" s="242">
        <f>AA$8/3</f>
        <v>33.333333333333336</v>
      </c>
      <c r="AB17" s="554"/>
      <c r="AC17" s="392"/>
      <c r="AD17" s="244">
        <f>SUM(AC18:AC22)</f>
        <v>33.333333333333336</v>
      </c>
      <c r="AE17" s="569"/>
      <c r="AF17" s="383"/>
      <c r="AG17" s="242">
        <f>AG$8/3</f>
        <v>33.333333333333336</v>
      </c>
      <c r="AH17" s="392"/>
      <c r="AI17" s="392"/>
      <c r="AJ17" s="244">
        <f>SUM(AI18:AI22)</f>
        <v>33.333333333333336</v>
      </c>
      <c r="AK17" s="558"/>
      <c r="AL17" s="383"/>
      <c r="AM17" s="242">
        <f>AM$8/3</f>
        <v>33.333333333333336</v>
      </c>
      <c r="AN17" s="554"/>
      <c r="AO17" s="392"/>
      <c r="AP17" s="244">
        <f>SUM(AO18:AO22)</f>
        <v>33.333333333333336</v>
      </c>
      <c r="AQ17" s="569"/>
      <c r="AR17" s="383"/>
      <c r="AS17" s="242">
        <f>AS$8/3</f>
        <v>33.333333333333336</v>
      </c>
      <c r="AT17" s="392"/>
      <c r="AU17" s="392"/>
      <c r="AV17" s="244">
        <f>SUM(AU18:AU22)</f>
        <v>25</v>
      </c>
      <c r="AW17" s="570"/>
      <c r="AX17" s="383"/>
      <c r="AY17" s="242">
        <f>AY$8/3</f>
        <v>33.333333333333336</v>
      </c>
      <c r="AZ17" s="392"/>
      <c r="BA17" s="392"/>
      <c r="BB17" s="244">
        <f>SUM(BA18:BA22)</f>
        <v>33.333333333333336</v>
      </c>
      <c r="BC17" s="255"/>
      <c r="BD17" s="383"/>
      <c r="BE17" s="242">
        <f>BE$8/3</f>
        <v>33.333333333333336</v>
      </c>
      <c r="BF17" s="392"/>
      <c r="BG17" s="392"/>
      <c r="BH17" s="244">
        <f>SUM(BG18:BG22)</f>
        <v>33.333333333333336</v>
      </c>
      <c r="BI17" s="567"/>
      <c r="BJ17" s="388"/>
      <c r="BK17" s="390"/>
    </row>
    <row r="18" spans="1:218" s="27" customFormat="1" ht="58.5" customHeight="1">
      <c r="A18" s="247" t="s">
        <v>119</v>
      </c>
      <c r="B18" s="248" t="s">
        <v>120</v>
      </c>
      <c r="C18" s="246">
        <f>C$17/4</f>
        <v>8.3333333333333339</v>
      </c>
      <c r="D18" s="251" t="s">
        <v>38</v>
      </c>
      <c r="E18" s="249">
        <f>IF(D18="yes",C18,0)</f>
        <v>0</v>
      </c>
      <c r="F18" s="257"/>
      <c r="G18" s="276"/>
      <c r="H18" s="384"/>
      <c r="I18" s="246">
        <f>I$17/4</f>
        <v>8.3333333333333339</v>
      </c>
      <c r="J18" s="251" t="s">
        <v>35</v>
      </c>
      <c r="K18" s="249">
        <f>IF(J18="yes",I18,0)</f>
        <v>8.3333333333333339</v>
      </c>
      <c r="L18" s="257"/>
      <c r="M18" s="248" t="s">
        <v>1530</v>
      </c>
      <c r="N18" s="384"/>
      <c r="O18" s="246">
        <f>O$17/4</f>
        <v>8.3333333333333339</v>
      </c>
      <c r="P18" s="327" t="s">
        <v>35</v>
      </c>
      <c r="Q18" s="249">
        <f>IF(P18="yes",O18,0)</f>
        <v>8.3333333333333339</v>
      </c>
      <c r="R18" s="257"/>
      <c r="S18" s="405" t="s">
        <v>1531</v>
      </c>
      <c r="T18" s="384"/>
      <c r="U18" s="246">
        <f>U$17/4</f>
        <v>8.3333333333333339</v>
      </c>
      <c r="V18" s="328" t="s">
        <v>38</v>
      </c>
      <c r="W18" s="249">
        <f>IF(V18="yes",U18,0)</f>
        <v>0</v>
      </c>
      <c r="X18" s="257"/>
      <c r="Y18" s="558"/>
      <c r="Z18" s="384"/>
      <c r="AA18" s="246">
        <f>AA$17/4</f>
        <v>8.3333333333333339</v>
      </c>
      <c r="AB18" s="328" t="s">
        <v>35</v>
      </c>
      <c r="AC18" s="249">
        <f>IF(AB18="yes",AA18,0)</f>
        <v>8.3333333333333339</v>
      </c>
      <c r="AD18" s="257"/>
      <c r="AE18" s="405" t="s">
        <v>1532</v>
      </c>
      <c r="AF18" s="384"/>
      <c r="AG18" s="246">
        <f>AG$17/4</f>
        <v>8.3333333333333339</v>
      </c>
      <c r="AH18" s="251" t="s">
        <v>35</v>
      </c>
      <c r="AI18" s="249">
        <f>IF(AH18="yes",AG18,0)</f>
        <v>8.3333333333333339</v>
      </c>
      <c r="AJ18" s="257"/>
      <c r="AK18" s="405" t="s">
        <v>1533</v>
      </c>
      <c r="AL18" s="384"/>
      <c r="AM18" s="246">
        <f>AM$17/4</f>
        <v>8.3333333333333339</v>
      </c>
      <c r="AN18" s="328" t="s">
        <v>35</v>
      </c>
      <c r="AO18" s="249">
        <f>IF(AN18="yes",AM18,0)</f>
        <v>8.3333333333333339</v>
      </c>
      <c r="AP18" s="257"/>
      <c r="AQ18" s="638" t="s">
        <v>1534</v>
      </c>
      <c r="AR18" s="384"/>
      <c r="AS18" s="246">
        <f>AS$17/4</f>
        <v>8.3333333333333339</v>
      </c>
      <c r="AT18" s="248" t="s">
        <v>35</v>
      </c>
      <c r="AU18" s="249">
        <f>IF(AT18="yes",AS18,0)</f>
        <v>8.3333333333333339</v>
      </c>
      <c r="AV18" s="257"/>
      <c r="AW18" s="409" t="s">
        <v>1535</v>
      </c>
      <c r="AX18" s="384"/>
      <c r="AY18" s="246">
        <f>AY$17/4</f>
        <v>8.3333333333333339</v>
      </c>
      <c r="AZ18" s="251" t="s">
        <v>35</v>
      </c>
      <c r="BA18" s="249">
        <f>IF(AZ18="yes",AY18,0)</f>
        <v>8.3333333333333339</v>
      </c>
      <c r="BB18" s="257"/>
      <c r="BC18" s="251" t="s">
        <v>1536</v>
      </c>
      <c r="BD18" s="384"/>
      <c r="BE18" s="246">
        <f>BE$17/4</f>
        <v>8.3333333333333339</v>
      </c>
      <c r="BF18" s="248" t="s">
        <v>35</v>
      </c>
      <c r="BG18" s="249">
        <f>IF(BF18="yes",BE18,0)</f>
        <v>8.3333333333333339</v>
      </c>
      <c r="BH18" s="257"/>
      <c r="BI18" s="405" t="s">
        <v>1537</v>
      </c>
      <c r="BJ18" s="389"/>
      <c r="BK18" s="146"/>
    </row>
    <row r="19" spans="1:218" s="27" customFormat="1" ht="51">
      <c r="A19" s="247" t="s">
        <v>121</v>
      </c>
      <c r="B19" s="248" t="s">
        <v>1194</v>
      </c>
      <c r="C19" s="246">
        <f t="shared" ref="C19:C22" si="10">C$17/4</f>
        <v>8.3333333333333339</v>
      </c>
      <c r="D19" s="251" t="s">
        <v>38</v>
      </c>
      <c r="E19" s="246">
        <f>IF(D19="yes",C19,0)</f>
        <v>0</v>
      </c>
      <c r="F19" s="257"/>
      <c r="G19" s="257"/>
      <c r="H19" s="384"/>
      <c r="I19" s="246">
        <f t="shared" ref="I19:I22" si="11">I$17/4</f>
        <v>8.3333333333333339</v>
      </c>
      <c r="J19" s="251" t="s">
        <v>122</v>
      </c>
      <c r="K19" s="246">
        <f>IF(J19="yes",I19,0)</f>
        <v>0</v>
      </c>
      <c r="L19" s="257"/>
      <c r="M19" s="257"/>
      <c r="N19" s="384"/>
      <c r="O19" s="246">
        <f t="shared" ref="O19:O22" si="12">O$17/4</f>
        <v>8.3333333333333339</v>
      </c>
      <c r="P19" s="328" t="s">
        <v>38</v>
      </c>
      <c r="Q19" s="246">
        <f>IF(P19="yes",O19,0)</f>
        <v>0</v>
      </c>
      <c r="R19" s="257"/>
      <c r="S19" s="558"/>
      <c r="T19" s="384"/>
      <c r="U19" s="246">
        <f t="shared" ref="U19:U22" si="13">U$17/4</f>
        <v>8.3333333333333339</v>
      </c>
      <c r="V19" s="328" t="s">
        <v>122</v>
      </c>
      <c r="W19" s="246">
        <f>IF(V19="yes",U19,0)</f>
        <v>0</v>
      </c>
      <c r="X19" s="257"/>
      <c r="Y19" s="558"/>
      <c r="Z19" s="384"/>
      <c r="AA19" s="246">
        <f t="shared" ref="AA19:AA22" si="14">AA$17/4</f>
        <v>8.3333333333333339</v>
      </c>
      <c r="AB19" s="328" t="s">
        <v>122</v>
      </c>
      <c r="AC19" s="246">
        <f>IF(AB19="yes",AA19,0)</f>
        <v>0</v>
      </c>
      <c r="AD19" s="257"/>
      <c r="AE19" s="558"/>
      <c r="AF19" s="384"/>
      <c r="AG19" s="246">
        <f t="shared" ref="AG19:AG22" si="15">AG$17/4</f>
        <v>8.3333333333333339</v>
      </c>
      <c r="AH19" s="251" t="s">
        <v>122</v>
      </c>
      <c r="AI19" s="246">
        <f>IF(AH19="yes",AG19,0)</f>
        <v>0</v>
      </c>
      <c r="AJ19" s="257"/>
      <c r="AK19" s="558"/>
      <c r="AL19" s="384"/>
      <c r="AM19" s="246">
        <f t="shared" ref="AM19:AM22" si="16">AM$17/4</f>
        <v>8.3333333333333339</v>
      </c>
      <c r="AN19" s="327" t="s">
        <v>122</v>
      </c>
      <c r="AO19" s="246">
        <f>IF(AN19="yes",AM19,0)</f>
        <v>0</v>
      </c>
      <c r="AP19" s="257"/>
      <c r="AQ19" s="558"/>
      <c r="AR19" s="384"/>
      <c r="AS19" s="246">
        <f t="shared" ref="AS19:AS22" si="17">AS$17/4</f>
        <v>8.3333333333333339</v>
      </c>
      <c r="AT19" s="255" t="s">
        <v>38</v>
      </c>
      <c r="AU19" s="246">
        <f>IF(AT19="yes",AS19,0)</f>
        <v>0</v>
      </c>
      <c r="AV19" s="257"/>
      <c r="AW19" s="571"/>
      <c r="AX19" s="384"/>
      <c r="AY19" s="246">
        <f t="shared" ref="AY19:AY22" si="18">AY$17/4</f>
        <v>8.3333333333333339</v>
      </c>
      <c r="AZ19" s="251" t="s">
        <v>122</v>
      </c>
      <c r="BA19" s="246">
        <f>IF(AZ19="yes",AY19,0)</f>
        <v>0</v>
      </c>
      <c r="BB19" s="257"/>
      <c r="BC19" s="255"/>
      <c r="BD19" s="384"/>
      <c r="BE19" s="246">
        <f t="shared" ref="BE19:BE22" si="19">BE$17/4</f>
        <v>8.3333333333333339</v>
      </c>
      <c r="BF19" s="248" t="s">
        <v>35</v>
      </c>
      <c r="BG19" s="246">
        <f>IF(BF19="yes",BE19,0)</f>
        <v>8.3333333333333339</v>
      </c>
      <c r="BH19" s="257"/>
      <c r="BI19" s="405" t="s">
        <v>1529</v>
      </c>
      <c r="BJ19" s="389"/>
      <c r="BK19" s="146"/>
    </row>
    <row r="20" spans="1:218" s="27" customFormat="1" ht="61.5" customHeight="1">
      <c r="A20" s="247" t="s">
        <v>185</v>
      </c>
      <c r="B20" s="248" t="s">
        <v>917</v>
      </c>
      <c r="C20" s="246">
        <f t="shared" si="10"/>
        <v>8.3333333333333339</v>
      </c>
      <c r="D20" s="251" t="s">
        <v>122</v>
      </c>
      <c r="E20" s="246">
        <f>IF(D20="yes",C20,0)</f>
        <v>0</v>
      </c>
      <c r="F20" s="257"/>
      <c r="G20" s="257"/>
      <c r="H20" s="384"/>
      <c r="I20" s="246">
        <f t="shared" si="11"/>
        <v>8.3333333333333339</v>
      </c>
      <c r="J20" s="251" t="s">
        <v>35</v>
      </c>
      <c r="K20" s="246">
        <f>IF(J20="yes",I20,0)</f>
        <v>8.3333333333333339</v>
      </c>
      <c r="L20" s="257"/>
      <c r="M20" s="251" t="s">
        <v>1538</v>
      </c>
      <c r="N20" s="384"/>
      <c r="O20" s="246">
        <f t="shared" si="12"/>
        <v>8.3333333333333339</v>
      </c>
      <c r="P20" s="328" t="s">
        <v>122</v>
      </c>
      <c r="Q20" s="246">
        <f>IF(P20="yes",O20,0)</f>
        <v>0</v>
      </c>
      <c r="R20" s="257"/>
      <c r="S20" s="558"/>
      <c r="T20" s="384"/>
      <c r="U20" s="246">
        <f t="shared" si="13"/>
        <v>8.3333333333333339</v>
      </c>
      <c r="V20" s="328" t="s">
        <v>35</v>
      </c>
      <c r="W20" s="246">
        <f>IF(V20="yes",U20,0)</f>
        <v>8.3333333333333339</v>
      </c>
      <c r="X20" s="257"/>
      <c r="Y20" s="405" t="s">
        <v>2245</v>
      </c>
      <c r="Z20" s="384"/>
      <c r="AA20" s="246">
        <f t="shared" si="14"/>
        <v>8.3333333333333339</v>
      </c>
      <c r="AB20" s="328" t="s">
        <v>35</v>
      </c>
      <c r="AC20" s="246">
        <f>IF(AB20="yes",AA20,0)</f>
        <v>8.3333333333333339</v>
      </c>
      <c r="AD20" s="257"/>
      <c r="AE20" s="405" t="s">
        <v>1539</v>
      </c>
      <c r="AF20" s="384"/>
      <c r="AG20" s="246">
        <f t="shared" si="15"/>
        <v>8.3333333333333339</v>
      </c>
      <c r="AH20" s="267" t="s">
        <v>35</v>
      </c>
      <c r="AI20" s="246">
        <f t="shared" ref="AI20:AI21" si="20">IF(AH20="yes",AG20,0)</f>
        <v>8.3333333333333339</v>
      </c>
      <c r="AJ20" s="257"/>
      <c r="AK20" s="409" t="s">
        <v>1540</v>
      </c>
      <c r="AL20" s="384"/>
      <c r="AM20" s="246">
        <f t="shared" si="16"/>
        <v>8.3333333333333339</v>
      </c>
      <c r="AN20" s="327" t="s">
        <v>35</v>
      </c>
      <c r="AO20" s="246">
        <f>IF(AN20="yes",AM20,0)</f>
        <v>8.3333333333333339</v>
      </c>
      <c r="AP20" s="257"/>
      <c r="AQ20" s="405" t="s">
        <v>1541</v>
      </c>
      <c r="AR20" s="384"/>
      <c r="AS20" s="246">
        <f t="shared" si="17"/>
        <v>8.3333333333333339</v>
      </c>
      <c r="AT20" s="251" t="s">
        <v>122</v>
      </c>
      <c r="AU20" s="246">
        <f>IF(AT20="yes",AS20,0)</f>
        <v>0</v>
      </c>
      <c r="AV20" s="257"/>
      <c r="AW20" s="571"/>
      <c r="AX20" s="384"/>
      <c r="AY20" s="246">
        <f t="shared" si="18"/>
        <v>8.3333333333333339</v>
      </c>
      <c r="AZ20" s="251" t="s">
        <v>35</v>
      </c>
      <c r="BA20" s="246">
        <f>IF(AZ20="yes",AY20,0)</f>
        <v>8.3333333333333339</v>
      </c>
      <c r="BB20" s="257"/>
      <c r="BC20" s="251" t="s">
        <v>1542</v>
      </c>
      <c r="BD20" s="384"/>
      <c r="BE20" s="246">
        <f t="shared" si="19"/>
        <v>8.3333333333333339</v>
      </c>
      <c r="BF20" s="248" t="s">
        <v>122</v>
      </c>
      <c r="BG20" s="246">
        <f>IF(BF20="yes",BE20,0)</f>
        <v>0</v>
      </c>
      <c r="BH20" s="257"/>
      <c r="BI20" s="572"/>
      <c r="BJ20" s="389"/>
      <c r="BK20" s="146"/>
    </row>
    <row r="21" spans="1:218" s="27" customFormat="1" ht="69.75" customHeight="1">
      <c r="A21" s="247" t="s">
        <v>187</v>
      </c>
      <c r="B21" s="248" t="s">
        <v>918</v>
      </c>
      <c r="C21" s="246">
        <f t="shared" si="10"/>
        <v>8.3333333333333339</v>
      </c>
      <c r="D21" s="251" t="s">
        <v>38</v>
      </c>
      <c r="E21" s="246">
        <f>IF(D21="yes",C21,0)</f>
        <v>0</v>
      </c>
      <c r="F21" s="257"/>
      <c r="G21" s="257"/>
      <c r="H21" s="384"/>
      <c r="I21" s="246">
        <f t="shared" si="11"/>
        <v>8.3333333333333339</v>
      </c>
      <c r="J21" s="251" t="s">
        <v>35</v>
      </c>
      <c r="K21" s="246">
        <f>IF(J21="yes",I21,0)</f>
        <v>8.3333333333333339</v>
      </c>
      <c r="L21" s="257"/>
      <c r="M21" s="251" t="s">
        <v>1543</v>
      </c>
      <c r="N21" s="384"/>
      <c r="O21" s="246">
        <f t="shared" si="12"/>
        <v>8.3333333333333339</v>
      </c>
      <c r="P21" s="328" t="s">
        <v>38</v>
      </c>
      <c r="Q21" s="246">
        <f>IF(P21="yes",O21,0)</f>
        <v>0</v>
      </c>
      <c r="R21" s="257"/>
      <c r="S21" s="558"/>
      <c r="T21" s="384"/>
      <c r="U21" s="246">
        <f t="shared" si="13"/>
        <v>8.3333333333333339</v>
      </c>
      <c r="V21" s="328" t="s">
        <v>35</v>
      </c>
      <c r="W21" s="246">
        <f>IF(V21="yes",U21,0)</f>
        <v>8.3333333333333339</v>
      </c>
      <c r="X21" s="257"/>
      <c r="Y21" s="405" t="s">
        <v>2246</v>
      </c>
      <c r="Z21" s="384"/>
      <c r="AA21" s="246">
        <f t="shared" si="14"/>
        <v>8.3333333333333339</v>
      </c>
      <c r="AB21" s="328" t="s">
        <v>35</v>
      </c>
      <c r="AC21" s="246">
        <f>IF(AB21="yes",AA21,0)</f>
        <v>8.3333333333333339</v>
      </c>
      <c r="AD21" s="257"/>
      <c r="AE21" s="405" t="s">
        <v>1544</v>
      </c>
      <c r="AF21" s="384"/>
      <c r="AG21" s="246">
        <f t="shared" si="15"/>
        <v>8.3333333333333339</v>
      </c>
      <c r="AH21" s="267" t="s">
        <v>35</v>
      </c>
      <c r="AI21" s="246">
        <f t="shared" si="20"/>
        <v>8.3333333333333339</v>
      </c>
      <c r="AJ21" s="257"/>
      <c r="AK21" s="409" t="s">
        <v>1540</v>
      </c>
      <c r="AL21" s="384"/>
      <c r="AM21" s="246">
        <f t="shared" si="16"/>
        <v>8.3333333333333339</v>
      </c>
      <c r="AN21" s="327" t="s">
        <v>35</v>
      </c>
      <c r="AO21" s="246">
        <f>IF(AN21="yes",AM21,0)</f>
        <v>8.3333333333333339</v>
      </c>
      <c r="AP21" s="257"/>
      <c r="AQ21" s="409" t="s">
        <v>1545</v>
      </c>
      <c r="AR21" s="384"/>
      <c r="AS21" s="246">
        <f t="shared" si="17"/>
        <v>8.3333333333333339</v>
      </c>
      <c r="AT21" s="248" t="s">
        <v>35</v>
      </c>
      <c r="AU21" s="246">
        <f>IF(AT21="yes",AS21,0)</f>
        <v>8.3333333333333339</v>
      </c>
      <c r="AV21" s="257"/>
      <c r="AW21" s="409" t="s">
        <v>2297</v>
      </c>
      <c r="AX21" s="384"/>
      <c r="AY21" s="246">
        <f t="shared" si="18"/>
        <v>8.3333333333333339</v>
      </c>
      <c r="AZ21" s="251" t="s">
        <v>35</v>
      </c>
      <c r="BA21" s="246">
        <f>IF(AZ21="yes",AY21,0)</f>
        <v>8.3333333333333339</v>
      </c>
      <c r="BB21" s="257"/>
      <c r="BC21" s="251" t="s">
        <v>1542</v>
      </c>
      <c r="BD21" s="384"/>
      <c r="BE21" s="246">
        <f t="shared" si="19"/>
        <v>8.3333333333333339</v>
      </c>
      <c r="BF21" s="248" t="s">
        <v>35</v>
      </c>
      <c r="BG21" s="246">
        <f>IF(BF21="yes",BE21,0)</f>
        <v>8.3333333333333339</v>
      </c>
      <c r="BH21" s="257"/>
      <c r="BI21" s="405" t="s">
        <v>1529</v>
      </c>
      <c r="BJ21" s="389"/>
      <c r="BK21" s="146"/>
    </row>
    <row r="22" spans="1:218" s="27" customFormat="1" ht="89.25">
      <c r="A22" s="247" t="s">
        <v>188</v>
      </c>
      <c r="B22" s="248" t="s">
        <v>123</v>
      </c>
      <c r="C22" s="246">
        <f t="shared" si="10"/>
        <v>8.3333333333333339</v>
      </c>
      <c r="D22" s="251" t="s">
        <v>38</v>
      </c>
      <c r="E22" s="246">
        <f>IF(D22="yes",C22,0)</f>
        <v>0</v>
      </c>
      <c r="F22" s="257"/>
      <c r="G22" s="257"/>
      <c r="H22" s="384"/>
      <c r="I22" s="246">
        <f t="shared" si="11"/>
        <v>8.3333333333333339</v>
      </c>
      <c r="J22" s="251" t="s">
        <v>35</v>
      </c>
      <c r="K22" s="246">
        <f>IF(J22="yes",I22,0)</f>
        <v>8.3333333333333339</v>
      </c>
      <c r="L22" s="257"/>
      <c r="M22" s="251" t="s">
        <v>1543</v>
      </c>
      <c r="N22" s="384"/>
      <c r="O22" s="246">
        <f t="shared" si="12"/>
        <v>8.3333333333333339</v>
      </c>
      <c r="P22" s="328" t="s">
        <v>35</v>
      </c>
      <c r="Q22" s="246">
        <f>IF(P22="yes",O22,0)</f>
        <v>8.3333333333333339</v>
      </c>
      <c r="R22" s="257"/>
      <c r="S22" s="405" t="s">
        <v>2458</v>
      </c>
      <c r="T22" s="384"/>
      <c r="U22" s="246">
        <f t="shared" si="13"/>
        <v>8.3333333333333339</v>
      </c>
      <c r="V22" s="327" t="s">
        <v>35</v>
      </c>
      <c r="W22" s="246">
        <f>IF(V22="yes",U22,0)</f>
        <v>8.3333333333333339</v>
      </c>
      <c r="X22" s="257"/>
      <c r="Y22" s="405" t="s">
        <v>2247</v>
      </c>
      <c r="Z22" s="384"/>
      <c r="AA22" s="246">
        <f t="shared" si="14"/>
        <v>8.3333333333333339</v>
      </c>
      <c r="AB22" s="328" t="s">
        <v>35</v>
      </c>
      <c r="AC22" s="246">
        <f>IF(AB22="yes",AA22,0)</f>
        <v>8.3333333333333339</v>
      </c>
      <c r="AD22" s="257"/>
      <c r="AE22" s="405" t="s">
        <v>1546</v>
      </c>
      <c r="AF22" s="384"/>
      <c r="AG22" s="246">
        <f t="shared" si="15"/>
        <v>8.3333333333333339</v>
      </c>
      <c r="AH22" s="267" t="s">
        <v>35</v>
      </c>
      <c r="AI22" s="246">
        <f>IF(AH22="yes",AG22,0)</f>
        <v>8.3333333333333339</v>
      </c>
      <c r="AJ22" s="257"/>
      <c r="AK22" s="409" t="s">
        <v>1540</v>
      </c>
      <c r="AL22" s="384"/>
      <c r="AM22" s="246">
        <f t="shared" si="16"/>
        <v>8.3333333333333339</v>
      </c>
      <c r="AN22" s="327" t="s">
        <v>35</v>
      </c>
      <c r="AO22" s="246">
        <f>IF(AN22="yes",AM22,0)</f>
        <v>8.3333333333333339</v>
      </c>
      <c r="AP22" s="257"/>
      <c r="AQ22" s="409" t="s">
        <v>1547</v>
      </c>
      <c r="AR22" s="384"/>
      <c r="AS22" s="246">
        <f t="shared" si="17"/>
        <v>8.3333333333333339</v>
      </c>
      <c r="AT22" s="248" t="s">
        <v>35</v>
      </c>
      <c r="AU22" s="246">
        <f>IF(AT22="yes",AS22,0)</f>
        <v>8.3333333333333339</v>
      </c>
      <c r="AV22" s="257"/>
      <c r="AW22" s="409" t="s">
        <v>1548</v>
      </c>
      <c r="AX22" s="384"/>
      <c r="AY22" s="246">
        <f t="shared" si="18"/>
        <v>8.3333333333333339</v>
      </c>
      <c r="AZ22" s="251" t="s">
        <v>35</v>
      </c>
      <c r="BA22" s="246">
        <f>IF(AZ22="yes",AY22,0)</f>
        <v>8.3333333333333339</v>
      </c>
      <c r="BB22" s="257"/>
      <c r="BC22" s="251" t="s">
        <v>1549</v>
      </c>
      <c r="BD22" s="384"/>
      <c r="BE22" s="246">
        <f t="shared" si="19"/>
        <v>8.3333333333333339</v>
      </c>
      <c r="BF22" s="248" t="s">
        <v>35</v>
      </c>
      <c r="BG22" s="246">
        <f>IF(BF22="yes",BE22,0)</f>
        <v>8.3333333333333339</v>
      </c>
      <c r="BH22" s="257"/>
      <c r="BI22" s="405" t="s">
        <v>1529</v>
      </c>
      <c r="BJ22" s="389"/>
      <c r="BK22" s="146"/>
    </row>
    <row r="23" spans="1:218" s="27" customFormat="1" ht="12.75">
      <c r="A23" s="562"/>
      <c r="B23" s="257"/>
      <c r="C23" s="257"/>
      <c r="D23" s="257"/>
      <c r="E23" s="257"/>
      <c r="F23" s="257"/>
      <c r="G23" s="257"/>
      <c r="H23" s="384"/>
      <c r="I23" s="257"/>
      <c r="J23" s="563"/>
      <c r="K23" s="257"/>
      <c r="L23" s="257"/>
      <c r="M23" s="257"/>
      <c r="N23" s="384"/>
      <c r="O23" s="257"/>
      <c r="P23" s="568"/>
      <c r="Q23" s="257"/>
      <c r="R23" s="257"/>
      <c r="S23" s="558"/>
      <c r="T23" s="384"/>
      <c r="U23" s="257"/>
      <c r="V23" s="568"/>
      <c r="W23" s="257"/>
      <c r="X23" s="257"/>
      <c r="Y23" s="558"/>
      <c r="Z23" s="384"/>
      <c r="AA23" s="257"/>
      <c r="AB23" s="568"/>
      <c r="AC23" s="257"/>
      <c r="AD23" s="257"/>
      <c r="AE23" s="558"/>
      <c r="AF23" s="384"/>
      <c r="AG23" s="257"/>
      <c r="AH23" s="257"/>
      <c r="AI23" s="257"/>
      <c r="AJ23" s="257"/>
      <c r="AK23" s="558"/>
      <c r="AL23" s="384"/>
      <c r="AM23" s="257"/>
      <c r="AN23" s="568"/>
      <c r="AO23" s="257"/>
      <c r="AP23" s="257"/>
      <c r="AQ23" s="558"/>
      <c r="AR23" s="384"/>
      <c r="AS23" s="257"/>
      <c r="AT23" s="257"/>
      <c r="AU23" s="257"/>
      <c r="AV23" s="257"/>
      <c r="AW23" s="570"/>
      <c r="AX23" s="384"/>
      <c r="AY23" s="257"/>
      <c r="AZ23" s="257"/>
      <c r="BA23" s="257"/>
      <c r="BB23" s="257"/>
      <c r="BC23" s="255"/>
      <c r="BD23" s="384"/>
      <c r="BE23" s="257"/>
      <c r="BF23" s="257"/>
      <c r="BG23" s="257"/>
      <c r="BH23" s="257"/>
      <c r="BI23" s="573"/>
      <c r="BJ23" s="389"/>
      <c r="BK23" s="146"/>
    </row>
    <row r="24" spans="1:218" s="29" customFormat="1" ht="12.75">
      <c r="A24" s="240" t="s">
        <v>124</v>
      </c>
      <c r="B24" s="241" t="s">
        <v>125</v>
      </c>
      <c r="C24" s="242">
        <f>C$8/3</f>
        <v>33.333333333333336</v>
      </c>
      <c r="D24" s="392"/>
      <c r="E24" s="392"/>
      <c r="F24" s="242">
        <f>SUM(E25:E36)</f>
        <v>12.222222222222221</v>
      </c>
      <c r="G24" s="392"/>
      <c r="H24" s="383"/>
      <c r="I24" s="242">
        <f>I$8/3</f>
        <v>33.333333333333336</v>
      </c>
      <c r="J24" s="392"/>
      <c r="K24" s="392"/>
      <c r="L24" s="242">
        <f>SUM(K25:K36)</f>
        <v>18.888888888888889</v>
      </c>
      <c r="M24" s="392"/>
      <c r="N24" s="383"/>
      <c r="O24" s="242">
        <f>O$8/3</f>
        <v>33.333333333333336</v>
      </c>
      <c r="P24" s="554"/>
      <c r="Q24" s="392"/>
      <c r="R24" s="242">
        <f>SUM(Q25:Q36)</f>
        <v>5.5555555555555554</v>
      </c>
      <c r="S24" s="569"/>
      <c r="T24" s="383"/>
      <c r="U24" s="242">
        <f>U$8/3</f>
        <v>33.333333333333336</v>
      </c>
      <c r="V24" s="554"/>
      <c r="W24" s="392"/>
      <c r="X24" s="242">
        <f>SUM(W25:W36)</f>
        <v>5.5555555555555554</v>
      </c>
      <c r="Y24" s="569"/>
      <c r="Z24" s="383"/>
      <c r="AA24" s="242">
        <f>AA$8/3</f>
        <v>33.333333333333336</v>
      </c>
      <c r="AB24" s="554"/>
      <c r="AC24" s="392"/>
      <c r="AD24" s="242">
        <f>SUM(AC25:AC36)</f>
        <v>5.5555555555555554</v>
      </c>
      <c r="AE24" s="569"/>
      <c r="AF24" s="383"/>
      <c r="AG24" s="242">
        <f>AG$8/3</f>
        <v>33.333333333333336</v>
      </c>
      <c r="AH24" s="392"/>
      <c r="AI24" s="392"/>
      <c r="AJ24" s="242">
        <f>SUM(AI25:AI36)</f>
        <v>2.2222222222222223</v>
      </c>
      <c r="AK24" s="569"/>
      <c r="AL24" s="383"/>
      <c r="AM24" s="242">
        <f>AM$8/3</f>
        <v>33.333333333333336</v>
      </c>
      <c r="AN24" s="554"/>
      <c r="AO24" s="392"/>
      <c r="AP24" s="242">
        <f>SUM(AO25:AO36)</f>
        <v>5.5555555555555554</v>
      </c>
      <c r="AQ24" s="569"/>
      <c r="AR24" s="383"/>
      <c r="AS24" s="242">
        <f>AS$8/3</f>
        <v>33.333333333333336</v>
      </c>
      <c r="AT24" s="392"/>
      <c r="AU24" s="392"/>
      <c r="AV24" s="242">
        <f>SUM(AU25:AU36)</f>
        <v>12.222222222222221</v>
      </c>
      <c r="AW24" s="570"/>
      <c r="AX24" s="383"/>
      <c r="AY24" s="242">
        <f>AY$8/3</f>
        <v>33.333333333333336</v>
      </c>
      <c r="AZ24" s="392"/>
      <c r="BA24" s="392"/>
      <c r="BB24" s="242">
        <f>SUM(BA25:BA36)</f>
        <v>5.5555555555555554</v>
      </c>
      <c r="BC24" s="255"/>
      <c r="BD24" s="383"/>
      <c r="BE24" s="242">
        <f>BE$8/3</f>
        <v>33.333333333333336</v>
      </c>
      <c r="BF24" s="392"/>
      <c r="BG24" s="392"/>
      <c r="BH24" s="242">
        <f>SUM(BG25:BG36)</f>
        <v>23.333333333333332</v>
      </c>
      <c r="BI24" s="569"/>
      <c r="BJ24" s="388"/>
      <c r="BK24" s="390"/>
    </row>
    <row r="25" spans="1:218" s="27" customFormat="1" ht="38.25">
      <c r="A25" s="247" t="s">
        <v>126</v>
      </c>
      <c r="B25" s="248" t="s">
        <v>1173</v>
      </c>
      <c r="C25" s="246">
        <f>C$24/5</f>
        <v>6.666666666666667</v>
      </c>
      <c r="D25" s="248" t="s">
        <v>35</v>
      </c>
      <c r="E25" s="246">
        <f>IF(D25="yes",C25,0)</f>
        <v>6.666666666666667</v>
      </c>
      <c r="F25" s="257"/>
      <c r="G25" s="248" t="s">
        <v>1550</v>
      </c>
      <c r="H25" s="384"/>
      <c r="I25" s="246">
        <f>I$24/5</f>
        <v>6.666666666666667</v>
      </c>
      <c r="J25" s="248" t="s">
        <v>35</v>
      </c>
      <c r="K25" s="246">
        <f>IF(J25="yes",I25,0)</f>
        <v>6.666666666666667</v>
      </c>
      <c r="L25" s="257"/>
      <c r="M25" s="251" t="s">
        <v>1551</v>
      </c>
      <c r="N25" s="384"/>
      <c r="O25" s="246">
        <f>O$24/5</f>
        <v>6.666666666666667</v>
      </c>
      <c r="P25" s="327" t="s">
        <v>38</v>
      </c>
      <c r="Q25" s="246">
        <f>IF(P25="yes",O25,0)</f>
        <v>0</v>
      </c>
      <c r="R25" s="257"/>
      <c r="S25" s="558"/>
      <c r="T25" s="384"/>
      <c r="U25" s="246">
        <f>U$24/5</f>
        <v>6.666666666666667</v>
      </c>
      <c r="V25" s="327" t="s">
        <v>38</v>
      </c>
      <c r="W25" s="246">
        <f>IF(V25="yes",U25,0)</f>
        <v>0</v>
      </c>
      <c r="X25" s="257"/>
      <c r="Y25" s="558"/>
      <c r="Z25" s="384"/>
      <c r="AA25" s="246">
        <f>AA$24/5</f>
        <v>6.666666666666667</v>
      </c>
      <c r="AB25" s="327" t="s">
        <v>38</v>
      </c>
      <c r="AC25" s="246">
        <f>IF(AB25="yes",AA25,0)</f>
        <v>0</v>
      </c>
      <c r="AD25" s="257"/>
      <c r="AE25" s="558"/>
      <c r="AF25" s="384"/>
      <c r="AG25" s="246">
        <f>AG$24/5</f>
        <v>6.666666666666667</v>
      </c>
      <c r="AH25" s="248" t="s">
        <v>38</v>
      </c>
      <c r="AI25" s="246">
        <f>IF(AH25="yes",AG25,0)</f>
        <v>0</v>
      </c>
      <c r="AJ25" s="257"/>
      <c r="AK25" s="558"/>
      <c r="AL25" s="384"/>
      <c r="AM25" s="246">
        <f>AM$24/5</f>
        <v>6.666666666666667</v>
      </c>
      <c r="AN25" s="327" t="s">
        <v>38</v>
      </c>
      <c r="AO25" s="246">
        <f>IF(AN25="yes",AM25,0)</f>
        <v>0</v>
      </c>
      <c r="AP25" s="257"/>
      <c r="AQ25" s="558"/>
      <c r="AR25" s="384"/>
      <c r="AS25" s="246">
        <f>AS$24/5</f>
        <v>6.666666666666667</v>
      </c>
      <c r="AT25" s="248" t="s">
        <v>35</v>
      </c>
      <c r="AU25" s="246">
        <f>IF(AT25="yes",AS25,0)</f>
        <v>6.666666666666667</v>
      </c>
      <c r="AV25" s="257"/>
      <c r="AW25" s="409" t="s">
        <v>1552</v>
      </c>
      <c r="AX25" s="384"/>
      <c r="AY25" s="246">
        <f>AY$24/5</f>
        <v>6.666666666666667</v>
      </c>
      <c r="AZ25" s="248" t="s">
        <v>38</v>
      </c>
      <c r="BA25" s="246">
        <f>IF(AZ25="yes",AY25,0)</f>
        <v>0</v>
      </c>
      <c r="BB25" s="257"/>
      <c r="BC25" s="255"/>
      <c r="BD25" s="384"/>
      <c r="BE25" s="246">
        <f>BE$24/5</f>
        <v>6.666666666666667</v>
      </c>
      <c r="BF25" s="248" t="s">
        <v>35</v>
      </c>
      <c r="BG25" s="246">
        <f>IF(BF25="yes",BE25,0)</f>
        <v>6.666666666666667</v>
      </c>
      <c r="BH25" s="257"/>
      <c r="BI25" s="331" t="s">
        <v>1553</v>
      </c>
      <c r="BJ25" s="389"/>
      <c r="BK25" s="146"/>
    </row>
    <row r="26" spans="1:218" s="27" customFormat="1" ht="51">
      <c r="A26" s="247" t="s">
        <v>127</v>
      </c>
      <c r="B26" s="248" t="s">
        <v>816</v>
      </c>
      <c r="C26" s="246">
        <f t="shared" ref="C26:C27" si="21">C$24/5</f>
        <v>6.666666666666667</v>
      </c>
      <c r="D26" s="248" t="s">
        <v>38</v>
      </c>
      <c r="E26" s="246">
        <f>IF(D26="yes",C26,0)</f>
        <v>0</v>
      </c>
      <c r="F26" s="257"/>
      <c r="G26" s="257"/>
      <c r="H26" s="384"/>
      <c r="I26" s="246">
        <f t="shared" ref="I26:I27" si="22">I$24/5</f>
        <v>6.666666666666667</v>
      </c>
      <c r="J26" s="248" t="s">
        <v>38</v>
      </c>
      <c r="K26" s="246">
        <f>IF(J26="yes",I26,0)</f>
        <v>0</v>
      </c>
      <c r="L26" s="257"/>
      <c r="M26" s="257"/>
      <c r="N26" s="384"/>
      <c r="O26" s="246">
        <f t="shared" ref="O26:O27" si="23">O$24/5</f>
        <v>6.666666666666667</v>
      </c>
      <c r="P26" s="327" t="s">
        <v>38</v>
      </c>
      <c r="Q26" s="246">
        <f>IF(P26="yes",O26,0)</f>
        <v>0</v>
      </c>
      <c r="R26" s="257"/>
      <c r="S26" s="558"/>
      <c r="T26" s="384"/>
      <c r="U26" s="246">
        <f t="shared" ref="U26:U27" si="24">U$24/5</f>
        <v>6.666666666666667</v>
      </c>
      <c r="V26" s="327" t="s">
        <v>38</v>
      </c>
      <c r="W26" s="246">
        <f>IF(V26="yes",U26,0)</f>
        <v>0</v>
      </c>
      <c r="X26" s="257"/>
      <c r="Y26" s="558"/>
      <c r="Z26" s="384"/>
      <c r="AA26" s="246">
        <f t="shared" ref="AA26:AA27" si="25">AA$24/5</f>
        <v>6.666666666666667</v>
      </c>
      <c r="AB26" s="328" t="s">
        <v>38</v>
      </c>
      <c r="AC26" s="246">
        <f>IF(AB26="yes",AA26,0)</f>
        <v>0</v>
      </c>
      <c r="AD26" s="257"/>
      <c r="AE26" s="558"/>
      <c r="AF26" s="384"/>
      <c r="AG26" s="246">
        <f t="shared" ref="AG26:AG27" si="26">AG$24/5</f>
        <v>6.666666666666667</v>
      </c>
      <c r="AH26" s="248" t="s">
        <v>38</v>
      </c>
      <c r="AI26" s="246">
        <f>IF(AH26="yes",AG26,0)</f>
        <v>0</v>
      </c>
      <c r="AJ26" s="257"/>
      <c r="AK26" s="558"/>
      <c r="AL26" s="384"/>
      <c r="AM26" s="246">
        <f t="shared" ref="AM26:AM27" si="27">AM$24/5</f>
        <v>6.666666666666667</v>
      </c>
      <c r="AN26" s="327" t="s">
        <v>38</v>
      </c>
      <c r="AO26" s="246">
        <f>IF(AN26="yes",AM26,0)</f>
        <v>0</v>
      </c>
      <c r="AP26" s="257"/>
      <c r="AQ26" s="558"/>
      <c r="AR26" s="384"/>
      <c r="AS26" s="246">
        <f t="shared" ref="AS26:AS27" si="28">AS$24/5</f>
        <v>6.666666666666667</v>
      </c>
      <c r="AT26" s="251" t="s">
        <v>38</v>
      </c>
      <c r="AU26" s="246">
        <f>IF(AT26="yes",AS26,0)</f>
        <v>0</v>
      </c>
      <c r="AV26" s="257"/>
      <c r="AW26" s="570"/>
      <c r="AX26" s="384"/>
      <c r="AY26" s="246">
        <f t="shared" ref="AY26:AY27" si="29">AY$24/5</f>
        <v>6.666666666666667</v>
      </c>
      <c r="AZ26" s="248" t="s">
        <v>38</v>
      </c>
      <c r="BA26" s="246">
        <f>IF(AZ26="yes",AY26,0)</f>
        <v>0</v>
      </c>
      <c r="BB26" s="257"/>
      <c r="BC26" s="255"/>
      <c r="BD26" s="384"/>
      <c r="BE26" s="246">
        <f t="shared" ref="BE26:BE27" si="30">BE$24/5</f>
        <v>6.666666666666667</v>
      </c>
      <c r="BF26" s="248" t="s">
        <v>35</v>
      </c>
      <c r="BG26" s="246">
        <f>IF(BF26="yes",BE26,0)</f>
        <v>6.666666666666667</v>
      </c>
      <c r="BH26" s="257"/>
      <c r="BI26" s="331" t="s">
        <v>1553</v>
      </c>
      <c r="BJ26" s="389"/>
      <c r="BK26" s="146"/>
    </row>
    <row r="27" spans="1:218" s="27" customFormat="1" ht="38.25">
      <c r="A27" s="247" t="s">
        <v>128</v>
      </c>
      <c r="B27" s="248" t="s">
        <v>200</v>
      </c>
      <c r="C27" s="246">
        <f t="shared" si="21"/>
        <v>6.666666666666667</v>
      </c>
      <c r="D27" s="248" t="s">
        <v>38</v>
      </c>
      <c r="E27" s="246">
        <f>IF(D27="yes",C27,0)</f>
        <v>0</v>
      </c>
      <c r="F27" s="257"/>
      <c r="G27" s="257"/>
      <c r="H27" s="384"/>
      <c r="I27" s="246">
        <f t="shared" si="22"/>
        <v>6.666666666666667</v>
      </c>
      <c r="J27" s="248" t="s">
        <v>35</v>
      </c>
      <c r="K27" s="246">
        <f>IF(J27="yes",I27,0)</f>
        <v>6.666666666666667</v>
      </c>
      <c r="L27" s="257"/>
      <c r="M27" s="251" t="s">
        <v>1554</v>
      </c>
      <c r="N27" s="384"/>
      <c r="O27" s="246">
        <f t="shared" si="23"/>
        <v>6.666666666666667</v>
      </c>
      <c r="P27" s="327" t="s">
        <v>38</v>
      </c>
      <c r="Q27" s="246">
        <f>IF(P27="yes",O27,0)</f>
        <v>0</v>
      </c>
      <c r="R27" s="257"/>
      <c r="S27" s="558"/>
      <c r="T27" s="384"/>
      <c r="U27" s="246">
        <f t="shared" si="24"/>
        <v>6.666666666666667</v>
      </c>
      <c r="V27" s="327" t="s">
        <v>38</v>
      </c>
      <c r="W27" s="246">
        <f>IF(V27="yes",U27,0)</f>
        <v>0</v>
      </c>
      <c r="X27" s="257"/>
      <c r="Y27" s="558"/>
      <c r="Z27" s="384"/>
      <c r="AA27" s="246">
        <f t="shared" si="25"/>
        <v>6.666666666666667</v>
      </c>
      <c r="AB27" s="328" t="s">
        <v>38</v>
      </c>
      <c r="AC27" s="246">
        <f>IF(AB27="yes",AA27,0)</f>
        <v>0</v>
      </c>
      <c r="AD27" s="257"/>
      <c r="AE27" s="558"/>
      <c r="AF27" s="384"/>
      <c r="AG27" s="246">
        <f t="shared" si="26"/>
        <v>6.666666666666667</v>
      </c>
      <c r="AH27" s="248" t="s">
        <v>38</v>
      </c>
      <c r="AI27" s="246">
        <f>IF(AH27="yes",AG27,0)</f>
        <v>0</v>
      </c>
      <c r="AJ27" s="257"/>
      <c r="AK27" s="558"/>
      <c r="AL27" s="384"/>
      <c r="AM27" s="246">
        <f t="shared" si="27"/>
        <v>6.666666666666667</v>
      </c>
      <c r="AN27" s="327" t="s">
        <v>38</v>
      </c>
      <c r="AO27" s="246">
        <f>IF(AN27="yes",AM27,0)</f>
        <v>0</v>
      </c>
      <c r="AP27" s="257"/>
      <c r="AQ27" s="558"/>
      <c r="AR27" s="384"/>
      <c r="AS27" s="246">
        <f t="shared" si="28"/>
        <v>6.666666666666667</v>
      </c>
      <c r="AT27" s="251" t="s">
        <v>38</v>
      </c>
      <c r="AU27" s="246">
        <f>IF(AT27="yes",AS27,0)</f>
        <v>0</v>
      </c>
      <c r="AV27" s="257"/>
      <c r="AW27" s="570"/>
      <c r="AX27" s="384"/>
      <c r="AY27" s="246">
        <f t="shared" si="29"/>
        <v>6.666666666666667</v>
      </c>
      <c r="AZ27" s="248" t="s">
        <v>38</v>
      </c>
      <c r="BA27" s="246">
        <f>IF(AZ27="yes",AY27,0)</f>
        <v>0</v>
      </c>
      <c r="BB27" s="257"/>
      <c r="BC27" s="255"/>
      <c r="BD27" s="384"/>
      <c r="BE27" s="246">
        <f t="shared" si="30"/>
        <v>6.666666666666667</v>
      </c>
      <c r="BF27" s="248" t="s">
        <v>35</v>
      </c>
      <c r="BG27" s="246">
        <f>IF(BF27="yes",BE27,0)</f>
        <v>6.666666666666667</v>
      </c>
      <c r="BH27" s="257"/>
      <c r="BI27" s="409" t="s">
        <v>1555</v>
      </c>
      <c r="BJ27" s="389"/>
      <c r="BK27" s="146"/>
    </row>
    <row r="28" spans="1:218" s="27" customFormat="1" ht="12.75">
      <c r="A28" s="562"/>
      <c r="B28" s="257"/>
      <c r="C28" s="257"/>
      <c r="D28" s="257"/>
      <c r="E28" s="257"/>
      <c r="F28" s="257"/>
      <c r="G28" s="257"/>
      <c r="H28" s="384"/>
      <c r="I28" s="257"/>
      <c r="J28" s="257"/>
      <c r="K28" s="257"/>
      <c r="L28" s="257"/>
      <c r="M28" s="257"/>
      <c r="N28" s="384"/>
      <c r="O28" s="257"/>
      <c r="P28" s="568"/>
      <c r="Q28" s="257"/>
      <c r="R28" s="257"/>
      <c r="S28" s="558"/>
      <c r="T28" s="384"/>
      <c r="U28" s="257"/>
      <c r="V28" s="568"/>
      <c r="W28" s="257"/>
      <c r="X28" s="257"/>
      <c r="Y28" s="558"/>
      <c r="Z28" s="384"/>
      <c r="AA28" s="257"/>
      <c r="AB28" s="568"/>
      <c r="AC28" s="257"/>
      <c r="AD28" s="257"/>
      <c r="AE28" s="558"/>
      <c r="AF28" s="384"/>
      <c r="AG28" s="257"/>
      <c r="AH28" s="257"/>
      <c r="AI28" s="257"/>
      <c r="AJ28" s="257"/>
      <c r="AK28" s="558"/>
      <c r="AL28" s="384"/>
      <c r="AM28" s="257"/>
      <c r="AN28" s="568"/>
      <c r="AO28" s="257"/>
      <c r="AP28" s="257"/>
      <c r="AQ28" s="558"/>
      <c r="AR28" s="384"/>
      <c r="AS28" s="257"/>
      <c r="AT28" s="257"/>
      <c r="AU28" s="257"/>
      <c r="AV28" s="257"/>
      <c r="AW28" s="570"/>
      <c r="AX28" s="384"/>
      <c r="AY28" s="257"/>
      <c r="AZ28" s="257"/>
      <c r="BA28" s="257"/>
      <c r="BB28" s="257"/>
      <c r="BC28" s="255"/>
      <c r="BD28" s="384"/>
      <c r="BE28" s="257"/>
      <c r="BF28" s="257"/>
      <c r="BG28" s="257"/>
      <c r="BH28" s="257"/>
      <c r="BI28" s="558"/>
      <c r="BJ28" s="389"/>
      <c r="BK28" s="146"/>
    </row>
    <row r="29" spans="1:218" s="112" customFormat="1" ht="25.5" customHeight="1">
      <c r="A29" s="441" t="s">
        <v>201</v>
      </c>
      <c r="B29" s="307" t="s">
        <v>1556</v>
      </c>
      <c r="C29" s="276">
        <f>C$24/5</f>
        <v>6.666666666666667</v>
      </c>
      <c r="D29" s="257"/>
      <c r="E29" s="257"/>
      <c r="F29" s="257"/>
      <c r="G29" s="257"/>
      <c r="H29" s="384"/>
      <c r="I29" s="276">
        <f>I$24/5</f>
        <v>6.666666666666667</v>
      </c>
      <c r="J29" s="257"/>
      <c r="K29" s="257"/>
      <c r="L29" s="257"/>
      <c r="M29" s="257"/>
      <c r="N29" s="384"/>
      <c r="O29" s="276">
        <f>O$24/5</f>
        <v>6.666666666666667</v>
      </c>
      <c r="P29" s="568"/>
      <c r="Q29" s="257"/>
      <c r="R29" s="257"/>
      <c r="S29" s="558"/>
      <c r="T29" s="384"/>
      <c r="U29" s="276">
        <f>U$24/5</f>
        <v>6.666666666666667</v>
      </c>
      <c r="V29" s="421" t="s">
        <v>38</v>
      </c>
      <c r="W29" s="257"/>
      <c r="X29" s="257"/>
      <c r="Y29" s="567"/>
      <c r="Z29" s="384"/>
      <c r="AA29" s="276">
        <f>AA$24/5</f>
        <v>6.666666666666667</v>
      </c>
      <c r="AB29" s="568"/>
      <c r="AC29" s="257"/>
      <c r="AD29" s="257"/>
      <c r="AE29" s="558"/>
      <c r="AF29" s="384"/>
      <c r="AG29" s="276">
        <f>AG$24/5</f>
        <v>6.666666666666667</v>
      </c>
      <c r="AH29" s="257"/>
      <c r="AI29" s="257"/>
      <c r="AJ29" s="257"/>
      <c r="AK29" s="558"/>
      <c r="AL29" s="384"/>
      <c r="AM29" s="276">
        <f>AM$24/5</f>
        <v>6.666666666666667</v>
      </c>
      <c r="AN29" s="568"/>
      <c r="AO29" s="257"/>
      <c r="AP29" s="257"/>
      <c r="AQ29" s="558"/>
      <c r="AR29" s="384"/>
      <c r="AS29" s="276">
        <f>AS$24/5</f>
        <v>6.666666666666667</v>
      </c>
      <c r="AT29" s="257"/>
      <c r="AU29" s="257"/>
      <c r="AV29" s="257"/>
      <c r="AW29" s="570"/>
      <c r="AX29" s="384"/>
      <c r="AY29" s="276">
        <f>AY$24/5</f>
        <v>6.666666666666667</v>
      </c>
      <c r="AZ29" s="257"/>
      <c r="BA29" s="257"/>
      <c r="BB29" s="257"/>
      <c r="BC29" s="255"/>
      <c r="BD29" s="384"/>
      <c r="BE29" s="276">
        <f>BE$24/5</f>
        <v>6.666666666666667</v>
      </c>
      <c r="BF29" s="257"/>
      <c r="BG29" s="257"/>
      <c r="BH29" s="257"/>
      <c r="BI29" s="558"/>
      <c r="BJ29" s="389"/>
      <c r="BK29" s="146"/>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row>
    <row r="30" spans="1:218" s="27" customFormat="1" ht="89.25">
      <c r="A30" s="247" t="s">
        <v>732</v>
      </c>
      <c r="B30" s="248" t="s">
        <v>1557</v>
      </c>
      <c r="C30" s="246">
        <f>C$29/2</f>
        <v>3.3333333333333335</v>
      </c>
      <c r="D30" s="248" t="s">
        <v>35</v>
      </c>
      <c r="E30" s="246">
        <f>IF(D30="yes",C30,0)</f>
        <v>3.3333333333333335</v>
      </c>
      <c r="F30" s="257"/>
      <c r="G30" s="251" t="s">
        <v>1558</v>
      </c>
      <c r="H30" s="384"/>
      <c r="I30" s="246">
        <f>I$29/2</f>
        <v>3.3333333333333335</v>
      </c>
      <c r="J30" s="248" t="s">
        <v>35</v>
      </c>
      <c r="K30" s="246">
        <f>IF(J30="yes",I30,0)</f>
        <v>3.3333333333333335</v>
      </c>
      <c r="L30" s="257"/>
      <c r="M30" s="251" t="s">
        <v>1559</v>
      </c>
      <c r="N30" s="384"/>
      <c r="O30" s="246">
        <f>O$29/2</f>
        <v>3.3333333333333335</v>
      </c>
      <c r="P30" s="327" t="s">
        <v>35</v>
      </c>
      <c r="Q30" s="246">
        <f>IF(P30="yes",O30,0)</f>
        <v>3.3333333333333335</v>
      </c>
      <c r="R30" s="257"/>
      <c r="S30" s="405" t="s">
        <v>1560</v>
      </c>
      <c r="T30" s="384"/>
      <c r="U30" s="246">
        <f>U$29/2</f>
        <v>3.3333333333333335</v>
      </c>
      <c r="V30" s="421" t="s">
        <v>35</v>
      </c>
      <c r="W30" s="246">
        <f>IF(V30="yes",U30,0)</f>
        <v>3.3333333333333335</v>
      </c>
      <c r="X30" s="257"/>
      <c r="Y30" s="409" t="s">
        <v>1561</v>
      </c>
      <c r="Z30" s="384"/>
      <c r="AA30" s="246">
        <f>AA$29/2</f>
        <v>3.3333333333333335</v>
      </c>
      <c r="AB30" s="327" t="s">
        <v>35</v>
      </c>
      <c r="AC30" s="246">
        <f>IF(AB30="yes",AA30,0)</f>
        <v>3.3333333333333335</v>
      </c>
      <c r="AD30" s="257"/>
      <c r="AE30" s="405" t="s">
        <v>1562</v>
      </c>
      <c r="AF30" s="384"/>
      <c r="AG30" s="246">
        <f>AG$29/2</f>
        <v>3.3333333333333335</v>
      </c>
      <c r="AH30" s="248" t="s">
        <v>38</v>
      </c>
      <c r="AI30" s="246">
        <f>IF(AH30="yes",AG30,0)</f>
        <v>0</v>
      </c>
      <c r="AJ30" s="257"/>
      <c r="AK30" s="572"/>
      <c r="AL30" s="384"/>
      <c r="AM30" s="246">
        <f>AM$29/2</f>
        <v>3.3333333333333335</v>
      </c>
      <c r="AN30" s="327" t="s">
        <v>35</v>
      </c>
      <c r="AO30" s="246">
        <f>IF(AN30="yes",AM30,0)</f>
        <v>3.3333333333333335</v>
      </c>
      <c r="AP30" s="257"/>
      <c r="AQ30" s="405" t="s">
        <v>1563</v>
      </c>
      <c r="AR30" s="384"/>
      <c r="AS30" s="246">
        <f>AS$29/2</f>
        <v>3.3333333333333335</v>
      </c>
      <c r="AT30" s="248" t="s">
        <v>35</v>
      </c>
      <c r="AU30" s="246">
        <f>IF(AT30="yes",AS30,0)</f>
        <v>3.3333333333333335</v>
      </c>
      <c r="AV30" s="257"/>
      <c r="AW30" s="409" t="s">
        <v>1564</v>
      </c>
      <c r="AX30" s="384"/>
      <c r="AY30" s="246">
        <f>AY$29/2</f>
        <v>3.3333333333333335</v>
      </c>
      <c r="AZ30" s="248" t="s">
        <v>35</v>
      </c>
      <c r="BA30" s="246">
        <f>IF(AZ30="yes",AY30,0)</f>
        <v>3.3333333333333335</v>
      </c>
      <c r="BB30" s="257"/>
      <c r="BC30" s="251" t="s">
        <v>1565</v>
      </c>
      <c r="BD30" s="384"/>
      <c r="BE30" s="246">
        <f>BE$29/2</f>
        <v>3.3333333333333335</v>
      </c>
      <c r="BF30" s="248" t="s">
        <v>35</v>
      </c>
      <c r="BG30" s="246">
        <f>IF(BF30="yes",BE30,0)</f>
        <v>3.3333333333333335</v>
      </c>
      <c r="BH30" s="257"/>
      <c r="BI30" s="409" t="s">
        <v>1566</v>
      </c>
      <c r="BJ30" s="389"/>
      <c r="BK30" s="146"/>
    </row>
    <row r="31" spans="1:218" s="27" customFormat="1" ht="12.75">
      <c r="A31" s="247" t="s">
        <v>733</v>
      </c>
      <c r="B31" s="248" t="s">
        <v>1567</v>
      </c>
      <c r="C31" s="246">
        <f>C$29/2</f>
        <v>3.3333333333333335</v>
      </c>
      <c r="D31" s="251" t="s">
        <v>38</v>
      </c>
      <c r="E31" s="246">
        <f>IF(D31="yes",C31,0)</f>
        <v>0</v>
      </c>
      <c r="F31" s="257"/>
      <c r="G31" s="257"/>
      <c r="H31" s="384"/>
      <c r="I31" s="246">
        <f>I$29/2</f>
        <v>3.3333333333333335</v>
      </c>
      <c r="J31" s="248" t="s">
        <v>38</v>
      </c>
      <c r="K31" s="246">
        <f>IF(J31="yes",I31,0)</f>
        <v>0</v>
      </c>
      <c r="L31" s="257"/>
      <c r="M31" s="563"/>
      <c r="N31" s="384"/>
      <c r="O31" s="246">
        <f>O$29/2</f>
        <v>3.3333333333333335</v>
      </c>
      <c r="P31" s="328" t="s">
        <v>38</v>
      </c>
      <c r="Q31" s="246">
        <f>IF(P31="yes",O31,0)</f>
        <v>0</v>
      </c>
      <c r="R31" s="257"/>
      <c r="S31" s="558"/>
      <c r="T31" s="384"/>
      <c r="U31" s="246">
        <f>U$29/2</f>
        <v>3.3333333333333335</v>
      </c>
      <c r="V31" s="328" t="s">
        <v>38</v>
      </c>
      <c r="W31" s="246">
        <f>IF(V31="yes",U31,0)</f>
        <v>0</v>
      </c>
      <c r="X31" s="257"/>
      <c r="Y31" s="558"/>
      <c r="Z31" s="384"/>
      <c r="AA31" s="246">
        <f>AA$29/2</f>
        <v>3.3333333333333335</v>
      </c>
      <c r="AB31" s="327" t="s">
        <v>38</v>
      </c>
      <c r="AC31" s="246">
        <f>IF(AB31="yes",AA31,0)</f>
        <v>0</v>
      </c>
      <c r="AD31" s="257"/>
      <c r="AE31" s="558"/>
      <c r="AF31" s="384"/>
      <c r="AG31" s="246">
        <f>AG$29/2</f>
        <v>3.3333333333333335</v>
      </c>
      <c r="AH31" s="248" t="s">
        <v>38</v>
      </c>
      <c r="AI31" s="246">
        <f>IF(AH31="yes",AG31,0)</f>
        <v>0</v>
      </c>
      <c r="AJ31" s="257"/>
      <c r="AK31" s="558"/>
      <c r="AL31" s="384"/>
      <c r="AM31" s="246">
        <f>AM$29/2</f>
        <v>3.3333333333333335</v>
      </c>
      <c r="AN31" s="327" t="s">
        <v>38</v>
      </c>
      <c r="AO31" s="246">
        <f>IF(AN31="yes",AM31,0)</f>
        <v>0</v>
      </c>
      <c r="AP31" s="257"/>
      <c r="AQ31" s="558"/>
      <c r="AR31" s="384"/>
      <c r="AS31" s="246">
        <f>AS$29/2</f>
        <v>3.3333333333333335</v>
      </c>
      <c r="AT31" s="248" t="s">
        <v>38</v>
      </c>
      <c r="AU31" s="246">
        <f>IF(AT31="yes",AS31,0)</f>
        <v>0</v>
      </c>
      <c r="AV31" s="257"/>
      <c r="AW31" s="570"/>
      <c r="AX31" s="384"/>
      <c r="AY31" s="246">
        <f>AY$29/2</f>
        <v>3.3333333333333335</v>
      </c>
      <c r="AZ31" s="251" t="s">
        <v>38</v>
      </c>
      <c r="BA31" s="246">
        <f>IF(AZ31="yes",AY31,0)</f>
        <v>0</v>
      </c>
      <c r="BB31" s="257"/>
      <c r="BC31" s="564"/>
      <c r="BD31" s="384"/>
      <c r="BE31" s="246">
        <f>BE$29/2</f>
        <v>3.3333333333333335</v>
      </c>
      <c r="BF31" s="248" t="s">
        <v>38</v>
      </c>
      <c r="BG31" s="246">
        <f>IF(BF31="yes",BE31,0)</f>
        <v>0</v>
      </c>
      <c r="BH31" s="257"/>
      <c r="BI31" s="558"/>
      <c r="BJ31" s="389"/>
      <c r="BK31" s="146"/>
    </row>
    <row r="32" spans="1:218" s="27" customFormat="1" ht="12.75">
      <c r="A32" s="562"/>
      <c r="B32" s="257"/>
      <c r="C32" s="257"/>
      <c r="D32" s="257"/>
      <c r="E32" s="257"/>
      <c r="F32" s="257"/>
      <c r="G32" s="257"/>
      <c r="H32" s="384"/>
      <c r="I32" s="257"/>
      <c r="J32" s="257"/>
      <c r="K32" s="257"/>
      <c r="L32" s="257"/>
      <c r="M32" s="257"/>
      <c r="N32" s="384"/>
      <c r="O32" s="257"/>
      <c r="P32" s="568"/>
      <c r="Q32" s="257"/>
      <c r="R32" s="257"/>
      <c r="S32" s="558"/>
      <c r="T32" s="384"/>
      <c r="U32" s="257"/>
      <c r="V32" s="568"/>
      <c r="W32" s="257"/>
      <c r="X32" s="257"/>
      <c r="Y32" s="558"/>
      <c r="Z32" s="384"/>
      <c r="AA32" s="257"/>
      <c r="AB32" s="568"/>
      <c r="AC32" s="257"/>
      <c r="AD32" s="257"/>
      <c r="AE32" s="558"/>
      <c r="AF32" s="384"/>
      <c r="AG32" s="257"/>
      <c r="AH32" s="257"/>
      <c r="AI32" s="257"/>
      <c r="AJ32" s="257"/>
      <c r="AK32" s="558"/>
      <c r="AL32" s="384"/>
      <c r="AM32" s="257"/>
      <c r="AN32" s="568"/>
      <c r="AO32" s="257"/>
      <c r="AP32" s="257"/>
      <c r="AQ32" s="558"/>
      <c r="AR32" s="384"/>
      <c r="AS32" s="257"/>
      <c r="AT32" s="257"/>
      <c r="AU32" s="257"/>
      <c r="AV32" s="257"/>
      <c r="AW32" s="570"/>
      <c r="AX32" s="384"/>
      <c r="AY32" s="257"/>
      <c r="AZ32" s="257"/>
      <c r="BA32" s="257"/>
      <c r="BB32" s="257"/>
      <c r="BC32" s="564"/>
      <c r="BD32" s="384"/>
      <c r="BE32" s="257"/>
      <c r="BF32" s="257"/>
      <c r="BG32" s="257"/>
      <c r="BH32" s="257"/>
      <c r="BI32" s="558"/>
      <c r="BJ32" s="389"/>
      <c r="BK32" s="146"/>
    </row>
    <row r="33" spans="1:218" s="27" customFormat="1" ht="12.75">
      <c r="A33" s="240" t="s">
        <v>202</v>
      </c>
      <c r="B33" s="241" t="s">
        <v>932</v>
      </c>
      <c r="C33" s="246">
        <f>C$24/5</f>
        <v>6.666666666666667</v>
      </c>
      <c r="D33" s="257"/>
      <c r="E33" s="257"/>
      <c r="F33" s="257"/>
      <c r="G33" s="257"/>
      <c r="H33" s="384"/>
      <c r="I33" s="246">
        <f>I$24/5</f>
        <v>6.666666666666667</v>
      </c>
      <c r="J33" s="257"/>
      <c r="K33" s="257"/>
      <c r="L33" s="257"/>
      <c r="M33" s="257"/>
      <c r="N33" s="384"/>
      <c r="O33" s="246">
        <f>O$24/5</f>
        <v>6.666666666666667</v>
      </c>
      <c r="P33" s="568"/>
      <c r="Q33" s="257"/>
      <c r="R33" s="257"/>
      <c r="S33" s="558"/>
      <c r="T33" s="384"/>
      <c r="U33" s="246">
        <f>U$24/5</f>
        <v>6.666666666666667</v>
      </c>
      <c r="V33" s="568"/>
      <c r="W33" s="257"/>
      <c r="X33" s="257"/>
      <c r="Y33" s="558"/>
      <c r="Z33" s="384"/>
      <c r="AA33" s="246">
        <f>AA$24/5</f>
        <v>6.666666666666667</v>
      </c>
      <c r="AB33" s="568"/>
      <c r="AC33" s="257"/>
      <c r="AD33" s="257"/>
      <c r="AE33" s="558"/>
      <c r="AF33" s="384"/>
      <c r="AG33" s="246">
        <f>AG$24/5</f>
        <v>6.666666666666667</v>
      </c>
      <c r="AH33" s="257"/>
      <c r="AI33" s="257"/>
      <c r="AJ33" s="257"/>
      <c r="AK33" s="558"/>
      <c r="AL33" s="384"/>
      <c r="AM33" s="246">
        <f>AM$24/5</f>
        <v>6.666666666666667</v>
      </c>
      <c r="AN33" s="568"/>
      <c r="AO33" s="257"/>
      <c r="AP33" s="257"/>
      <c r="AQ33" s="558"/>
      <c r="AR33" s="384"/>
      <c r="AS33" s="246">
        <f>AS$24/5</f>
        <v>6.666666666666667</v>
      </c>
      <c r="AT33" s="257"/>
      <c r="AU33" s="257"/>
      <c r="AV33" s="257"/>
      <c r="AW33" s="570"/>
      <c r="AX33" s="384"/>
      <c r="AY33" s="246">
        <f>AY$24/5</f>
        <v>6.666666666666667</v>
      </c>
      <c r="AZ33" s="257"/>
      <c r="BA33" s="257"/>
      <c r="BB33" s="257"/>
      <c r="BC33" s="564"/>
      <c r="BD33" s="384"/>
      <c r="BE33" s="246">
        <f>BE$24/5</f>
        <v>6.666666666666667</v>
      </c>
      <c r="BF33" s="257"/>
      <c r="BG33" s="257"/>
      <c r="BH33" s="257"/>
      <c r="BI33" s="558"/>
      <c r="BJ33" s="389"/>
      <c r="BK33" s="146"/>
    </row>
    <row r="34" spans="1:218" s="27" customFormat="1" ht="80.25" customHeight="1">
      <c r="A34" s="247" t="s">
        <v>929</v>
      </c>
      <c r="B34" s="248" t="s">
        <v>930</v>
      </c>
      <c r="C34" s="246">
        <f>C$33/3</f>
        <v>2.2222222222222223</v>
      </c>
      <c r="D34" s="248" t="s">
        <v>35</v>
      </c>
      <c r="E34" s="246">
        <f>IF(D34="yes",C34,0)</f>
        <v>2.2222222222222223</v>
      </c>
      <c r="F34" s="257"/>
      <c r="G34" s="248" t="s">
        <v>1568</v>
      </c>
      <c r="H34" s="384"/>
      <c r="I34" s="246">
        <f>I$33/3</f>
        <v>2.2222222222222223</v>
      </c>
      <c r="J34" s="248" t="s">
        <v>35</v>
      </c>
      <c r="K34" s="246">
        <f>IF(J34="yes",I34,0)</f>
        <v>2.2222222222222223</v>
      </c>
      <c r="L34" s="257"/>
      <c r="M34" s="251" t="s">
        <v>1569</v>
      </c>
      <c r="N34" s="384"/>
      <c r="O34" s="246">
        <f>O$33/3</f>
        <v>2.2222222222222223</v>
      </c>
      <c r="P34" s="327" t="s">
        <v>35</v>
      </c>
      <c r="Q34" s="246">
        <f>IF(P34="yes",O34,0)</f>
        <v>2.2222222222222223</v>
      </c>
      <c r="R34" s="257"/>
      <c r="S34" s="405" t="s">
        <v>1570</v>
      </c>
      <c r="T34" s="384"/>
      <c r="U34" s="246">
        <f>U$33/3</f>
        <v>2.2222222222222223</v>
      </c>
      <c r="V34" s="327" t="s">
        <v>35</v>
      </c>
      <c r="W34" s="246">
        <f>IF(V34="yes",U34,0)</f>
        <v>2.2222222222222223</v>
      </c>
      <c r="X34" s="257"/>
      <c r="Y34" s="409" t="s">
        <v>2457</v>
      </c>
      <c r="Z34" s="384"/>
      <c r="AA34" s="246">
        <f>AA$33/3</f>
        <v>2.2222222222222223</v>
      </c>
      <c r="AB34" s="327" t="s">
        <v>35</v>
      </c>
      <c r="AC34" s="246">
        <f>IF(AB34="yes",AA34,0)</f>
        <v>2.2222222222222223</v>
      </c>
      <c r="AD34" s="257"/>
      <c r="AE34" s="405" t="s">
        <v>2451</v>
      </c>
      <c r="AF34" s="384"/>
      <c r="AG34" s="246">
        <f>AG$33/3</f>
        <v>2.2222222222222223</v>
      </c>
      <c r="AH34" s="248" t="s">
        <v>35</v>
      </c>
      <c r="AI34" s="246">
        <f>IF(AH34="yes",AG34,0)</f>
        <v>2.2222222222222223</v>
      </c>
      <c r="AJ34" s="257"/>
      <c r="AK34" s="405" t="s">
        <v>1571</v>
      </c>
      <c r="AL34" s="384"/>
      <c r="AM34" s="246">
        <f>AM$33/3</f>
        <v>2.2222222222222223</v>
      </c>
      <c r="AN34" s="327" t="s">
        <v>35</v>
      </c>
      <c r="AO34" s="246">
        <f>IF(AN34="yes",AM34,0)</f>
        <v>2.2222222222222223</v>
      </c>
      <c r="AP34" s="257"/>
      <c r="AQ34" s="405" t="s">
        <v>1563</v>
      </c>
      <c r="AR34" s="384"/>
      <c r="AS34" s="246">
        <f>AS$33/3</f>
        <v>2.2222222222222223</v>
      </c>
      <c r="AT34" s="248" t="s">
        <v>35</v>
      </c>
      <c r="AU34" s="246">
        <f>IF(AT34="yes",AS34,0)</f>
        <v>2.2222222222222223</v>
      </c>
      <c r="AV34" s="257"/>
      <c r="AW34" s="409" t="s">
        <v>1572</v>
      </c>
      <c r="AX34" s="384"/>
      <c r="AY34" s="246">
        <f>AY$33/3</f>
        <v>2.2222222222222223</v>
      </c>
      <c r="AZ34" s="248" t="s">
        <v>35</v>
      </c>
      <c r="BA34" s="246">
        <f>IF(AZ34="yes",AY34,0)</f>
        <v>2.2222222222222223</v>
      </c>
      <c r="BB34" s="257"/>
      <c r="BC34" s="251" t="s">
        <v>1573</v>
      </c>
      <c r="BD34" s="384"/>
      <c r="BE34" s="246">
        <f>BE$33/3</f>
        <v>2.2222222222222223</v>
      </c>
      <c r="BF34" s="248" t="s">
        <v>38</v>
      </c>
      <c r="BG34" s="246">
        <f>IF(BF34="yes",BE34,0)</f>
        <v>0</v>
      </c>
      <c r="BH34" s="257"/>
      <c r="BI34" s="572"/>
      <c r="BJ34" s="389"/>
      <c r="BK34" s="146"/>
    </row>
    <row r="35" spans="1:218" s="27" customFormat="1" ht="25.5">
      <c r="A35" s="247" t="s">
        <v>931</v>
      </c>
      <c r="B35" s="248" t="s">
        <v>1574</v>
      </c>
      <c r="C35" s="246">
        <f t="shared" ref="C35:C36" si="31">C$33/3</f>
        <v>2.2222222222222223</v>
      </c>
      <c r="D35" s="251" t="s">
        <v>38</v>
      </c>
      <c r="E35" s="246">
        <f>IF(D35="yes",C35,0)</f>
        <v>0</v>
      </c>
      <c r="F35" s="257"/>
      <c r="G35" s="257"/>
      <c r="H35" s="384"/>
      <c r="I35" s="246">
        <f t="shared" ref="I35:I36" si="32">I$33/3</f>
        <v>2.2222222222222223</v>
      </c>
      <c r="J35" s="248" t="s">
        <v>38</v>
      </c>
      <c r="K35" s="246">
        <f>IF(J35="yes",I35,0)</f>
        <v>0</v>
      </c>
      <c r="L35" s="257"/>
      <c r="M35" s="257"/>
      <c r="N35" s="384"/>
      <c r="O35" s="246">
        <f t="shared" ref="O35:O36" si="33">O$33/3</f>
        <v>2.2222222222222223</v>
      </c>
      <c r="P35" s="328" t="s">
        <v>38</v>
      </c>
      <c r="Q35" s="246">
        <f>IF(P35="yes",O35,0)</f>
        <v>0</v>
      </c>
      <c r="R35" s="257"/>
      <c r="S35" s="558"/>
      <c r="T35" s="384"/>
      <c r="U35" s="246">
        <f t="shared" ref="U35:U36" si="34">U$33/3</f>
        <v>2.2222222222222223</v>
      </c>
      <c r="V35" s="328" t="s">
        <v>38</v>
      </c>
      <c r="W35" s="246">
        <f>IF(V35="yes",U35,0)</f>
        <v>0</v>
      </c>
      <c r="X35" s="257"/>
      <c r="Y35" s="558"/>
      <c r="Z35" s="384"/>
      <c r="AA35" s="246">
        <f t="shared" ref="AA35:AA36" si="35">AA$33/3</f>
        <v>2.2222222222222223</v>
      </c>
      <c r="AB35" s="328" t="s">
        <v>38</v>
      </c>
      <c r="AC35" s="246">
        <f>IF(AB35="yes",AA35,0)</f>
        <v>0</v>
      </c>
      <c r="AD35" s="257"/>
      <c r="AE35" s="558"/>
      <c r="AF35" s="384"/>
      <c r="AG35" s="246">
        <f t="shared" ref="AG35:AG36" si="36">AG$33/3</f>
        <v>2.2222222222222223</v>
      </c>
      <c r="AH35" s="251" t="s">
        <v>38</v>
      </c>
      <c r="AI35" s="246">
        <f>IF(AH35="yes",AG35,0)</f>
        <v>0</v>
      </c>
      <c r="AJ35" s="257"/>
      <c r="AK35" s="558"/>
      <c r="AL35" s="384"/>
      <c r="AM35" s="246">
        <f t="shared" ref="AM35:AM36" si="37">AM$33/3</f>
        <v>2.2222222222222223</v>
      </c>
      <c r="AN35" s="328" t="s">
        <v>38</v>
      </c>
      <c r="AO35" s="246">
        <f>IF(AN35="yes",AM35,0)</f>
        <v>0</v>
      </c>
      <c r="AP35" s="257"/>
      <c r="AQ35" s="558"/>
      <c r="AR35" s="384"/>
      <c r="AS35" s="246">
        <f t="shared" ref="AS35:AS36" si="38">AS$33/3</f>
        <v>2.2222222222222223</v>
      </c>
      <c r="AT35" s="248" t="s">
        <v>38</v>
      </c>
      <c r="AU35" s="246">
        <f>IF(AT35="yes",AS35,0)</f>
        <v>0</v>
      </c>
      <c r="AV35" s="257"/>
      <c r="AW35" s="575"/>
      <c r="AX35" s="384"/>
      <c r="AY35" s="246">
        <f t="shared" ref="AY35:AY36" si="39">AY$33/3</f>
        <v>2.2222222222222223</v>
      </c>
      <c r="AZ35" s="251" t="s">
        <v>38</v>
      </c>
      <c r="BA35" s="246">
        <f>IF(AZ35="yes",AY35,0)</f>
        <v>0</v>
      </c>
      <c r="BB35" s="257"/>
      <c r="BC35" s="257"/>
      <c r="BD35" s="384"/>
      <c r="BE35" s="246">
        <f t="shared" ref="BE35:BE36" si="40">BE$33/3</f>
        <v>2.2222222222222223</v>
      </c>
      <c r="BF35" s="248" t="s">
        <v>38</v>
      </c>
      <c r="BG35" s="246">
        <f>IF(BF35="yes",BE35,0)</f>
        <v>0</v>
      </c>
      <c r="BH35" s="257"/>
      <c r="BI35" s="558"/>
      <c r="BJ35" s="389"/>
      <c r="BK35" s="146"/>
    </row>
    <row r="36" spans="1:218" s="27" customFormat="1" ht="38.25">
      <c r="A36" s="247" t="s">
        <v>1575</v>
      </c>
      <c r="B36" s="248" t="s">
        <v>1576</v>
      </c>
      <c r="C36" s="246">
        <f t="shared" si="31"/>
        <v>2.2222222222222223</v>
      </c>
      <c r="D36" s="251" t="s">
        <v>38</v>
      </c>
      <c r="E36" s="246">
        <f>IF(D36="yes",C36,0)</f>
        <v>0</v>
      </c>
      <c r="F36" s="257"/>
      <c r="G36" s="257"/>
      <c r="H36" s="384"/>
      <c r="I36" s="246">
        <f t="shared" si="32"/>
        <v>2.2222222222222223</v>
      </c>
      <c r="J36" s="248" t="s">
        <v>38</v>
      </c>
      <c r="K36" s="246">
        <f>IF(J36="yes",I36,0)</f>
        <v>0</v>
      </c>
      <c r="L36" s="257"/>
      <c r="M36" s="257"/>
      <c r="N36" s="384"/>
      <c r="O36" s="246">
        <f t="shared" si="33"/>
        <v>2.2222222222222223</v>
      </c>
      <c r="P36" s="328" t="s">
        <v>38</v>
      </c>
      <c r="Q36" s="246">
        <f>IF(P36="yes",O36,0)</f>
        <v>0</v>
      </c>
      <c r="R36" s="257"/>
      <c r="S36" s="558"/>
      <c r="T36" s="384"/>
      <c r="U36" s="246">
        <f t="shared" si="34"/>
        <v>2.2222222222222223</v>
      </c>
      <c r="V36" s="328" t="s">
        <v>38</v>
      </c>
      <c r="W36" s="246">
        <f>IF(V36="yes",U36,0)</f>
        <v>0</v>
      </c>
      <c r="X36" s="257"/>
      <c r="Y36" s="558"/>
      <c r="Z36" s="384"/>
      <c r="AA36" s="246">
        <f t="shared" si="35"/>
        <v>2.2222222222222223</v>
      </c>
      <c r="AB36" s="328" t="s">
        <v>38</v>
      </c>
      <c r="AC36" s="246">
        <f>IF(AB36="yes",AA36,0)</f>
        <v>0</v>
      </c>
      <c r="AD36" s="257"/>
      <c r="AE36" s="558"/>
      <c r="AF36" s="384"/>
      <c r="AG36" s="246">
        <f t="shared" si="36"/>
        <v>2.2222222222222223</v>
      </c>
      <c r="AH36" s="251" t="s">
        <v>38</v>
      </c>
      <c r="AI36" s="246">
        <f>IF(AH36="yes",AG36,0)</f>
        <v>0</v>
      </c>
      <c r="AJ36" s="257"/>
      <c r="AK36" s="558"/>
      <c r="AL36" s="384"/>
      <c r="AM36" s="246">
        <f t="shared" si="37"/>
        <v>2.2222222222222223</v>
      </c>
      <c r="AN36" s="328" t="s">
        <v>38</v>
      </c>
      <c r="AO36" s="246">
        <f>IF(AN36="yes",AM36,0)</f>
        <v>0</v>
      </c>
      <c r="AP36" s="257"/>
      <c r="AQ36" s="558"/>
      <c r="AR36" s="384"/>
      <c r="AS36" s="246">
        <f t="shared" si="38"/>
        <v>2.2222222222222223</v>
      </c>
      <c r="AT36" s="248" t="s">
        <v>38</v>
      </c>
      <c r="AU36" s="246">
        <f>IF(AT36="yes",AS36,0)</f>
        <v>0</v>
      </c>
      <c r="AV36" s="257"/>
      <c r="AW36" s="575"/>
      <c r="AX36" s="384"/>
      <c r="AY36" s="246">
        <f t="shared" si="39"/>
        <v>2.2222222222222223</v>
      </c>
      <c r="AZ36" s="267" t="s">
        <v>38</v>
      </c>
      <c r="BA36" s="246">
        <f>IF(AZ36="yes",AY36,0)</f>
        <v>0</v>
      </c>
      <c r="BB36" s="257"/>
      <c r="BC36" s="257"/>
      <c r="BD36" s="384"/>
      <c r="BE36" s="246">
        <f t="shared" si="40"/>
        <v>2.2222222222222223</v>
      </c>
      <c r="BF36" s="248" t="s">
        <v>38</v>
      </c>
      <c r="BG36" s="246">
        <f>IF(BF36="yes",BE36,0)</f>
        <v>0</v>
      </c>
      <c r="BH36" s="257"/>
      <c r="BI36" s="558"/>
      <c r="BJ36" s="389"/>
      <c r="BK36" s="146"/>
    </row>
    <row r="37" spans="1:218" s="28" customFormat="1" ht="12.75">
      <c r="A37" s="574"/>
      <c r="B37" s="257"/>
      <c r="C37" s="257"/>
      <c r="D37" s="257"/>
      <c r="E37" s="257"/>
      <c r="F37" s="257"/>
      <c r="G37" s="257"/>
      <c r="H37" s="382"/>
      <c r="I37" s="257"/>
      <c r="J37" s="257"/>
      <c r="K37" s="257"/>
      <c r="L37" s="257"/>
      <c r="M37" s="257"/>
      <c r="N37" s="382"/>
      <c r="O37" s="257"/>
      <c r="P37" s="568"/>
      <c r="Q37" s="257"/>
      <c r="R37" s="257"/>
      <c r="S37" s="558"/>
      <c r="T37" s="382"/>
      <c r="U37" s="257"/>
      <c r="V37" s="568"/>
      <c r="W37" s="257"/>
      <c r="X37" s="257"/>
      <c r="Y37" s="558"/>
      <c r="Z37" s="382"/>
      <c r="AA37" s="257"/>
      <c r="AB37" s="568"/>
      <c r="AC37" s="257"/>
      <c r="AD37" s="257"/>
      <c r="AE37" s="558"/>
      <c r="AF37" s="382"/>
      <c r="AG37" s="257"/>
      <c r="AH37" s="257"/>
      <c r="AI37" s="257"/>
      <c r="AJ37" s="257"/>
      <c r="AK37" s="558"/>
      <c r="AL37" s="382"/>
      <c r="AM37" s="257"/>
      <c r="AN37" s="568"/>
      <c r="AO37" s="257"/>
      <c r="AP37" s="257"/>
      <c r="AQ37" s="558"/>
      <c r="AR37" s="382"/>
      <c r="AS37" s="257"/>
      <c r="AT37" s="257"/>
      <c r="AU37" s="257"/>
      <c r="AV37" s="257"/>
      <c r="AW37" s="571"/>
      <c r="AX37" s="382"/>
      <c r="AY37" s="568"/>
      <c r="AZ37" s="257"/>
      <c r="BA37" s="257"/>
      <c r="BB37" s="257"/>
      <c r="BC37" s="257"/>
      <c r="BD37" s="382"/>
      <c r="BE37" s="568"/>
      <c r="BF37" s="257"/>
      <c r="BG37" s="257"/>
      <c r="BH37" s="257"/>
      <c r="BI37" s="558"/>
      <c r="BJ37" s="193"/>
      <c r="BK37" s="193"/>
    </row>
    <row r="38" spans="1:218" s="712" customFormat="1" ht="12.75">
      <c r="A38" s="287" t="s">
        <v>203</v>
      </c>
      <c r="B38" s="644" t="s">
        <v>204</v>
      </c>
      <c r="C38" s="288">
        <v>100</v>
      </c>
      <c r="D38" s="707"/>
      <c r="E38" s="707"/>
      <c r="F38" s="288">
        <f>F39+F47+F58</f>
        <v>23.333333333333336</v>
      </c>
      <c r="G38" s="707"/>
      <c r="H38" s="383"/>
      <c r="I38" s="288">
        <v>100</v>
      </c>
      <c r="J38" s="707"/>
      <c r="K38" s="707"/>
      <c r="L38" s="288">
        <f>L39+L47+L58</f>
        <v>32.5</v>
      </c>
      <c r="M38" s="707"/>
      <c r="N38" s="383"/>
      <c r="O38" s="288">
        <v>100</v>
      </c>
      <c r="P38" s="708"/>
      <c r="Q38" s="707"/>
      <c r="R38" s="288">
        <f>R39+R47+R58</f>
        <v>60.000000000000007</v>
      </c>
      <c r="S38" s="709"/>
      <c r="T38" s="383"/>
      <c r="U38" s="288">
        <v>100</v>
      </c>
      <c r="V38" s="708"/>
      <c r="W38" s="707"/>
      <c r="X38" s="288">
        <f>X39+X47+X58</f>
        <v>28.333333333333336</v>
      </c>
      <c r="Y38" s="709"/>
      <c r="Z38" s="383"/>
      <c r="AA38" s="288">
        <v>100</v>
      </c>
      <c r="AB38" s="709"/>
      <c r="AC38" s="707"/>
      <c r="AD38" s="288">
        <f>AD39+AD47+AD58</f>
        <v>45.833333333333336</v>
      </c>
      <c r="AE38" s="709"/>
      <c r="AF38" s="383"/>
      <c r="AG38" s="288">
        <v>100</v>
      </c>
      <c r="AH38" s="707"/>
      <c r="AI38" s="707"/>
      <c r="AJ38" s="288">
        <f>AJ39+AJ47+AJ58</f>
        <v>75.833333333333343</v>
      </c>
      <c r="AK38" s="709"/>
      <c r="AL38" s="383"/>
      <c r="AM38" s="288">
        <v>100</v>
      </c>
      <c r="AN38" s="708"/>
      <c r="AO38" s="707"/>
      <c r="AP38" s="288">
        <f>AP39+AP47+AP58</f>
        <v>28.333333333333336</v>
      </c>
      <c r="AQ38" s="709"/>
      <c r="AR38" s="383"/>
      <c r="AS38" s="288">
        <v>100</v>
      </c>
      <c r="AT38" s="707"/>
      <c r="AU38" s="707"/>
      <c r="AV38" s="288">
        <f>AV39+AV47+AV58</f>
        <v>67.5</v>
      </c>
      <c r="AW38" s="709"/>
      <c r="AX38" s="383"/>
      <c r="AY38" s="710">
        <v>100</v>
      </c>
      <c r="AZ38" s="707"/>
      <c r="BA38" s="707"/>
      <c r="BB38" s="288">
        <f>BB39+BB47+BB58</f>
        <v>34.166666666666671</v>
      </c>
      <c r="BC38" s="707"/>
      <c r="BD38" s="383"/>
      <c r="BE38" s="710">
        <v>100</v>
      </c>
      <c r="BF38" s="707"/>
      <c r="BG38" s="707"/>
      <c r="BH38" s="288">
        <f>BH39+BH47+BH58</f>
        <v>75.833333333333343</v>
      </c>
      <c r="BI38" s="709"/>
      <c r="BJ38" s="388"/>
      <c r="BK38" s="711"/>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row>
    <row r="39" spans="1:218" s="27" customFormat="1" ht="57" customHeight="1">
      <c r="A39" s="240" t="s">
        <v>205</v>
      </c>
      <c r="B39" s="241" t="s">
        <v>1577</v>
      </c>
      <c r="C39" s="242">
        <f>C$38/3</f>
        <v>33.333333333333336</v>
      </c>
      <c r="D39" s="392"/>
      <c r="E39" s="392"/>
      <c r="F39" s="244">
        <f>SUM(E40:E45)</f>
        <v>16.666666666666668</v>
      </c>
      <c r="G39" s="392"/>
      <c r="H39" s="384"/>
      <c r="I39" s="242">
        <f>I$38/3</f>
        <v>33.333333333333336</v>
      </c>
      <c r="J39" s="392"/>
      <c r="K39" s="392"/>
      <c r="L39" s="244">
        <f>SUM(K40:K45)</f>
        <v>12.5</v>
      </c>
      <c r="M39" s="392"/>
      <c r="N39" s="384"/>
      <c r="O39" s="242">
        <f>O$38/3</f>
        <v>33.333333333333336</v>
      </c>
      <c r="P39" s="554"/>
      <c r="Q39" s="392"/>
      <c r="R39" s="244">
        <f>SUM(Q40:Q45)</f>
        <v>33.333333333333336</v>
      </c>
      <c r="S39" s="569"/>
      <c r="T39" s="384"/>
      <c r="U39" s="242">
        <f>U$38/3</f>
        <v>33.333333333333336</v>
      </c>
      <c r="V39" s="554"/>
      <c r="W39" s="392"/>
      <c r="X39" s="244">
        <f>SUM(W40:W45)</f>
        <v>8.3333333333333339</v>
      </c>
      <c r="Y39" s="569"/>
      <c r="Z39" s="384"/>
      <c r="AA39" s="242">
        <f>AA$38/3</f>
        <v>33.333333333333336</v>
      </c>
      <c r="AB39" s="554"/>
      <c r="AC39" s="392"/>
      <c r="AD39" s="244">
        <f>SUM(AC40:AC45)</f>
        <v>12.5</v>
      </c>
      <c r="AE39" s="569"/>
      <c r="AF39" s="384"/>
      <c r="AG39" s="242">
        <f>AG$38/3</f>
        <v>33.333333333333336</v>
      </c>
      <c r="AH39" s="392"/>
      <c r="AI39" s="392"/>
      <c r="AJ39" s="244">
        <f>SUM(AI40:AI45)</f>
        <v>29.166666666666671</v>
      </c>
      <c r="AK39" s="569"/>
      <c r="AL39" s="384"/>
      <c r="AM39" s="242">
        <f>AM$38/3</f>
        <v>33.333333333333336</v>
      </c>
      <c r="AN39" s="554"/>
      <c r="AO39" s="392"/>
      <c r="AP39" s="244">
        <f>SUM(AO40:AO45)</f>
        <v>8.3333333333333339</v>
      </c>
      <c r="AQ39" s="569"/>
      <c r="AR39" s="384"/>
      <c r="AS39" s="242">
        <f>AS$38/3</f>
        <v>33.333333333333336</v>
      </c>
      <c r="AT39" s="392"/>
      <c r="AU39" s="392"/>
      <c r="AV39" s="244">
        <f>SUM(AU40:AU45)</f>
        <v>20.833333333333336</v>
      </c>
      <c r="AW39" s="576"/>
      <c r="AX39" s="384"/>
      <c r="AY39" s="242">
        <f>AY$38/3</f>
        <v>33.333333333333336</v>
      </c>
      <c r="AZ39" s="392"/>
      <c r="BA39" s="392"/>
      <c r="BB39" s="244">
        <f>SUM(BA40:BA45)</f>
        <v>20.833333333333336</v>
      </c>
      <c r="BC39" s="392"/>
      <c r="BD39" s="384"/>
      <c r="BE39" s="242">
        <f>BE$38/3</f>
        <v>33.333333333333336</v>
      </c>
      <c r="BF39" s="392"/>
      <c r="BG39" s="392"/>
      <c r="BH39" s="244">
        <f>SUM(BG40:BG45)</f>
        <v>29.166666666666671</v>
      </c>
      <c r="BI39" s="569"/>
      <c r="BJ39" s="389"/>
      <c r="BK39" s="146"/>
    </row>
    <row r="40" spans="1:218" s="27" customFormat="1" ht="63.75">
      <c r="A40" s="247" t="s">
        <v>937</v>
      </c>
      <c r="B40" s="248" t="s">
        <v>143</v>
      </c>
      <c r="C40" s="246">
        <f>C$39/4</f>
        <v>8.3333333333333339</v>
      </c>
      <c r="D40" s="251" t="s">
        <v>35</v>
      </c>
      <c r="E40" s="246">
        <f>IF(D40="yes",C40,0)</f>
        <v>8.3333333333333339</v>
      </c>
      <c r="F40" s="257"/>
      <c r="G40" s="258" t="s">
        <v>2418</v>
      </c>
      <c r="H40" s="384"/>
      <c r="I40" s="246">
        <f>I$39/4</f>
        <v>8.3333333333333339</v>
      </c>
      <c r="J40" s="251" t="s">
        <v>35</v>
      </c>
      <c r="K40" s="246">
        <f>IF(J40="yes",I40,0)</f>
        <v>8.3333333333333339</v>
      </c>
      <c r="L40" s="257"/>
      <c r="M40" s="251" t="s">
        <v>2465</v>
      </c>
      <c r="N40" s="384"/>
      <c r="O40" s="246">
        <f>O$39/4</f>
        <v>8.3333333333333339</v>
      </c>
      <c r="P40" s="328" t="s">
        <v>35</v>
      </c>
      <c r="Q40" s="246">
        <f>IF(P40="yes",O40,0)</f>
        <v>8.3333333333333339</v>
      </c>
      <c r="R40" s="257"/>
      <c r="S40" s="409" t="s">
        <v>2459</v>
      </c>
      <c r="T40" s="384"/>
      <c r="U40" s="246">
        <f>U$39/4</f>
        <v>8.3333333333333339</v>
      </c>
      <c r="V40" s="328" t="s">
        <v>35</v>
      </c>
      <c r="W40" s="246">
        <f>IF(V40="yes",U40,0)</f>
        <v>8.3333333333333339</v>
      </c>
      <c r="X40" s="257"/>
      <c r="Y40" s="409" t="s">
        <v>2456</v>
      </c>
      <c r="Z40" s="384"/>
      <c r="AA40" s="246">
        <f>AA$39/4</f>
        <v>8.3333333333333339</v>
      </c>
      <c r="AB40" s="328" t="s">
        <v>35</v>
      </c>
      <c r="AC40" s="246">
        <f>IF(AB40="yes",AA40,0)</f>
        <v>8.3333333333333339</v>
      </c>
      <c r="AD40" s="257"/>
      <c r="AE40" s="405" t="s">
        <v>2452</v>
      </c>
      <c r="AF40" s="384"/>
      <c r="AG40" s="246">
        <f>AG$39/4</f>
        <v>8.3333333333333339</v>
      </c>
      <c r="AH40" s="251" t="s">
        <v>35</v>
      </c>
      <c r="AI40" s="246">
        <f>IF(AH40="yes",AG40,0)</f>
        <v>8.3333333333333339</v>
      </c>
      <c r="AJ40" s="257"/>
      <c r="AK40" s="405" t="s">
        <v>2450</v>
      </c>
      <c r="AL40" s="384"/>
      <c r="AM40" s="246">
        <f>AM$39/4</f>
        <v>8.3333333333333339</v>
      </c>
      <c r="AN40" s="328" t="s">
        <v>35</v>
      </c>
      <c r="AO40" s="246">
        <f>IF(AN40="yes",AM40,0)</f>
        <v>8.3333333333333339</v>
      </c>
      <c r="AP40" s="257"/>
      <c r="AQ40" s="405" t="s">
        <v>2439</v>
      </c>
      <c r="AR40" s="384"/>
      <c r="AS40" s="246">
        <f>AS$39/4</f>
        <v>8.3333333333333339</v>
      </c>
      <c r="AT40" s="248" t="s">
        <v>35</v>
      </c>
      <c r="AU40" s="246">
        <f>IF(AT40="yes",AS40,0)</f>
        <v>8.3333333333333339</v>
      </c>
      <c r="AV40" s="257"/>
      <c r="AW40" s="409" t="s">
        <v>2438</v>
      </c>
      <c r="AX40" s="384"/>
      <c r="AY40" s="246">
        <f>AY$39/4</f>
        <v>8.3333333333333339</v>
      </c>
      <c r="AZ40" s="251" t="s">
        <v>35</v>
      </c>
      <c r="BA40" s="246">
        <f>IF(AZ40="yes",AY40,0)</f>
        <v>8.3333333333333339</v>
      </c>
      <c r="BB40" s="257"/>
      <c r="BC40" s="251" t="s">
        <v>2431</v>
      </c>
      <c r="BD40" s="384"/>
      <c r="BE40" s="246">
        <f>BE$39/4</f>
        <v>8.3333333333333339</v>
      </c>
      <c r="BF40" s="251" t="s">
        <v>35</v>
      </c>
      <c r="BG40" s="246">
        <f>IF(BF40="yes",BE40,0)</f>
        <v>8.3333333333333339</v>
      </c>
      <c r="BH40" s="257"/>
      <c r="BI40" s="405" t="s">
        <v>2422</v>
      </c>
      <c r="BJ40" s="389"/>
      <c r="BK40" s="146"/>
    </row>
    <row r="41" spans="1:218" s="27" customFormat="1" ht="58.5" customHeight="1">
      <c r="A41" s="247" t="s">
        <v>934</v>
      </c>
      <c r="B41" s="248" t="s">
        <v>933</v>
      </c>
      <c r="C41" s="246">
        <f>C$39/4</f>
        <v>8.3333333333333339</v>
      </c>
      <c r="D41" s="251" t="s">
        <v>35</v>
      </c>
      <c r="E41" s="246">
        <f>IF(D41="yes",C41,0)</f>
        <v>8.3333333333333339</v>
      </c>
      <c r="F41" s="257"/>
      <c r="G41" s="258" t="s">
        <v>1578</v>
      </c>
      <c r="H41" s="381"/>
      <c r="I41" s="246">
        <f>I$39/4</f>
        <v>8.3333333333333339</v>
      </c>
      <c r="J41" s="251" t="s">
        <v>38</v>
      </c>
      <c r="K41" s="246">
        <f>IF(J41="yes",I41,0)</f>
        <v>0</v>
      </c>
      <c r="L41" s="257"/>
      <c r="M41" s="257"/>
      <c r="N41" s="381"/>
      <c r="O41" s="246">
        <f>O$39/4</f>
        <v>8.3333333333333339</v>
      </c>
      <c r="P41" s="328" t="s">
        <v>35</v>
      </c>
      <c r="Q41" s="246">
        <f>IF(P41="yes",O41,0)</f>
        <v>8.3333333333333339</v>
      </c>
      <c r="R41" s="257"/>
      <c r="S41" s="409" t="s">
        <v>2460</v>
      </c>
      <c r="T41" s="381"/>
      <c r="U41" s="246">
        <f>U$39/4</f>
        <v>8.3333333333333339</v>
      </c>
      <c r="V41" s="328" t="s">
        <v>38</v>
      </c>
      <c r="W41" s="246">
        <f>IF(V41="yes",U41,0)</f>
        <v>0</v>
      </c>
      <c r="X41" s="257"/>
      <c r="Y41" s="558"/>
      <c r="Z41" s="381"/>
      <c r="AA41" s="246">
        <f>AA$39/4</f>
        <v>8.3333333333333339</v>
      </c>
      <c r="AB41" s="328" t="s">
        <v>38</v>
      </c>
      <c r="AC41" s="246">
        <f>IF(AB41="yes",AA41,0)</f>
        <v>0</v>
      </c>
      <c r="AD41" s="257"/>
      <c r="AE41" s="577"/>
      <c r="AF41" s="381"/>
      <c r="AG41" s="246">
        <f>AG$39/4</f>
        <v>8.3333333333333339</v>
      </c>
      <c r="AH41" s="267" t="s">
        <v>35</v>
      </c>
      <c r="AI41" s="246">
        <f>IF(AH41="yes",AG41,0)</f>
        <v>8.3333333333333339</v>
      </c>
      <c r="AJ41" s="257"/>
      <c r="AK41" s="405" t="s">
        <v>2446</v>
      </c>
      <c r="AL41" s="381"/>
      <c r="AM41" s="246">
        <f>AM$39/4</f>
        <v>8.3333333333333339</v>
      </c>
      <c r="AN41" s="328" t="s">
        <v>38</v>
      </c>
      <c r="AO41" s="246">
        <f>IF(AN41="yes",AM41,0)</f>
        <v>0</v>
      </c>
      <c r="AP41" s="257"/>
      <c r="AQ41" s="558"/>
      <c r="AR41" s="381"/>
      <c r="AS41" s="246">
        <f>AS$39/4</f>
        <v>8.3333333333333339</v>
      </c>
      <c r="AT41" s="248" t="s">
        <v>38</v>
      </c>
      <c r="AU41" s="246">
        <f>IF(AT41="yes",AS41,0)</f>
        <v>0</v>
      </c>
      <c r="AV41" s="257"/>
      <c r="AW41" s="558"/>
      <c r="AX41" s="381"/>
      <c r="AY41" s="246">
        <f>AY$39/4</f>
        <v>8.3333333333333339</v>
      </c>
      <c r="AZ41" s="251" t="s">
        <v>35</v>
      </c>
      <c r="BA41" s="246">
        <f>IF(AZ41="yes",AY41,0)</f>
        <v>8.3333333333333339</v>
      </c>
      <c r="BB41" s="257"/>
      <c r="BC41" s="251" t="s">
        <v>1587</v>
      </c>
      <c r="BD41" s="381"/>
      <c r="BE41" s="246">
        <f>BE$39/4</f>
        <v>8.3333333333333339</v>
      </c>
      <c r="BF41" s="251" t="s">
        <v>35</v>
      </c>
      <c r="BG41" s="246">
        <f>IF(BF41="yes",BE41,0)</f>
        <v>8.3333333333333339</v>
      </c>
      <c r="BH41" s="257"/>
      <c r="BI41" s="409" t="s">
        <v>2423</v>
      </c>
      <c r="BJ41" s="146"/>
      <c r="BK41" s="146"/>
    </row>
    <row r="42" spans="1:218" s="27" customFormat="1" ht="51">
      <c r="A42" s="240" t="s">
        <v>935</v>
      </c>
      <c r="B42" s="241" t="s">
        <v>1579</v>
      </c>
      <c r="C42" s="246">
        <f>C$39/4</f>
        <v>8.3333333333333339</v>
      </c>
      <c r="D42" s="257"/>
      <c r="E42" s="257"/>
      <c r="F42" s="257"/>
      <c r="G42" s="563"/>
      <c r="H42" s="381"/>
      <c r="I42" s="276">
        <f>I$39/4</f>
        <v>8.3333333333333339</v>
      </c>
      <c r="J42" s="257"/>
      <c r="K42" s="257"/>
      <c r="L42" s="257"/>
      <c r="M42" s="563"/>
      <c r="N42" s="381"/>
      <c r="O42" s="246">
        <f>O$39/4</f>
        <v>8.3333333333333339</v>
      </c>
      <c r="P42" s="568"/>
      <c r="Q42" s="257"/>
      <c r="R42" s="257"/>
      <c r="S42" s="409"/>
      <c r="T42" s="381"/>
      <c r="U42" s="246">
        <f>U$39/4</f>
        <v>8.3333333333333339</v>
      </c>
      <c r="V42" s="568"/>
      <c r="W42" s="257"/>
      <c r="X42" s="257"/>
      <c r="Y42" s="558"/>
      <c r="Z42" s="381"/>
      <c r="AA42" s="246">
        <f>AA$39/4</f>
        <v>8.3333333333333339</v>
      </c>
      <c r="AB42" s="568"/>
      <c r="AC42" s="257"/>
      <c r="AD42" s="257"/>
      <c r="AE42" s="558"/>
      <c r="AF42" s="381"/>
      <c r="AG42" s="246">
        <f>AG$39/4</f>
        <v>8.3333333333333339</v>
      </c>
      <c r="AH42" s="257"/>
      <c r="AI42" s="257"/>
      <c r="AJ42" s="257"/>
      <c r="AK42" s="405"/>
      <c r="AL42" s="381"/>
      <c r="AM42" s="246">
        <f>AM$39/4</f>
        <v>8.3333333333333339</v>
      </c>
      <c r="AN42" s="568"/>
      <c r="AO42" s="257"/>
      <c r="AP42" s="257"/>
      <c r="AQ42" s="558"/>
      <c r="AR42" s="381"/>
      <c r="AS42" s="246">
        <f>AS$39/4</f>
        <v>8.3333333333333339</v>
      </c>
      <c r="AT42" s="257"/>
      <c r="AU42" s="257"/>
      <c r="AV42" s="257"/>
      <c r="AW42" s="572"/>
      <c r="AX42" s="381"/>
      <c r="AY42" s="246">
        <f>AY$39/4</f>
        <v>8.3333333333333339</v>
      </c>
      <c r="AZ42" s="257"/>
      <c r="BA42" s="257"/>
      <c r="BB42" s="257"/>
      <c r="BC42" s="251"/>
      <c r="BD42" s="381"/>
      <c r="BE42" s="246">
        <f>BE$39/4</f>
        <v>8.3333333333333339</v>
      </c>
      <c r="BF42" s="257"/>
      <c r="BG42" s="257"/>
      <c r="BH42" s="257"/>
      <c r="BI42" s="558"/>
      <c r="BJ42" s="146"/>
      <c r="BK42" s="146"/>
    </row>
    <row r="43" spans="1:218" s="27" customFormat="1" ht="63.75">
      <c r="A43" s="247" t="s">
        <v>938</v>
      </c>
      <c r="B43" s="248" t="s">
        <v>941</v>
      </c>
      <c r="C43" s="246">
        <f>C$42/2</f>
        <v>4.166666666666667</v>
      </c>
      <c r="D43" s="251" t="s">
        <v>38</v>
      </c>
      <c r="E43" s="246">
        <f>IF(D43="yes",C43,0)</f>
        <v>0</v>
      </c>
      <c r="F43" s="257"/>
      <c r="G43" s="392"/>
      <c r="H43" s="381"/>
      <c r="I43" s="246">
        <f>I$42/2</f>
        <v>4.166666666666667</v>
      </c>
      <c r="J43" s="251" t="s">
        <v>35</v>
      </c>
      <c r="K43" s="246">
        <f>IF(J43="yes",I43,0)</f>
        <v>4.166666666666667</v>
      </c>
      <c r="L43" s="257"/>
      <c r="M43" s="251" t="s">
        <v>2465</v>
      </c>
      <c r="N43" s="381"/>
      <c r="O43" s="246">
        <f>O$42/2</f>
        <v>4.166666666666667</v>
      </c>
      <c r="P43" s="328" t="s">
        <v>35</v>
      </c>
      <c r="Q43" s="246">
        <f>IF(P43="yes",O43,0)</f>
        <v>4.166666666666667</v>
      </c>
      <c r="R43" s="257"/>
      <c r="S43" s="409" t="s">
        <v>2461</v>
      </c>
      <c r="T43" s="381"/>
      <c r="U43" s="246">
        <f>U$42/2</f>
        <v>4.166666666666667</v>
      </c>
      <c r="V43" s="328" t="s">
        <v>38</v>
      </c>
      <c r="W43" s="246">
        <f>IF(V43="yes",U43,0)</f>
        <v>0</v>
      </c>
      <c r="X43" s="257"/>
      <c r="Y43" s="558"/>
      <c r="Z43" s="381"/>
      <c r="AA43" s="246">
        <f>AA$42/2</f>
        <v>4.166666666666667</v>
      </c>
      <c r="AB43" s="421" t="s">
        <v>35</v>
      </c>
      <c r="AC43" s="246">
        <f>IF(AB43="yes",AA43,0)</f>
        <v>4.166666666666667</v>
      </c>
      <c r="AD43" s="257"/>
      <c r="AE43" s="405" t="s">
        <v>1580</v>
      </c>
      <c r="AF43" s="381"/>
      <c r="AG43" s="246">
        <f>AG$42/2</f>
        <v>4.166666666666667</v>
      </c>
      <c r="AH43" s="267" t="s">
        <v>35</v>
      </c>
      <c r="AI43" s="246">
        <f>IF(AH43="yes",AG43,0)</f>
        <v>4.166666666666667</v>
      </c>
      <c r="AJ43" s="257"/>
      <c r="AK43" s="405" t="s">
        <v>2449</v>
      </c>
      <c r="AL43" s="381"/>
      <c r="AM43" s="246">
        <f>AM$42/2</f>
        <v>4.166666666666667</v>
      </c>
      <c r="AN43" s="328" t="s">
        <v>38</v>
      </c>
      <c r="AO43" s="246">
        <f>IF(AN43="yes",AM43,0)</f>
        <v>0</v>
      </c>
      <c r="AP43" s="257"/>
      <c r="AQ43" s="558"/>
      <c r="AR43" s="381"/>
      <c r="AS43" s="246">
        <f>AS$42/2</f>
        <v>4.166666666666667</v>
      </c>
      <c r="AT43" s="248" t="s">
        <v>35</v>
      </c>
      <c r="AU43" s="246">
        <f>IF(AT43="yes",AS43,0)</f>
        <v>4.166666666666667</v>
      </c>
      <c r="AV43" s="257"/>
      <c r="AW43" s="248" t="s">
        <v>2437</v>
      </c>
      <c r="AX43" s="381"/>
      <c r="AY43" s="246">
        <f>AY$42/2</f>
        <v>4.166666666666667</v>
      </c>
      <c r="AZ43" s="251" t="s">
        <v>35</v>
      </c>
      <c r="BA43" s="246">
        <f>IF(AZ43="yes",AY43,0)</f>
        <v>4.166666666666667</v>
      </c>
      <c r="BB43" s="257"/>
      <c r="BC43" s="251" t="s">
        <v>1587</v>
      </c>
      <c r="BD43" s="381"/>
      <c r="BE43" s="246">
        <f>BE$42/2</f>
        <v>4.166666666666667</v>
      </c>
      <c r="BF43" s="248" t="s">
        <v>35</v>
      </c>
      <c r="BG43" s="246">
        <f>IF(BF43="yes",BE43,0)</f>
        <v>4.166666666666667</v>
      </c>
      <c r="BH43" s="257"/>
      <c r="BI43" s="405" t="s">
        <v>2424</v>
      </c>
      <c r="BJ43" s="146"/>
      <c r="BK43" s="146"/>
    </row>
    <row r="44" spans="1:218" s="27" customFormat="1" ht="60.75" customHeight="1">
      <c r="A44" s="247" t="s">
        <v>939</v>
      </c>
      <c r="B44" s="248" t="s">
        <v>940</v>
      </c>
      <c r="C44" s="246">
        <f>C$42/2</f>
        <v>4.166666666666667</v>
      </c>
      <c r="D44" s="248" t="s">
        <v>38</v>
      </c>
      <c r="E44" s="246">
        <f>IF(D44="yes",C44,0)</f>
        <v>0</v>
      </c>
      <c r="F44" s="257"/>
      <c r="G44" s="392"/>
      <c r="H44" s="384"/>
      <c r="I44" s="246">
        <f>I$42/2</f>
        <v>4.166666666666667</v>
      </c>
      <c r="J44" s="248" t="s">
        <v>38</v>
      </c>
      <c r="K44" s="246">
        <f>IF(J44="yes",I44,0)</f>
        <v>0</v>
      </c>
      <c r="L44" s="257"/>
      <c r="M44" s="563"/>
      <c r="N44" s="384"/>
      <c r="O44" s="246">
        <f>O$42/2</f>
        <v>4.166666666666667</v>
      </c>
      <c r="P44" s="418" t="s">
        <v>35</v>
      </c>
      <c r="Q44" s="246">
        <f>IF(P44="yes",O44,0)</f>
        <v>4.166666666666667</v>
      </c>
      <c r="R44" s="257"/>
      <c r="S44" s="409" t="s">
        <v>1581</v>
      </c>
      <c r="T44" s="384"/>
      <c r="U44" s="246">
        <f>U$42/2</f>
        <v>4.166666666666667</v>
      </c>
      <c r="V44" s="327" t="s">
        <v>38</v>
      </c>
      <c r="W44" s="246">
        <f>IF(V44="yes",U44,0)</f>
        <v>0</v>
      </c>
      <c r="X44" s="257"/>
      <c r="Y44" s="558"/>
      <c r="Z44" s="384"/>
      <c r="AA44" s="246">
        <f>AA$42/2</f>
        <v>4.166666666666667</v>
      </c>
      <c r="AB44" s="327" t="s">
        <v>38</v>
      </c>
      <c r="AC44" s="246">
        <f>IF(AB44="yes",AA44,0)</f>
        <v>0</v>
      </c>
      <c r="AD44" s="257"/>
      <c r="AE44" s="558"/>
      <c r="AF44" s="384"/>
      <c r="AG44" s="246">
        <f>AG$42/2</f>
        <v>4.166666666666667</v>
      </c>
      <c r="AH44" s="267" t="s">
        <v>38</v>
      </c>
      <c r="AI44" s="246">
        <f>IF(AH44="yes",AG44,0)</f>
        <v>0</v>
      </c>
      <c r="AJ44" s="257"/>
      <c r="AK44" s="558"/>
      <c r="AL44" s="384"/>
      <c r="AM44" s="246">
        <f>AM$42/2</f>
        <v>4.166666666666667</v>
      </c>
      <c r="AN44" s="327" t="s">
        <v>38</v>
      </c>
      <c r="AO44" s="246">
        <f>IF(AN44="yes",AM44,0)</f>
        <v>0</v>
      </c>
      <c r="AP44" s="257"/>
      <c r="AQ44" s="558"/>
      <c r="AR44" s="384"/>
      <c r="AS44" s="246">
        <f>AS$42/2</f>
        <v>4.166666666666667</v>
      </c>
      <c r="AT44" s="248" t="s">
        <v>38</v>
      </c>
      <c r="AU44" s="246">
        <f>IF(AT44="yes",AS44,0)</f>
        <v>0</v>
      </c>
      <c r="AV44" s="257"/>
      <c r="AW44" s="248"/>
      <c r="AX44" s="384"/>
      <c r="AY44" s="246">
        <f>AY$42/2</f>
        <v>4.166666666666667</v>
      </c>
      <c r="AZ44" s="248" t="s">
        <v>38</v>
      </c>
      <c r="BA44" s="246">
        <f>IF(AZ44="yes",AY44,0)</f>
        <v>0</v>
      </c>
      <c r="BB44" s="257"/>
      <c r="BC44" s="251"/>
      <c r="BD44" s="384"/>
      <c r="BE44" s="246">
        <f>BE$42/2</f>
        <v>4.166666666666667</v>
      </c>
      <c r="BF44" s="248" t="s">
        <v>38</v>
      </c>
      <c r="BG44" s="246">
        <f>IF(BF44="yes",BE44,0)</f>
        <v>0</v>
      </c>
      <c r="BH44" s="257"/>
      <c r="BI44" s="558"/>
      <c r="BJ44" s="389"/>
      <c r="BK44" s="146"/>
    </row>
    <row r="45" spans="1:218" s="27" customFormat="1" ht="63.75">
      <c r="A45" s="247" t="s">
        <v>936</v>
      </c>
      <c r="B45" s="248" t="s">
        <v>206</v>
      </c>
      <c r="C45" s="246">
        <f>C$39/4</f>
        <v>8.3333333333333339</v>
      </c>
      <c r="D45" s="251" t="s">
        <v>38</v>
      </c>
      <c r="E45" s="246">
        <f>IF(D45="yes",C45,0)</f>
        <v>0</v>
      </c>
      <c r="F45" s="257"/>
      <c r="G45" s="392"/>
      <c r="H45" s="384"/>
      <c r="I45" s="246">
        <f>I$39/4</f>
        <v>8.3333333333333339</v>
      </c>
      <c r="J45" s="251" t="s">
        <v>38</v>
      </c>
      <c r="K45" s="246">
        <f>IF(J45="yes",I45,0)</f>
        <v>0</v>
      </c>
      <c r="L45" s="257"/>
      <c r="M45" s="257"/>
      <c r="N45" s="384"/>
      <c r="O45" s="246">
        <f>O$39/4</f>
        <v>8.3333333333333339</v>
      </c>
      <c r="P45" s="328" t="s">
        <v>35</v>
      </c>
      <c r="Q45" s="246">
        <f>IF(P45="yes",O45,0)</f>
        <v>8.3333333333333339</v>
      </c>
      <c r="R45" s="257"/>
      <c r="S45" s="409" t="s">
        <v>2460</v>
      </c>
      <c r="T45" s="384"/>
      <c r="U45" s="246">
        <f>U$39/4</f>
        <v>8.3333333333333339</v>
      </c>
      <c r="V45" s="328" t="s">
        <v>38</v>
      </c>
      <c r="W45" s="246">
        <f>IF(V45="yes",U45,0)</f>
        <v>0</v>
      </c>
      <c r="X45" s="257"/>
      <c r="Y45" s="558"/>
      <c r="Z45" s="384"/>
      <c r="AA45" s="246">
        <f>AA$39/4</f>
        <v>8.3333333333333339</v>
      </c>
      <c r="AB45" s="328" t="s">
        <v>38</v>
      </c>
      <c r="AC45" s="246">
        <f>IF(AB45="yes",AA45,0)</f>
        <v>0</v>
      </c>
      <c r="AD45" s="257"/>
      <c r="AE45" s="558"/>
      <c r="AF45" s="384"/>
      <c r="AG45" s="246">
        <f>AG$39/4</f>
        <v>8.3333333333333339</v>
      </c>
      <c r="AH45" s="267" t="s">
        <v>35</v>
      </c>
      <c r="AI45" s="246">
        <f>IF(AH45="yes",AG45,0)</f>
        <v>8.3333333333333339</v>
      </c>
      <c r="AJ45" s="257"/>
      <c r="AK45" s="405" t="s">
        <v>2448</v>
      </c>
      <c r="AL45" s="384"/>
      <c r="AM45" s="246">
        <f>AM$39/4</f>
        <v>8.3333333333333339</v>
      </c>
      <c r="AN45" s="328" t="s">
        <v>38</v>
      </c>
      <c r="AO45" s="246">
        <f>IF(AN45="yes",AM45,0)</f>
        <v>0</v>
      </c>
      <c r="AP45" s="257"/>
      <c r="AQ45" s="558"/>
      <c r="AR45" s="384"/>
      <c r="AS45" s="246">
        <f>AS$39/4</f>
        <v>8.3333333333333339</v>
      </c>
      <c r="AT45" s="248" t="s">
        <v>35</v>
      </c>
      <c r="AU45" s="246">
        <f>IF(AT45="yes",AS45,0)</f>
        <v>8.3333333333333339</v>
      </c>
      <c r="AV45" s="257"/>
      <c r="AW45" s="248" t="s">
        <v>2436</v>
      </c>
      <c r="AX45" s="384"/>
      <c r="AY45" s="246">
        <f>AY$39/4</f>
        <v>8.3333333333333339</v>
      </c>
      <c r="AZ45" s="251" t="s">
        <v>38</v>
      </c>
      <c r="BA45" s="246">
        <f>IF(AZ45="yes",AY45,0)</f>
        <v>0</v>
      </c>
      <c r="BB45" s="257"/>
      <c r="BC45" s="257"/>
      <c r="BD45" s="384"/>
      <c r="BE45" s="246">
        <f>BE$39/4</f>
        <v>8.3333333333333339</v>
      </c>
      <c r="BF45" s="248" t="s">
        <v>35</v>
      </c>
      <c r="BG45" s="246">
        <f>IF(BF45="yes",BE45,0)</f>
        <v>8.3333333333333339</v>
      </c>
      <c r="BH45" s="257"/>
      <c r="BI45" s="405" t="s">
        <v>2425</v>
      </c>
      <c r="BJ45" s="389"/>
      <c r="BK45" s="146"/>
    </row>
    <row r="46" spans="1:218" s="29" customFormat="1" ht="12.75">
      <c r="A46" s="562"/>
      <c r="B46" s="257"/>
      <c r="C46" s="257"/>
      <c r="D46" s="257"/>
      <c r="E46" s="257"/>
      <c r="F46" s="257"/>
      <c r="G46" s="257"/>
      <c r="H46" s="383"/>
      <c r="I46" s="257"/>
      <c r="J46" s="563"/>
      <c r="K46" s="257"/>
      <c r="L46" s="257"/>
      <c r="M46" s="257"/>
      <c r="N46" s="383"/>
      <c r="O46" s="257"/>
      <c r="P46" s="568"/>
      <c r="Q46" s="257"/>
      <c r="R46" s="257"/>
      <c r="S46" s="558"/>
      <c r="T46" s="383"/>
      <c r="U46" s="257"/>
      <c r="V46" s="568"/>
      <c r="W46" s="257"/>
      <c r="X46" s="257"/>
      <c r="Y46" s="558"/>
      <c r="Z46" s="383"/>
      <c r="AA46" s="257"/>
      <c r="AB46" s="568"/>
      <c r="AC46" s="257"/>
      <c r="AD46" s="257"/>
      <c r="AE46" s="558"/>
      <c r="AF46" s="383"/>
      <c r="AG46" s="257"/>
      <c r="AH46" s="257"/>
      <c r="AI46" s="257"/>
      <c r="AJ46" s="257"/>
      <c r="AK46" s="558"/>
      <c r="AL46" s="383"/>
      <c r="AM46" s="257"/>
      <c r="AN46" s="568"/>
      <c r="AO46" s="257"/>
      <c r="AP46" s="257"/>
      <c r="AQ46" s="558"/>
      <c r="AR46" s="383"/>
      <c r="AS46" s="257"/>
      <c r="AT46" s="257"/>
      <c r="AU46" s="257"/>
      <c r="AV46" s="257"/>
      <c r="AW46" s="248"/>
      <c r="AX46" s="383"/>
      <c r="AY46" s="257"/>
      <c r="AZ46" s="257"/>
      <c r="BA46" s="257"/>
      <c r="BB46" s="257"/>
      <c r="BC46" s="257"/>
      <c r="BD46" s="383"/>
      <c r="BE46" s="257"/>
      <c r="BF46" s="257"/>
      <c r="BG46" s="257"/>
      <c r="BH46" s="257"/>
      <c r="BI46" s="558"/>
      <c r="BJ46" s="388"/>
      <c r="BK46" s="390"/>
    </row>
    <row r="47" spans="1:218" s="27" customFormat="1" ht="76.5">
      <c r="A47" s="240" t="s">
        <v>209</v>
      </c>
      <c r="B47" s="241" t="s">
        <v>735</v>
      </c>
      <c r="C47" s="242">
        <f>C$38/3</f>
        <v>33.333333333333336</v>
      </c>
      <c r="D47" s="392"/>
      <c r="E47" s="392"/>
      <c r="F47" s="242">
        <f>IF(SUM(E48:E56)&gt;C47,C47,SUM(E48:E56))</f>
        <v>0</v>
      </c>
      <c r="G47" s="392"/>
      <c r="H47" s="384"/>
      <c r="I47" s="242">
        <f>I$38/3</f>
        <v>33.333333333333336</v>
      </c>
      <c r="J47" s="392"/>
      <c r="K47" s="392"/>
      <c r="L47" s="242">
        <f>IF(SUM(K48:K56)&gt;I47,I47,SUM(K48:K56))</f>
        <v>6.666666666666667</v>
      </c>
      <c r="M47" s="392"/>
      <c r="N47" s="384"/>
      <c r="O47" s="242">
        <f>O$38/3</f>
        <v>33.333333333333336</v>
      </c>
      <c r="P47" s="554"/>
      <c r="Q47" s="392"/>
      <c r="R47" s="242">
        <f>IF(SUM(Q48:Q56)&gt;O47,O47,SUM(Q48:Q56))</f>
        <v>13.333333333333334</v>
      </c>
      <c r="S47" s="578"/>
      <c r="T47" s="384"/>
      <c r="U47" s="242">
        <f>U$38/3</f>
        <v>33.333333333333336</v>
      </c>
      <c r="V47" s="554"/>
      <c r="W47" s="392"/>
      <c r="X47" s="242">
        <f>IF(SUM(W48:W56)&gt;U47,U47,SUM(W48:W56))</f>
        <v>0</v>
      </c>
      <c r="Y47" s="569"/>
      <c r="Z47" s="384"/>
      <c r="AA47" s="242">
        <f>AA$38/3</f>
        <v>33.333333333333336</v>
      </c>
      <c r="AB47" s="554"/>
      <c r="AC47" s="392"/>
      <c r="AD47" s="242">
        <f>IF(SUM(AC48:AC56)&gt;AA47,AA47,SUM(AC48:AC56))</f>
        <v>26.666666666666668</v>
      </c>
      <c r="AE47" s="569"/>
      <c r="AF47" s="384"/>
      <c r="AG47" s="242">
        <f>AG$38/3</f>
        <v>33.333333333333336</v>
      </c>
      <c r="AH47" s="392"/>
      <c r="AI47" s="392"/>
      <c r="AJ47" s="242">
        <f>IF(SUM(AI48:AI56)&gt;AG47,AG47,SUM(AI48:AI56))</f>
        <v>20</v>
      </c>
      <c r="AK47" s="569"/>
      <c r="AL47" s="384"/>
      <c r="AM47" s="242">
        <f>AM$38/3</f>
        <v>33.333333333333336</v>
      </c>
      <c r="AN47" s="554"/>
      <c r="AO47" s="392"/>
      <c r="AP47" s="242">
        <f>IF(SUM(AO48:AO56)&gt;AM47,AM47,SUM(AO48:AO56))</f>
        <v>0</v>
      </c>
      <c r="AQ47" s="569"/>
      <c r="AR47" s="384"/>
      <c r="AS47" s="242">
        <f>AS$38/3</f>
        <v>33.333333333333336</v>
      </c>
      <c r="AT47" s="392"/>
      <c r="AU47" s="392"/>
      <c r="AV47" s="242">
        <f>IF(SUM(AU48:AU56)&gt;AS47,AS47,SUM(AU48:AU56))</f>
        <v>13.333333333333334</v>
      </c>
      <c r="AW47" s="248"/>
      <c r="AX47" s="384"/>
      <c r="AY47" s="242">
        <f>AY$38/3</f>
        <v>33.333333333333336</v>
      </c>
      <c r="AZ47" s="392"/>
      <c r="BA47" s="392"/>
      <c r="BB47" s="242">
        <f>IF(SUM(BA48:BA56)&gt;AY47,AY47,SUM(BA48:BA56))</f>
        <v>0</v>
      </c>
      <c r="BC47" s="257"/>
      <c r="BD47" s="384"/>
      <c r="BE47" s="242">
        <f>BE$38/3</f>
        <v>33.333333333333336</v>
      </c>
      <c r="BF47" s="392"/>
      <c r="BG47" s="392"/>
      <c r="BH47" s="242">
        <f>IF(SUM(BG48:BG56)&gt;BE47,BE47,SUM(BG48:BG56))</f>
        <v>13.333333333333334</v>
      </c>
      <c r="BI47" s="558"/>
      <c r="BJ47" s="389"/>
      <c r="BK47" s="146"/>
    </row>
    <row r="48" spans="1:218" s="27" customFormat="1" ht="38.25">
      <c r="A48" s="247" t="s">
        <v>943</v>
      </c>
      <c r="B48" s="248" t="s">
        <v>210</v>
      </c>
      <c r="C48" s="246">
        <f>C$47/5</f>
        <v>6.666666666666667</v>
      </c>
      <c r="D48" s="251" t="s">
        <v>38</v>
      </c>
      <c r="E48" s="246">
        <f t="shared" ref="E48:E56" si="41">IF(D48="yes",C48,0)</f>
        <v>0</v>
      </c>
      <c r="F48" s="257"/>
      <c r="G48" s="257"/>
      <c r="H48" s="384"/>
      <c r="I48" s="246">
        <f>I$47/5</f>
        <v>6.666666666666667</v>
      </c>
      <c r="J48" s="251" t="s">
        <v>38</v>
      </c>
      <c r="K48" s="246">
        <f t="shared" ref="K48:K56" si="42">IF(J48="yes",I48,0)</f>
        <v>0</v>
      </c>
      <c r="L48" s="257"/>
      <c r="M48" s="257"/>
      <c r="N48" s="384"/>
      <c r="O48" s="246">
        <f>O$47/5</f>
        <v>6.666666666666667</v>
      </c>
      <c r="P48" s="328" t="s">
        <v>35</v>
      </c>
      <c r="Q48" s="246">
        <f t="shared" ref="Q48:Q56" si="43">IF(P48="yes",O48,0)</f>
        <v>6.666666666666667</v>
      </c>
      <c r="R48" s="257"/>
      <c r="S48" s="409" t="s">
        <v>2462</v>
      </c>
      <c r="T48" s="384"/>
      <c r="U48" s="246">
        <f>U$47/5</f>
        <v>6.666666666666667</v>
      </c>
      <c r="V48" s="328" t="s">
        <v>38</v>
      </c>
      <c r="W48" s="246">
        <f t="shared" ref="W48:W56" si="44">IF(V48="yes",U48,0)</f>
        <v>0</v>
      </c>
      <c r="X48" s="257"/>
      <c r="Y48" s="558"/>
      <c r="Z48" s="384"/>
      <c r="AA48" s="246">
        <f>AA$47/5</f>
        <v>6.666666666666667</v>
      </c>
      <c r="AB48" s="328" t="s">
        <v>38</v>
      </c>
      <c r="AC48" s="246">
        <f t="shared" ref="AC48:AC56" si="45">IF(AB48="yes",AA48,0)</f>
        <v>0</v>
      </c>
      <c r="AD48" s="257"/>
      <c r="AE48" s="558"/>
      <c r="AF48" s="384"/>
      <c r="AG48" s="246">
        <f>AG$47/5</f>
        <v>6.666666666666667</v>
      </c>
      <c r="AH48" s="267" t="s">
        <v>35</v>
      </c>
      <c r="AI48" s="246">
        <f t="shared" ref="AI48:AI56" si="46">IF(AH48="yes",AG48,0)</f>
        <v>6.666666666666667</v>
      </c>
      <c r="AJ48" s="257"/>
      <c r="AK48" s="405" t="s">
        <v>2446</v>
      </c>
      <c r="AL48" s="384"/>
      <c r="AM48" s="246">
        <f>AM$47/5</f>
        <v>6.666666666666667</v>
      </c>
      <c r="AN48" s="328" t="s">
        <v>38</v>
      </c>
      <c r="AO48" s="246">
        <f t="shared" ref="AO48:AO56" si="47">IF(AN48="yes",AM48,0)</f>
        <v>0</v>
      </c>
      <c r="AP48" s="257"/>
      <c r="AQ48" s="558"/>
      <c r="AR48" s="384"/>
      <c r="AS48" s="246">
        <f>AS$47/5</f>
        <v>6.666666666666667</v>
      </c>
      <c r="AT48" s="248" t="s">
        <v>35</v>
      </c>
      <c r="AU48" s="246">
        <f t="shared" ref="AU48:AU56" si="48">IF(AT48="yes",AS48,0)</f>
        <v>6.666666666666667</v>
      </c>
      <c r="AV48" s="257"/>
      <c r="AW48" s="248" t="s">
        <v>2435</v>
      </c>
      <c r="AX48" s="384"/>
      <c r="AY48" s="246">
        <f>AY$47/5</f>
        <v>6.666666666666667</v>
      </c>
      <c r="AZ48" s="251" t="s">
        <v>38</v>
      </c>
      <c r="BA48" s="246">
        <f t="shared" ref="BA48:BA56" si="49">IF(AZ48="yes",AY48,0)</f>
        <v>0</v>
      </c>
      <c r="BB48" s="257"/>
      <c r="BC48" s="257"/>
      <c r="BD48" s="384"/>
      <c r="BE48" s="246">
        <f>BE$47/5</f>
        <v>6.666666666666667</v>
      </c>
      <c r="BF48" s="251" t="s">
        <v>38</v>
      </c>
      <c r="BG48" s="246">
        <f t="shared" ref="BG48:BG56" si="50">IF(BF48="yes",BE48,0)</f>
        <v>0</v>
      </c>
      <c r="BH48" s="257"/>
      <c r="BI48" s="558"/>
      <c r="BJ48" s="389"/>
      <c r="BK48" s="146"/>
    </row>
    <row r="49" spans="1:63" s="27" customFormat="1" ht="25.5">
      <c r="A49" s="247" t="s">
        <v>944</v>
      </c>
      <c r="B49" s="248" t="s">
        <v>952</v>
      </c>
      <c r="C49" s="246">
        <f t="shared" ref="C49:C56" si="51">C$47/5</f>
        <v>6.666666666666667</v>
      </c>
      <c r="D49" s="251" t="s">
        <v>38</v>
      </c>
      <c r="E49" s="246">
        <f t="shared" si="41"/>
        <v>0</v>
      </c>
      <c r="F49" s="257"/>
      <c r="G49" s="257"/>
      <c r="H49" s="384"/>
      <c r="I49" s="246">
        <f t="shared" ref="I49:I56" si="52">I$47/5</f>
        <v>6.666666666666667</v>
      </c>
      <c r="J49" s="251" t="s">
        <v>38</v>
      </c>
      <c r="K49" s="246">
        <f t="shared" si="42"/>
        <v>0</v>
      </c>
      <c r="L49" s="257"/>
      <c r="M49" s="257"/>
      <c r="N49" s="384"/>
      <c r="O49" s="246">
        <f t="shared" ref="O49:O56" si="53">O$47/5</f>
        <v>6.666666666666667</v>
      </c>
      <c r="P49" s="328" t="s">
        <v>38</v>
      </c>
      <c r="Q49" s="246">
        <f t="shared" si="43"/>
        <v>0</v>
      </c>
      <c r="R49" s="257"/>
      <c r="S49" s="558"/>
      <c r="T49" s="384"/>
      <c r="U49" s="246">
        <f t="shared" ref="U49:U56" si="54">U$47/5</f>
        <v>6.666666666666667</v>
      </c>
      <c r="V49" s="328" t="s">
        <v>38</v>
      </c>
      <c r="W49" s="246">
        <f t="shared" si="44"/>
        <v>0</v>
      </c>
      <c r="X49" s="257"/>
      <c r="Y49" s="558"/>
      <c r="Z49" s="384"/>
      <c r="AA49" s="246">
        <f t="shared" ref="AA49:AA56" si="55">AA$47/5</f>
        <v>6.666666666666667</v>
      </c>
      <c r="AB49" s="328" t="s">
        <v>122</v>
      </c>
      <c r="AC49" s="246">
        <f t="shared" si="45"/>
        <v>0</v>
      </c>
      <c r="AD49" s="257"/>
      <c r="AE49" s="558"/>
      <c r="AF49" s="384"/>
      <c r="AG49" s="246">
        <f t="shared" ref="AG49:AG56" si="56">AG$47/5</f>
        <v>6.666666666666667</v>
      </c>
      <c r="AH49" s="267" t="s">
        <v>122</v>
      </c>
      <c r="AI49" s="246">
        <f t="shared" si="46"/>
        <v>0</v>
      </c>
      <c r="AJ49" s="257"/>
      <c r="AK49" s="405"/>
      <c r="AL49" s="384"/>
      <c r="AM49" s="246">
        <f t="shared" ref="AM49:AM56" si="57">AM$47/5</f>
        <v>6.666666666666667</v>
      </c>
      <c r="AN49" s="328" t="s">
        <v>38</v>
      </c>
      <c r="AO49" s="246">
        <f t="shared" si="47"/>
        <v>0</v>
      </c>
      <c r="AP49" s="257"/>
      <c r="AQ49" s="558"/>
      <c r="AR49" s="384"/>
      <c r="AS49" s="246">
        <f t="shared" ref="AS49:AS56" si="58">AS$47/5</f>
        <v>6.666666666666667</v>
      </c>
      <c r="AT49" s="248" t="s">
        <v>38</v>
      </c>
      <c r="AU49" s="246">
        <f t="shared" si="48"/>
        <v>0</v>
      </c>
      <c r="AV49" s="257"/>
      <c r="AW49" s="248"/>
      <c r="AX49" s="384"/>
      <c r="AY49" s="246">
        <f t="shared" ref="AY49:AY56" si="59">AY$47/5</f>
        <v>6.666666666666667</v>
      </c>
      <c r="AZ49" s="251" t="s">
        <v>38</v>
      </c>
      <c r="BA49" s="246">
        <f t="shared" si="49"/>
        <v>0</v>
      </c>
      <c r="BB49" s="257"/>
      <c r="BC49" s="257"/>
      <c r="BD49" s="384"/>
      <c r="BE49" s="246">
        <f t="shared" ref="BE49:BE56" si="60">BE$47/5</f>
        <v>6.666666666666667</v>
      </c>
      <c r="BF49" s="251" t="s">
        <v>38</v>
      </c>
      <c r="BG49" s="246">
        <f t="shared" si="50"/>
        <v>0</v>
      </c>
      <c r="BH49" s="257"/>
      <c r="BI49" s="558"/>
      <c r="BJ49" s="389"/>
      <c r="BK49" s="146"/>
    </row>
    <row r="50" spans="1:63" s="27" customFormat="1" ht="12.75">
      <c r="A50" s="247" t="s">
        <v>945</v>
      </c>
      <c r="B50" s="248" t="s">
        <v>211</v>
      </c>
      <c r="C50" s="246">
        <f t="shared" si="51"/>
        <v>6.666666666666667</v>
      </c>
      <c r="D50" s="251" t="s">
        <v>38</v>
      </c>
      <c r="E50" s="246">
        <f t="shared" si="41"/>
        <v>0</v>
      </c>
      <c r="F50" s="257"/>
      <c r="G50" s="257"/>
      <c r="H50" s="384"/>
      <c r="I50" s="246">
        <f t="shared" si="52"/>
        <v>6.666666666666667</v>
      </c>
      <c r="J50" s="251" t="s">
        <v>38</v>
      </c>
      <c r="K50" s="246">
        <f t="shared" si="42"/>
        <v>0</v>
      </c>
      <c r="L50" s="257"/>
      <c r="M50" s="257"/>
      <c r="N50" s="384"/>
      <c r="O50" s="246">
        <f t="shared" si="53"/>
        <v>6.666666666666667</v>
      </c>
      <c r="P50" s="328" t="s">
        <v>38</v>
      </c>
      <c r="Q50" s="246">
        <f t="shared" si="43"/>
        <v>0</v>
      </c>
      <c r="R50" s="257"/>
      <c r="S50" s="558"/>
      <c r="T50" s="384"/>
      <c r="U50" s="246">
        <f t="shared" si="54"/>
        <v>6.666666666666667</v>
      </c>
      <c r="V50" s="328" t="s">
        <v>38</v>
      </c>
      <c r="W50" s="246">
        <f t="shared" si="44"/>
        <v>0</v>
      </c>
      <c r="X50" s="257"/>
      <c r="Y50" s="558"/>
      <c r="Z50" s="384"/>
      <c r="AA50" s="246">
        <f t="shared" si="55"/>
        <v>6.666666666666667</v>
      </c>
      <c r="AB50" s="327" t="s">
        <v>35</v>
      </c>
      <c r="AC50" s="246">
        <f t="shared" si="45"/>
        <v>6.666666666666667</v>
      </c>
      <c r="AD50" s="257"/>
      <c r="AE50" s="405" t="s">
        <v>1582</v>
      </c>
      <c r="AF50" s="384"/>
      <c r="AG50" s="246">
        <f t="shared" si="56"/>
        <v>6.666666666666667</v>
      </c>
      <c r="AH50" s="267" t="s">
        <v>38</v>
      </c>
      <c r="AI50" s="246">
        <f t="shared" si="46"/>
        <v>0</v>
      </c>
      <c r="AJ50" s="257"/>
      <c r="AK50" s="405"/>
      <c r="AL50" s="384"/>
      <c r="AM50" s="246">
        <f t="shared" si="57"/>
        <v>6.666666666666667</v>
      </c>
      <c r="AN50" s="328" t="s">
        <v>38</v>
      </c>
      <c r="AO50" s="246">
        <f t="shared" si="47"/>
        <v>0</v>
      </c>
      <c r="AP50" s="257"/>
      <c r="AQ50" s="558"/>
      <c r="AR50" s="384"/>
      <c r="AS50" s="246">
        <f t="shared" si="58"/>
        <v>6.666666666666667</v>
      </c>
      <c r="AT50" s="248" t="s">
        <v>38</v>
      </c>
      <c r="AU50" s="246">
        <f t="shared" si="48"/>
        <v>0</v>
      </c>
      <c r="AV50" s="257"/>
      <c r="AW50" s="571"/>
      <c r="AX50" s="384"/>
      <c r="AY50" s="246">
        <f t="shared" si="59"/>
        <v>6.666666666666667</v>
      </c>
      <c r="AZ50" s="251" t="s">
        <v>38</v>
      </c>
      <c r="BA50" s="246">
        <f t="shared" si="49"/>
        <v>0</v>
      </c>
      <c r="BB50" s="257"/>
      <c r="BC50" s="257"/>
      <c r="BD50" s="384"/>
      <c r="BE50" s="246">
        <f t="shared" si="60"/>
        <v>6.666666666666667</v>
      </c>
      <c r="BF50" s="251" t="s">
        <v>38</v>
      </c>
      <c r="BG50" s="246">
        <f t="shared" si="50"/>
        <v>0</v>
      </c>
      <c r="BH50" s="257"/>
      <c r="BI50" s="558"/>
      <c r="BJ50" s="389"/>
      <c r="BK50" s="146"/>
    </row>
    <row r="51" spans="1:63" s="27" customFormat="1" ht="51">
      <c r="A51" s="247" t="s">
        <v>946</v>
      </c>
      <c r="B51" s="248" t="s">
        <v>212</v>
      </c>
      <c r="C51" s="246">
        <f t="shared" si="51"/>
        <v>6.666666666666667</v>
      </c>
      <c r="D51" s="251" t="s">
        <v>38</v>
      </c>
      <c r="E51" s="246">
        <f t="shared" si="41"/>
        <v>0</v>
      </c>
      <c r="F51" s="257"/>
      <c r="G51" s="257"/>
      <c r="H51" s="384"/>
      <c r="I51" s="246">
        <f t="shared" si="52"/>
        <v>6.666666666666667</v>
      </c>
      <c r="J51" s="251" t="s">
        <v>38</v>
      </c>
      <c r="K51" s="246">
        <f t="shared" si="42"/>
        <v>0</v>
      </c>
      <c r="L51" s="257"/>
      <c r="M51" s="257"/>
      <c r="N51" s="384"/>
      <c r="O51" s="246">
        <f t="shared" si="53"/>
        <v>6.666666666666667</v>
      </c>
      <c r="P51" s="328" t="s">
        <v>35</v>
      </c>
      <c r="Q51" s="246">
        <f t="shared" si="43"/>
        <v>6.666666666666667</v>
      </c>
      <c r="R51" s="257"/>
      <c r="S51" s="405" t="s">
        <v>2237</v>
      </c>
      <c r="T51" s="384"/>
      <c r="U51" s="246">
        <f t="shared" si="54"/>
        <v>6.666666666666667</v>
      </c>
      <c r="V51" s="328" t="s">
        <v>38</v>
      </c>
      <c r="W51" s="246">
        <f t="shared" si="44"/>
        <v>0</v>
      </c>
      <c r="X51" s="257"/>
      <c r="Y51" s="558"/>
      <c r="Z51" s="384"/>
      <c r="AA51" s="246">
        <f t="shared" si="55"/>
        <v>6.666666666666667</v>
      </c>
      <c r="AB51" s="327" t="s">
        <v>35</v>
      </c>
      <c r="AC51" s="246">
        <f t="shared" si="45"/>
        <v>6.666666666666667</v>
      </c>
      <c r="AD51" s="257"/>
      <c r="AE51" s="405" t="s">
        <v>1582</v>
      </c>
      <c r="AF51" s="384"/>
      <c r="AG51" s="246">
        <f t="shared" si="56"/>
        <v>6.666666666666667</v>
      </c>
      <c r="AH51" s="267" t="s">
        <v>38</v>
      </c>
      <c r="AI51" s="246">
        <f t="shared" si="46"/>
        <v>0</v>
      </c>
      <c r="AJ51" s="257"/>
      <c r="AK51" s="405"/>
      <c r="AL51" s="384"/>
      <c r="AM51" s="246">
        <f t="shared" si="57"/>
        <v>6.666666666666667</v>
      </c>
      <c r="AN51" s="328" t="s">
        <v>38</v>
      </c>
      <c r="AO51" s="246">
        <f t="shared" si="47"/>
        <v>0</v>
      </c>
      <c r="AP51" s="257"/>
      <c r="AQ51" s="558"/>
      <c r="AR51" s="384"/>
      <c r="AS51" s="246">
        <f t="shared" si="58"/>
        <v>6.666666666666667</v>
      </c>
      <c r="AT51" s="248" t="s">
        <v>38</v>
      </c>
      <c r="AU51" s="246">
        <f t="shared" si="48"/>
        <v>0</v>
      </c>
      <c r="AV51" s="257"/>
      <c r="AW51" s="571"/>
      <c r="AX51" s="384"/>
      <c r="AY51" s="246">
        <f t="shared" si="59"/>
        <v>6.666666666666667</v>
      </c>
      <c r="AZ51" s="251" t="s">
        <v>38</v>
      </c>
      <c r="BA51" s="246">
        <f t="shared" si="49"/>
        <v>0</v>
      </c>
      <c r="BB51" s="257"/>
      <c r="BC51" s="257"/>
      <c r="BD51" s="384"/>
      <c r="BE51" s="246">
        <f t="shared" si="60"/>
        <v>6.666666666666667</v>
      </c>
      <c r="BF51" s="251" t="s">
        <v>38</v>
      </c>
      <c r="BG51" s="246">
        <f t="shared" si="50"/>
        <v>0</v>
      </c>
      <c r="BH51" s="257"/>
      <c r="BI51" s="558"/>
      <c r="BJ51" s="389"/>
      <c r="BK51" s="146"/>
    </row>
    <row r="52" spans="1:63" s="27" customFormat="1" ht="25.5">
      <c r="A52" s="247" t="s">
        <v>947</v>
      </c>
      <c r="B52" s="248" t="s">
        <v>213</v>
      </c>
      <c r="C52" s="246">
        <f t="shared" si="51"/>
        <v>6.666666666666667</v>
      </c>
      <c r="D52" s="251" t="s">
        <v>38</v>
      </c>
      <c r="E52" s="246">
        <f t="shared" si="41"/>
        <v>0</v>
      </c>
      <c r="F52" s="257"/>
      <c r="G52" s="257"/>
      <c r="H52" s="384"/>
      <c r="I52" s="246">
        <f t="shared" si="52"/>
        <v>6.666666666666667</v>
      </c>
      <c r="J52" s="251" t="s">
        <v>38</v>
      </c>
      <c r="K52" s="246">
        <f t="shared" si="42"/>
        <v>0</v>
      </c>
      <c r="L52" s="257"/>
      <c r="M52" s="257"/>
      <c r="N52" s="384"/>
      <c r="O52" s="246">
        <f t="shared" si="53"/>
        <v>6.666666666666667</v>
      </c>
      <c r="P52" s="328" t="s">
        <v>38</v>
      </c>
      <c r="Q52" s="246">
        <f t="shared" si="43"/>
        <v>0</v>
      </c>
      <c r="R52" s="257"/>
      <c r="S52" s="558"/>
      <c r="T52" s="384"/>
      <c r="U52" s="246">
        <f t="shared" si="54"/>
        <v>6.666666666666667</v>
      </c>
      <c r="V52" s="328" t="s">
        <v>38</v>
      </c>
      <c r="W52" s="246">
        <f t="shared" si="44"/>
        <v>0</v>
      </c>
      <c r="X52" s="257"/>
      <c r="Y52" s="558"/>
      <c r="Z52" s="384"/>
      <c r="AA52" s="246">
        <f t="shared" si="55"/>
        <v>6.666666666666667</v>
      </c>
      <c r="AB52" s="327" t="s">
        <v>35</v>
      </c>
      <c r="AC52" s="246">
        <f t="shared" si="45"/>
        <v>6.666666666666667</v>
      </c>
      <c r="AD52" s="257"/>
      <c r="AE52" s="405" t="s">
        <v>1582</v>
      </c>
      <c r="AF52" s="384"/>
      <c r="AG52" s="246">
        <f t="shared" si="56"/>
        <v>6.666666666666667</v>
      </c>
      <c r="AH52" s="267" t="s">
        <v>35</v>
      </c>
      <c r="AI52" s="246">
        <f t="shared" si="46"/>
        <v>6.666666666666667</v>
      </c>
      <c r="AJ52" s="257"/>
      <c r="AK52" s="405" t="s">
        <v>2447</v>
      </c>
      <c r="AL52" s="384"/>
      <c r="AM52" s="246">
        <f t="shared" si="57"/>
        <v>6.666666666666667</v>
      </c>
      <c r="AN52" s="328" t="s">
        <v>38</v>
      </c>
      <c r="AO52" s="246">
        <f t="shared" si="47"/>
        <v>0</v>
      </c>
      <c r="AP52" s="257"/>
      <c r="AQ52" s="558"/>
      <c r="AR52" s="384"/>
      <c r="AS52" s="246">
        <f t="shared" si="58"/>
        <v>6.666666666666667</v>
      </c>
      <c r="AT52" s="248" t="s">
        <v>38</v>
      </c>
      <c r="AU52" s="246">
        <f t="shared" si="48"/>
        <v>0</v>
      </c>
      <c r="AV52" s="257"/>
      <c r="AW52" s="571"/>
      <c r="AX52" s="384"/>
      <c r="AY52" s="246">
        <f t="shared" si="59"/>
        <v>6.666666666666667</v>
      </c>
      <c r="AZ52" s="251" t="s">
        <v>38</v>
      </c>
      <c r="BA52" s="246">
        <f t="shared" si="49"/>
        <v>0</v>
      </c>
      <c r="BB52" s="257"/>
      <c r="BC52" s="257"/>
      <c r="BD52" s="384"/>
      <c r="BE52" s="246">
        <f t="shared" si="60"/>
        <v>6.666666666666667</v>
      </c>
      <c r="BF52" s="251" t="s">
        <v>38</v>
      </c>
      <c r="BG52" s="246">
        <f t="shared" si="50"/>
        <v>0</v>
      </c>
      <c r="BH52" s="257"/>
      <c r="BI52" s="558"/>
      <c r="BJ52" s="389"/>
      <c r="BK52" s="146"/>
    </row>
    <row r="53" spans="1:63" s="27" customFormat="1" ht="12.75">
      <c r="A53" s="247" t="s">
        <v>948</v>
      </c>
      <c r="B53" s="248" t="s">
        <v>214</v>
      </c>
      <c r="C53" s="246">
        <f t="shared" si="51"/>
        <v>6.666666666666667</v>
      </c>
      <c r="D53" s="251" t="s">
        <v>122</v>
      </c>
      <c r="E53" s="246">
        <f t="shared" si="41"/>
        <v>0</v>
      </c>
      <c r="F53" s="257"/>
      <c r="G53" s="257"/>
      <c r="H53" s="384"/>
      <c r="I53" s="246">
        <f t="shared" si="52"/>
        <v>6.666666666666667</v>
      </c>
      <c r="J53" s="251" t="s">
        <v>38</v>
      </c>
      <c r="K53" s="246">
        <f t="shared" si="42"/>
        <v>0</v>
      </c>
      <c r="L53" s="257"/>
      <c r="M53" s="257"/>
      <c r="N53" s="384"/>
      <c r="O53" s="246">
        <f t="shared" si="53"/>
        <v>6.666666666666667</v>
      </c>
      <c r="P53" s="328" t="s">
        <v>122</v>
      </c>
      <c r="Q53" s="246">
        <f t="shared" si="43"/>
        <v>0</v>
      </c>
      <c r="R53" s="257"/>
      <c r="S53" s="558"/>
      <c r="T53" s="384"/>
      <c r="U53" s="246">
        <f t="shared" si="54"/>
        <v>6.666666666666667</v>
      </c>
      <c r="V53" s="328" t="s">
        <v>38</v>
      </c>
      <c r="W53" s="246">
        <f t="shared" si="44"/>
        <v>0</v>
      </c>
      <c r="X53" s="257"/>
      <c r="Y53" s="558"/>
      <c r="Z53" s="384"/>
      <c r="AA53" s="246">
        <f t="shared" si="55"/>
        <v>6.666666666666667</v>
      </c>
      <c r="AB53" s="327" t="s">
        <v>35</v>
      </c>
      <c r="AC53" s="246">
        <f t="shared" si="45"/>
        <v>6.666666666666667</v>
      </c>
      <c r="AD53" s="257"/>
      <c r="AE53" s="405" t="s">
        <v>1582</v>
      </c>
      <c r="AF53" s="384"/>
      <c r="AG53" s="246">
        <f t="shared" si="56"/>
        <v>6.666666666666667</v>
      </c>
      <c r="AH53" s="251" t="s">
        <v>122</v>
      </c>
      <c r="AI53" s="246">
        <f t="shared" si="46"/>
        <v>0</v>
      </c>
      <c r="AJ53" s="257"/>
      <c r="AK53" s="405"/>
      <c r="AL53" s="384"/>
      <c r="AM53" s="246">
        <f t="shared" si="57"/>
        <v>6.666666666666667</v>
      </c>
      <c r="AN53" s="328" t="s">
        <v>38</v>
      </c>
      <c r="AO53" s="246">
        <f t="shared" si="47"/>
        <v>0</v>
      </c>
      <c r="AP53" s="257"/>
      <c r="AQ53" s="558"/>
      <c r="AR53" s="384"/>
      <c r="AS53" s="246">
        <f t="shared" si="58"/>
        <v>6.666666666666667</v>
      </c>
      <c r="AT53" s="248" t="s">
        <v>38</v>
      </c>
      <c r="AU53" s="246">
        <f t="shared" si="48"/>
        <v>0</v>
      </c>
      <c r="AV53" s="257"/>
      <c r="AW53" s="571"/>
      <c r="AX53" s="384"/>
      <c r="AY53" s="246">
        <f t="shared" si="59"/>
        <v>6.666666666666667</v>
      </c>
      <c r="AZ53" s="251" t="s">
        <v>38</v>
      </c>
      <c r="BA53" s="246">
        <f t="shared" si="49"/>
        <v>0</v>
      </c>
      <c r="BB53" s="257"/>
      <c r="BC53" s="257"/>
      <c r="BD53" s="384"/>
      <c r="BE53" s="246">
        <f t="shared" si="60"/>
        <v>6.666666666666667</v>
      </c>
      <c r="BF53" s="251" t="s">
        <v>38</v>
      </c>
      <c r="BG53" s="246">
        <f t="shared" si="50"/>
        <v>0</v>
      </c>
      <c r="BH53" s="257"/>
      <c r="BI53" s="558"/>
      <c r="BJ53" s="389"/>
      <c r="BK53" s="146"/>
    </row>
    <row r="54" spans="1:63" s="27" customFormat="1" ht="59.25" customHeight="1">
      <c r="A54" s="247" t="s">
        <v>949</v>
      </c>
      <c r="B54" s="248" t="s">
        <v>215</v>
      </c>
      <c r="C54" s="246">
        <f t="shared" si="51"/>
        <v>6.666666666666667</v>
      </c>
      <c r="D54" s="251" t="s">
        <v>38</v>
      </c>
      <c r="E54" s="246">
        <f t="shared" si="41"/>
        <v>0</v>
      </c>
      <c r="F54" s="257"/>
      <c r="G54" s="257"/>
      <c r="H54" s="384"/>
      <c r="I54" s="246">
        <f t="shared" si="52"/>
        <v>6.666666666666667</v>
      </c>
      <c r="J54" s="251" t="s">
        <v>38</v>
      </c>
      <c r="K54" s="246">
        <f t="shared" si="42"/>
        <v>0</v>
      </c>
      <c r="L54" s="257"/>
      <c r="M54" s="257"/>
      <c r="N54" s="384"/>
      <c r="O54" s="246">
        <f t="shared" si="53"/>
        <v>6.666666666666667</v>
      </c>
      <c r="P54" s="328" t="s">
        <v>122</v>
      </c>
      <c r="Q54" s="246">
        <f t="shared" si="43"/>
        <v>0</v>
      </c>
      <c r="R54" s="257"/>
      <c r="S54" s="558"/>
      <c r="T54" s="384"/>
      <c r="U54" s="246">
        <f t="shared" si="54"/>
        <v>6.666666666666667</v>
      </c>
      <c r="V54" s="328" t="s">
        <v>38</v>
      </c>
      <c r="W54" s="246">
        <f t="shared" si="44"/>
        <v>0</v>
      </c>
      <c r="X54" s="257"/>
      <c r="Y54" s="558"/>
      <c r="Z54" s="384"/>
      <c r="AA54" s="246">
        <f t="shared" si="55"/>
        <v>6.666666666666667</v>
      </c>
      <c r="AB54" s="327" t="s">
        <v>122</v>
      </c>
      <c r="AC54" s="246">
        <f t="shared" si="45"/>
        <v>0</v>
      </c>
      <c r="AD54" s="257"/>
      <c r="AE54" s="558"/>
      <c r="AF54" s="384"/>
      <c r="AG54" s="246">
        <f t="shared" si="56"/>
        <v>6.666666666666667</v>
      </c>
      <c r="AH54" s="267" t="s">
        <v>35</v>
      </c>
      <c r="AI54" s="246">
        <f t="shared" si="46"/>
        <v>6.666666666666667</v>
      </c>
      <c r="AJ54" s="257"/>
      <c r="AK54" s="405" t="s">
        <v>2446</v>
      </c>
      <c r="AL54" s="384"/>
      <c r="AM54" s="246">
        <f t="shared" si="57"/>
        <v>6.666666666666667</v>
      </c>
      <c r="AN54" s="328" t="s">
        <v>38</v>
      </c>
      <c r="AO54" s="246">
        <f t="shared" si="47"/>
        <v>0</v>
      </c>
      <c r="AP54" s="257"/>
      <c r="AQ54" s="558"/>
      <c r="AR54" s="384"/>
      <c r="AS54" s="246">
        <f t="shared" si="58"/>
        <v>6.666666666666667</v>
      </c>
      <c r="AT54" s="248" t="s">
        <v>38</v>
      </c>
      <c r="AU54" s="246">
        <f t="shared" si="48"/>
        <v>0</v>
      </c>
      <c r="AV54" s="257"/>
      <c r="AW54" s="571"/>
      <c r="AX54" s="384"/>
      <c r="AY54" s="246">
        <f t="shared" si="59"/>
        <v>6.666666666666667</v>
      </c>
      <c r="AZ54" s="251" t="s">
        <v>38</v>
      </c>
      <c r="BA54" s="246">
        <f t="shared" si="49"/>
        <v>0</v>
      </c>
      <c r="BB54" s="257"/>
      <c r="BC54" s="257"/>
      <c r="BD54" s="384"/>
      <c r="BE54" s="246">
        <f t="shared" si="60"/>
        <v>6.666666666666667</v>
      </c>
      <c r="BF54" s="267" t="s">
        <v>35</v>
      </c>
      <c r="BG54" s="246">
        <f t="shared" si="50"/>
        <v>6.666666666666667</v>
      </c>
      <c r="BH54" s="257"/>
      <c r="BI54" s="405" t="s">
        <v>2426</v>
      </c>
      <c r="BJ54" s="389"/>
      <c r="BK54" s="146"/>
    </row>
    <row r="55" spans="1:63" s="27" customFormat="1" ht="63" customHeight="1">
      <c r="A55" s="247" t="s">
        <v>950</v>
      </c>
      <c r="B55" s="248" t="s">
        <v>207</v>
      </c>
      <c r="C55" s="246">
        <f t="shared" si="51"/>
        <v>6.666666666666667</v>
      </c>
      <c r="D55" s="251" t="s">
        <v>122</v>
      </c>
      <c r="E55" s="246">
        <f t="shared" si="41"/>
        <v>0</v>
      </c>
      <c r="F55" s="257"/>
      <c r="G55" s="257"/>
      <c r="H55" s="384"/>
      <c r="I55" s="246">
        <f t="shared" si="52"/>
        <v>6.666666666666667</v>
      </c>
      <c r="J55" s="251" t="s">
        <v>38</v>
      </c>
      <c r="K55" s="246">
        <f t="shared" si="42"/>
        <v>0</v>
      </c>
      <c r="L55" s="257"/>
      <c r="M55" s="257"/>
      <c r="N55" s="384"/>
      <c r="O55" s="246">
        <f t="shared" si="53"/>
        <v>6.666666666666667</v>
      </c>
      <c r="P55" s="328" t="s">
        <v>122</v>
      </c>
      <c r="Q55" s="246">
        <f t="shared" si="43"/>
        <v>0</v>
      </c>
      <c r="R55" s="257"/>
      <c r="S55" s="558"/>
      <c r="T55" s="384"/>
      <c r="U55" s="246">
        <f t="shared" si="54"/>
        <v>6.666666666666667</v>
      </c>
      <c r="V55" s="328" t="s">
        <v>122</v>
      </c>
      <c r="W55" s="246">
        <f t="shared" si="44"/>
        <v>0</v>
      </c>
      <c r="X55" s="257"/>
      <c r="Y55" s="558"/>
      <c r="Z55" s="384"/>
      <c r="AA55" s="246">
        <f t="shared" si="55"/>
        <v>6.666666666666667</v>
      </c>
      <c r="AB55" s="327" t="s">
        <v>122</v>
      </c>
      <c r="AC55" s="246">
        <f t="shared" si="45"/>
        <v>0</v>
      </c>
      <c r="AD55" s="257"/>
      <c r="AE55" s="558"/>
      <c r="AF55" s="384"/>
      <c r="AG55" s="246">
        <f t="shared" si="56"/>
        <v>6.666666666666667</v>
      </c>
      <c r="AH55" s="251" t="s">
        <v>38</v>
      </c>
      <c r="AI55" s="246">
        <f t="shared" si="46"/>
        <v>0</v>
      </c>
      <c r="AJ55" s="257"/>
      <c r="AK55" s="405"/>
      <c r="AL55" s="384"/>
      <c r="AM55" s="246">
        <f t="shared" si="57"/>
        <v>6.666666666666667</v>
      </c>
      <c r="AN55" s="328" t="s">
        <v>38</v>
      </c>
      <c r="AO55" s="246">
        <f t="shared" si="47"/>
        <v>0</v>
      </c>
      <c r="AP55" s="257"/>
      <c r="AQ55" s="558"/>
      <c r="AR55" s="384"/>
      <c r="AS55" s="246">
        <f t="shared" si="58"/>
        <v>6.666666666666667</v>
      </c>
      <c r="AT55" s="248" t="s">
        <v>35</v>
      </c>
      <c r="AU55" s="246">
        <f t="shared" si="48"/>
        <v>6.666666666666667</v>
      </c>
      <c r="AV55" s="257"/>
      <c r="AW55" s="248" t="s">
        <v>2434</v>
      </c>
      <c r="AX55" s="384"/>
      <c r="AY55" s="246">
        <f t="shared" si="59"/>
        <v>6.666666666666667</v>
      </c>
      <c r="AZ55" s="251" t="s">
        <v>38</v>
      </c>
      <c r="BA55" s="246">
        <f t="shared" si="49"/>
        <v>0</v>
      </c>
      <c r="BB55" s="257"/>
      <c r="BC55" s="255"/>
      <c r="BD55" s="384"/>
      <c r="BE55" s="246">
        <f t="shared" si="60"/>
        <v>6.666666666666667</v>
      </c>
      <c r="BF55" s="251" t="s">
        <v>38</v>
      </c>
      <c r="BG55" s="246">
        <f t="shared" si="50"/>
        <v>0</v>
      </c>
      <c r="BH55" s="257"/>
      <c r="BI55" s="558"/>
      <c r="BJ55" s="389"/>
      <c r="BK55" s="146"/>
    </row>
    <row r="56" spans="1:63" s="27" customFormat="1" ht="38.25">
      <c r="A56" s="247" t="s">
        <v>951</v>
      </c>
      <c r="B56" s="248" t="s">
        <v>208</v>
      </c>
      <c r="C56" s="246">
        <f t="shared" si="51"/>
        <v>6.666666666666667</v>
      </c>
      <c r="D56" s="251" t="s">
        <v>38</v>
      </c>
      <c r="E56" s="246">
        <f t="shared" si="41"/>
        <v>0</v>
      </c>
      <c r="F56" s="257"/>
      <c r="G56" s="257"/>
      <c r="H56" s="384"/>
      <c r="I56" s="246">
        <f t="shared" si="52"/>
        <v>6.666666666666667</v>
      </c>
      <c r="J56" s="251" t="s">
        <v>35</v>
      </c>
      <c r="K56" s="246">
        <f t="shared" si="42"/>
        <v>6.666666666666667</v>
      </c>
      <c r="L56" s="257"/>
      <c r="M56" s="251" t="s">
        <v>2420</v>
      </c>
      <c r="N56" s="384"/>
      <c r="O56" s="246">
        <f t="shared" si="53"/>
        <v>6.666666666666667</v>
      </c>
      <c r="P56" s="328" t="s">
        <v>122</v>
      </c>
      <c r="Q56" s="246">
        <f t="shared" si="43"/>
        <v>0</v>
      </c>
      <c r="R56" s="257"/>
      <c r="S56" s="558"/>
      <c r="T56" s="384"/>
      <c r="U56" s="246">
        <f t="shared" si="54"/>
        <v>6.666666666666667</v>
      </c>
      <c r="V56" s="328" t="s">
        <v>122</v>
      </c>
      <c r="W56" s="246">
        <f t="shared" si="44"/>
        <v>0</v>
      </c>
      <c r="X56" s="257"/>
      <c r="Y56" s="558"/>
      <c r="Z56" s="384"/>
      <c r="AA56" s="246">
        <f t="shared" si="55"/>
        <v>6.666666666666667</v>
      </c>
      <c r="AB56" s="328" t="s">
        <v>122</v>
      </c>
      <c r="AC56" s="246">
        <f t="shared" si="45"/>
        <v>0</v>
      </c>
      <c r="AD56" s="257"/>
      <c r="AE56" s="558"/>
      <c r="AF56" s="384"/>
      <c r="AG56" s="246">
        <f t="shared" si="56"/>
        <v>6.666666666666667</v>
      </c>
      <c r="AH56" s="251" t="s">
        <v>38</v>
      </c>
      <c r="AI56" s="246">
        <f t="shared" si="46"/>
        <v>0</v>
      </c>
      <c r="AJ56" s="257"/>
      <c r="AK56" s="405"/>
      <c r="AL56" s="384"/>
      <c r="AM56" s="246">
        <f t="shared" si="57"/>
        <v>6.666666666666667</v>
      </c>
      <c r="AN56" s="328" t="s">
        <v>38</v>
      </c>
      <c r="AO56" s="246">
        <f t="shared" si="47"/>
        <v>0</v>
      </c>
      <c r="AP56" s="257"/>
      <c r="AQ56" s="558"/>
      <c r="AR56" s="384"/>
      <c r="AS56" s="246">
        <f t="shared" si="58"/>
        <v>6.666666666666667</v>
      </c>
      <c r="AT56" s="248" t="s">
        <v>38</v>
      </c>
      <c r="AU56" s="246">
        <f t="shared" si="48"/>
        <v>0</v>
      </c>
      <c r="AV56" s="257"/>
      <c r="AW56" s="248"/>
      <c r="AX56" s="384"/>
      <c r="AY56" s="246">
        <f t="shared" si="59"/>
        <v>6.666666666666667</v>
      </c>
      <c r="AZ56" s="251" t="s">
        <v>38</v>
      </c>
      <c r="BA56" s="246">
        <f t="shared" si="49"/>
        <v>0</v>
      </c>
      <c r="BB56" s="257"/>
      <c r="BC56" s="257"/>
      <c r="BD56" s="384"/>
      <c r="BE56" s="246">
        <f t="shared" si="60"/>
        <v>6.666666666666667</v>
      </c>
      <c r="BF56" s="255" t="s">
        <v>35</v>
      </c>
      <c r="BG56" s="246">
        <f t="shared" si="50"/>
        <v>6.666666666666667</v>
      </c>
      <c r="BH56" s="257"/>
      <c r="BI56" s="405" t="s">
        <v>2428</v>
      </c>
      <c r="BJ56" s="389"/>
      <c r="BK56" s="146"/>
    </row>
    <row r="57" spans="1:63" s="29" customFormat="1" ht="12.75">
      <c r="A57" s="562"/>
      <c r="B57" s="257"/>
      <c r="C57" s="257"/>
      <c r="D57" s="257"/>
      <c r="E57" s="257"/>
      <c r="F57" s="257"/>
      <c r="G57" s="257"/>
      <c r="H57" s="383"/>
      <c r="I57" s="257"/>
      <c r="J57" s="257"/>
      <c r="K57" s="257"/>
      <c r="L57" s="257"/>
      <c r="M57" s="257"/>
      <c r="N57" s="383"/>
      <c r="O57" s="257"/>
      <c r="P57" s="568"/>
      <c r="Q57" s="257"/>
      <c r="R57" s="257"/>
      <c r="S57" s="558"/>
      <c r="T57" s="383"/>
      <c r="U57" s="257"/>
      <c r="V57" s="568"/>
      <c r="W57" s="257"/>
      <c r="X57" s="257"/>
      <c r="Y57" s="558"/>
      <c r="Z57" s="383"/>
      <c r="AA57" s="257"/>
      <c r="AB57" s="568"/>
      <c r="AC57" s="257"/>
      <c r="AD57" s="257"/>
      <c r="AE57" s="558"/>
      <c r="AF57" s="383"/>
      <c r="AG57" s="257"/>
      <c r="AH57" s="257"/>
      <c r="AI57" s="257"/>
      <c r="AJ57" s="257"/>
      <c r="AK57" s="405"/>
      <c r="AL57" s="383"/>
      <c r="AM57" s="257"/>
      <c r="AN57" s="568"/>
      <c r="AO57" s="257"/>
      <c r="AP57" s="257"/>
      <c r="AQ57" s="558"/>
      <c r="AR57" s="383"/>
      <c r="AS57" s="257"/>
      <c r="AT57" s="257"/>
      <c r="AU57" s="257"/>
      <c r="AV57" s="257"/>
      <c r="AW57" s="248"/>
      <c r="AX57" s="383"/>
      <c r="AY57" s="257"/>
      <c r="AZ57" s="257"/>
      <c r="BA57" s="257"/>
      <c r="BB57" s="257"/>
      <c r="BC57" s="257"/>
      <c r="BD57" s="383"/>
      <c r="BE57" s="257"/>
      <c r="BF57" s="257"/>
      <c r="BG57" s="257"/>
      <c r="BH57" s="257"/>
      <c r="BI57" s="558"/>
      <c r="BJ57" s="388"/>
      <c r="BK57" s="390"/>
    </row>
    <row r="58" spans="1:63" s="27" customFormat="1" ht="63.75">
      <c r="A58" s="240" t="s">
        <v>216</v>
      </c>
      <c r="B58" s="241" t="s">
        <v>217</v>
      </c>
      <c r="C58" s="242">
        <f>C$38/3</f>
        <v>33.333333333333336</v>
      </c>
      <c r="D58" s="392"/>
      <c r="E58" s="392"/>
      <c r="F58" s="244">
        <f>IF(SUM(E59:E67)&gt;C58,C58,SUM(E59:E67))</f>
        <v>6.666666666666667</v>
      </c>
      <c r="G58" s="392"/>
      <c r="H58" s="384"/>
      <c r="I58" s="242">
        <f>I$38/3</f>
        <v>33.333333333333336</v>
      </c>
      <c r="J58" s="392"/>
      <c r="K58" s="392"/>
      <c r="L58" s="244">
        <f>IF(SUM(K59:K67)&gt;I58,I58,SUM(K59:K67))</f>
        <v>13.333333333333334</v>
      </c>
      <c r="M58" s="392"/>
      <c r="N58" s="384"/>
      <c r="O58" s="242">
        <f>O$38/3</f>
        <v>33.333333333333336</v>
      </c>
      <c r="P58" s="554"/>
      <c r="Q58" s="392"/>
      <c r="R58" s="244">
        <f>IF(SUM(Q59:Q67)&gt;O58,O58,SUM(Q59:Q67))</f>
        <v>13.333333333333334</v>
      </c>
      <c r="S58" s="569"/>
      <c r="T58" s="384"/>
      <c r="U58" s="242">
        <f>U$38/3</f>
        <v>33.333333333333336</v>
      </c>
      <c r="V58" s="554"/>
      <c r="W58" s="392"/>
      <c r="X58" s="244">
        <f>IF(SUM(W59:W67)&gt;U58,U58,SUM(W59:W67))</f>
        <v>20</v>
      </c>
      <c r="Y58" s="569"/>
      <c r="Z58" s="384"/>
      <c r="AA58" s="242">
        <f>AA$38/3</f>
        <v>33.333333333333336</v>
      </c>
      <c r="AB58" s="554"/>
      <c r="AC58" s="392"/>
      <c r="AD58" s="244">
        <f>IF(SUM(AC59:AC67)&gt;AA58,AA58,SUM(AC59:AC67))</f>
        <v>6.666666666666667</v>
      </c>
      <c r="AE58" s="569"/>
      <c r="AF58" s="384"/>
      <c r="AG58" s="242">
        <f>AG$38/3</f>
        <v>33.333333333333336</v>
      </c>
      <c r="AH58" s="392"/>
      <c r="AI58" s="392"/>
      <c r="AJ58" s="244">
        <f>IF(SUM(AI59:AI67)&gt;AG58,AG58,SUM(AI59:AI67))</f>
        <v>26.666666666666668</v>
      </c>
      <c r="AK58" s="405"/>
      <c r="AL58" s="384"/>
      <c r="AM58" s="242">
        <f>AM$38/3</f>
        <v>33.333333333333336</v>
      </c>
      <c r="AN58" s="554"/>
      <c r="AO58" s="392"/>
      <c r="AP58" s="244">
        <f>IF(SUM(AO59:AO67)&gt;AM58,AM58,SUM(AO59:AO67))</f>
        <v>20</v>
      </c>
      <c r="AQ58" s="569"/>
      <c r="AR58" s="384"/>
      <c r="AS58" s="242">
        <f>AS$38/3</f>
        <v>33.333333333333336</v>
      </c>
      <c r="AT58" s="392"/>
      <c r="AU58" s="392"/>
      <c r="AV58" s="244">
        <f>IF(SUM(AU59:AU67)&gt;AS58,AS58,SUM(AU59:AU67))</f>
        <v>33.333333333333336</v>
      </c>
      <c r="AW58" s="248"/>
      <c r="AX58" s="384"/>
      <c r="AY58" s="242">
        <f>AY$38/3</f>
        <v>33.333333333333336</v>
      </c>
      <c r="AZ58" s="392"/>
      <c r="BA58" s="392"/>
      <c r="BB58" s="244">
        <f>IF(SUM(BA59:BA67)&gt;AY58,AY58,SUM(BA59:BA67))</f>
        <v>13.333333333333334</v>
      </c>
      <c r="BC58" s="257"/>
      <c r="BD58" s="384"/>
      <c r="BE58" s="242">
        <f>BE$38/3</f>
        <v>33.333333333333336</v>
      </c>
      <c r="BF58" s="392"/>
      <c r="BG58" s="392"/>
      <c r="BH58" s="244">
        <f>IF(SUM(BG59:BG67)&gt;BE58,BE58,SUM(BG59:BG67))</f>
        <v>33.333333333333336</v>
      </c>
      <c r="BI58" s="558"/>
      <c r="BJ58" s="389"/>
      <c r="BK58" s="146"/>
    </row>
    <row r="59" spans="1:63" s="27" customFormat="1" ht="63.75">
      <c r="A59" s="247" t="s">
        <v>953</v>
      </c>
      <c r="B59" s="248" t="s">
        <v>143</v>
      </c>
      <c r="C59" s="249">
        <f t="shared" ref="C59:C67" si="61">C$58/5</f>
        <v>6.666666666666667</v>
      </c>
      <c r="D59" s="248" t="s">
        <v>35</v>
      </c>
      <c r="E59" s="249">
        <f t="shared" ref="E59:E67" si="62">IF(D59="yes",C59,0)</f>
        <v>6.666666666666667</v>
      </c>
      <c r="F59" s="257"/>
      <c r="G59" s="248" t="s">
        <v>2419</v>
      </c>
      <c r="H59" s="384"/>
      <c r="I59" s="249">
        <f t="shared" ref="I59:I67" si="63">I$58/5</f>
        <v>6.666666666666667</v>
      </c>
      <c r="J59" s="251" t="s">
        <v>35</v>
      </c>
      <c r="K59" s="249">
        <f t="shared" ref="K59:K67" si="64">IF(J59="yes",I59,0)</f>
        <v>6.666666666666667</v>
      </c>
      <c r="L59" s="257"/>
      <c r="M59" s="251" t="s">
        <v>2415</v>
      </c>
      <c r="N59" s="384"/>
      <c r="O59" s="249">
        <f t="shared" ref="O59:O67" si="65">O$58/5</f>
        <v>6.666666666666667</v>
      </c>
      <c r="P59" s="327" t="s">
        <v>35</v>
      </c>
      <c r="Q59" s="249">
        <f t="shared" ref="Q59:Q67" si="66">IF(P59="yes",O59,0)</f>
        <v>6.666666666666667</v>
      </c>
      <c r="R59" s="257"/>
      <c r="S59" s="409" t="s">
        <v>2464</v>
      </c>
      <c r="T59" s="384"/>
      <c r="U59" s="249">
        <f t="shared" ref="U59:U67" si="67">U$58/5</f>
        <v>6.666666666666667</v>
      </c>
      <c r="V59" s="421" t="s">
        <v>35</v>
      </c>
      <c r="W59" s="249">
        <f t="shared" ref="W59:W67" si="68">IF(V59="yes",U59,0)</f>
        <v>6.666666666666667</v>
      </c>
      <c r="X59" s="257"/>
      <c r="Y59" s="405" t="s">
        <v>2453</v>
      </c>
      <c r="Z59" s="384"/>
      <c r="AA59" s="249">
        <f t="shared" ref="AA59:AA67" si="69">AA$58/5</f>
        <v>6.666666666666667</v>
      </c>
      <c r="AB59" s="327" t="s">
        <v>35</v>
      </c>
      <c r="AC59" s="249">
        <f t="shared" ref="AC59:AC67" si="70">IF(AB59="yes",AA59,0)</f>
        <v>6.666666666666667</v>
      </c>
      <c r="AD59" s="257"/>
      <c r="AE59" s="405" t="s">
        <v>1583</v>
      </c>
      <c r="AF59" s="384"/>
      <c r="AG59" s="249">
        <f t="shared" ref="AG59:AG67" si="71">AG$58/5</f>
        <v>6.666666666666667</v>
      </c>
      <c r="AH59" s="248" t="s">
        <v>35</v>
      </c>
      <c r="AI59" s="249">
        <f t="shared" ref="AI59:AI67" si="72">IF(AH59="yes",AG59,0)</f>
        <v>6.666666666666667</v>
      </c>
      <c r="AJ59" s="257"/>
      <c r="AK59" s="405" t="s">
        <v>2445</v>
      </c>
      <c r="AL59" s="384"/>
      <c r="AM59" s="249">
        <f t="shared" ref="AM59:AM67" si="73">AM$58/5</f>
        <v>6.666666666666667</v>
      </c>
      <c r="AN59" s="327" t="s">
        <v>35</v>
      </c>
      <c r="AO59" s="249">
        <f t="shared" ref="AO59:AO67" si="74">IF(AN59="yes",AM59,0)</f>
        <v>6.666666666666667</v>
      </c>
      <c r="AP59" s="257"/>
      <c r="AQ59" s="405" t="s">
        <v>2440</v>
      </c>
      <c r="AR59" s="384"/>
      <c r="AS59" s="249">
        <f t="shared" ref="AS59:AS67" si="75">AS$58/5</f>
        <v>6.666666666666667</v>
      </c>
      <c r="AT59" s="248" t="s">
        <v>35</v>
      </c>
      <c r="AU59" s="249">
        <f t="shared" ref="AU59:AU67" si="76">IF(AT59="yes",AS59,0)</f>
        <v>6.666666666666667</v>
      </c>
      <c r="AV59" s="257"/>
      <c r="AW59" s="248" t="s">
        <v>2433</v>
      </c>
      <c r="AX59" s="384"/>
      <c r="AY59" s="249">
        <f t="shared" ref="AY59:AY67" si="77">AY$58/5</f>
        <v>6.666666666666667</v>
      </c>
      <c r="AZ59" s="248" t="s">
        <v>35</v>
      </c>
      <c r="BA59" s="249">
        <f t="shared" ref="BA59:BA67" si="78">IF(AZ59="yes",AY59,0)</f>
        <v>6.666666666666667</v>
      </c>
      <c r="BB59" s="257"/>
      <c r="BC59" s="248" t="s">
        <v>2432</v>
      </c>
      <c r="BD59" s="384"/>
      <c r="BE59" s="249">
        <f t="shared" ref="BE59:BE67" si="79">BE$58/5</f>
        <v>6.666666666666667</v>
      </c>
      <c r="BF59" s="248" t="s">
        <v>35</v>
      </c>
      <c r="BG59" s="249">
        <f t="shared" ref="BG59:BG67" si="80">IF(BF59="yes",BE59,0)</f>
        <v>6.666666666666667</v>
      </c>
      <c r="BH59" s="257"/>
      <c r="BI59" s="405" t="s">
        <v>2427</v>
      </c>
      <c r="BJ59" s="389"/>
      <c r="BK59" s="146"/>
    </row>
    <row r="60" spans="1:63" s="27" customFormat="1" ht="51">
      <c r="A60" s="247" t="s">
        <v>954</v>
      </c>
      <c r="B60" s="248" t="s">
        <v>933</v>
      </c>
      <c r="C60" s="249">
        <f t="shared" si="61"/>
        <v>6.666666666666667</v>
      </c>
      <c r="D60" s="248" t="s">
        <v>38</v>
      </c>
      <c r="E60" s="249">
        <f t="shared" si="62"/>
        <v>0</v>
      </c>
      <c r="F60" s="257"/>
      <c r="G60" s="257"/>
      <c r="H60" s="384"/>
      <c r="I60" s="249">
        <f t="shared" si="63"/>
        <v>6.666666666666667</v>
      </c>
      <c r="J60" s="251" t="s">
        <v>38</v>
      </c>
      <c r="K60" s="249">
        <f t="shared" si="64"/>
        <v>0</v>
      </c>
      <c r="L60" s="257"/>
      <c r="M60" s="257"/>
      <c r="N60" s="384"/>
      <c r="O60" s="249">
        <f t="shared" si="65"/>
        <v>6.666666666666667</v>
      </c>
      <c r="P60" s="327" t="s">
        <v>38</v>
      </c>
      <c r="Q60" s="249">
        <f t="shared" si="66"/>
        <v>0</v>
      </c>
      <c r="R60" s="257"/>
      <c r="S60" s="409"/>
      <c r="T60" s="384"/>
      <c r="U60" s="249">
        <f t="shared" si="67"/>
        <v>6.666666666666667</v>
      </c>
      <c r="V60" s="421" t="s">
        <v>35</v>
      </c>
      <c r="W60" s="249">
        <f t="shared" si="68"/>
        <v>6.666666666666667</v>
      </c>
      <c r="X60" s="257"/>
      <c r="Y60" s="405" t="s">
        <v>2455</v>
      </c>
      <c r="Z60" s="384"/>
      <c r="AA60" s="249">
        <f t="shared" si="69"/>
        <v>6.666666666666667</v>
      </c>
      <c r="AB60" s="327" t="s">
        <v>38</v>
      </c>
      <c r="AC60" s="249">
        <f t="shared" si="70"/>
        <v>0</v>
      </c>
      <c r="AD60" s="257"/>
      <c r="AE60" s="558"/>
      <c r="AF60" s="384"/>
      <c r="AG60" s="249">
        <f t="shared" si="71"/>
        <v>6.666666666666667</v>
      </c>
      <c r="AH60" s="248" t="s">
        <v>38</v>
      </c>
      <c r="AI60" s="249">
        <f t="shared" si="72"/>
        <v>0</v>
      </c>
      <c r="AJ60" s="257"/>
      <c r="AK60" s="405"/>
      <c r="AL60" s="384"/>
      <c r="AM60" s="249">
        <f t="shared" si="73"/>
        <v>6.666666666666667</v>
      </c>
      <c r="AN60" s="421" t="s">
        <v>38</v>
      </c>
      <c r="AO60" s="249">
        <f t="shared" si="74"/>
        <v>0</v>
      </c>
      <c r="AP60" s="257"/>
      <c r="AQ60" s="405"/>
      <c r="AR60" s="384"/>
      <c r="AS60" s="249">
        <f t="shared" si="75"/>
        <v>6.666666666666667</v>
      </c>
      <c r="AT60" s="248" t="s">
        <v>35</v>
      </c>
      <c r="AU60" s="249">
        <f t="shared" si="76"/>
        <v>6.666666666666667</v>
      </c>
      <c r="AV60" s="257"/>
      <c r="AW60" s="248" t="s">
        <v>2433</v>
      </c>
      <c r="AX60" s="384"/>
      <c r="AY60" s="249">
        <f t="shared" si="77"/>
        <v>6.666666666666667</v>
      </c>
      <c r="AZ60" s="248" t="s">
        <v>38</v>
      </c>
      <c r="BA60" s="249">
        <f t="shared" si="78"/>
        <v>0</v>
      </c>
      <c r="BB60" s="257"/>
      <c r="BC60" s="257"/>
      <c r="BD60" s="384"/>
      <c r="BE60" s="249">
        <f t="shared" si="79"/>
        <v>6.666666666666667</v>
      </c>
      <c r="BF60" s="255" t="s">
        <v>35</v>
      </c>
      <c r="BG60" s="249">
        <f t="shared" si="80"/>
        <v>6.666666666666667</v>
      </c>
      <c r="BH60" s="257"/>
      <c r="BI60" s="405" t="s">
        <v>2428</v>
      </c>
      <c r="BJ60" s="389"/>
      <c r="BK60" s="146"/>
    </row>
    <row r="61" spans="1:63" s="27" customFormat="1" ht="76.5" customHeight="1">
      <c r="A61" s="247" t="s">
        <v>955</v>
      </c>
      <c r="B61" s="248" t="s">
        <v>145</v>
      </c>
      <c r="C61" s="249">
        <f t="shared" si="61"/>
        <v>6.666666666666667</v>
      </c>
      <c r="D61" s="248" t="s">
        <v>38</v>
      </c>
      <c r="E61" s="249">
        <f t="shared" si="62"/>
        <v>0</v>
      </c>
      <c r="F61" s="257"/>
      <c r="G61" s="257"/>
      <c r="H61" s="384"/>
      <c r="I61" s="249">
        <f t="shared" si="63"/>
        <v>6.666666666666667</v>
      </c>
      <c r="J61" s="251" t="s">
        <v>38</v>
      </c>
      <c r="K61" s="249">
        <f t="shared" si="64"/>
        <v>0</v>
      </c>
      <c r="L61" s="257"/>
      <c r="M61" s="257"/>
      <c r="N61" s="384"/>
      <c r="O61" s="249">
        <f t="shared" si="65"/>
        <v>6.666666666666667</v>
      </c>
      <c r="P61" s="327" t="s">
        <v>38</v>
      </c>
      <c r="Q61" s="249">
        <f t="shared" si="66"/>
        <v>0</v>
      </c>
      <c r="R61" s="257"/>
      <c r="S61" s="409"/>
      <c r="T61" s="384"/>
      <c r="U61" s="249">
        <f t="shared" si="67"/>
        <v>6.666666666666667</v>
      </c>
      <c r="V61" s="421" t="s">
        <v>38</v>
      </c>
      <c r="W61" s="249">
        <f t="shared" si="68"/>
        <v>0</v>
      </c>
      <c r="X61" s="257"/>
      <c r="Y61" s="577"/>
      <c r="Z61" s="384"/>
      <c r="AA61" s="249">
        <f t="shared" si="69"/>
        <v>6.666666666666667</v>
      </c>
      <c r="AB61" s="327" t="s">
        <v>38</v>
      </c>
      <c r="AC61" s="249">
        <f t="shared" si="70"/>
        <v>0</v>
      </c>
      <c r="AD61" s="257"/>
      <c r="AE61" s="558"/>
      <c r="AF61" s="384"/>
      <c r="AG61" s="249">
        <f t="shared" si="71"/>
        <v>6.666666666666667</v>
      </c>
      <c r="AH61" s="248" t="s">
        <v>122</v>
      </c>
      <c r="AI61" s="249">
        <f t="shared" si="72"/>
        <v>0</v>
      </c>
      <c r="AJ61" s="257"/>
      <c r="AK61" s="405"/>
      <c r="AL61" s="384"/>
      <c r="AM61" s="249">
        <f t="shared" si="73"/>
        <v>6.666666666666667</v>
      </c>
      <c r="AN61" s="327" t="s">
        <v>38</v>
      </c>
      <c r="AO61" s="249">
        <f t="shared" si="74"/>
        <v>0</v>
      </c>
      <c r="AP61" s="257"/>
      <c r="AQ61" s="558"/>
      <c r="AR61" s="384"/>
      <c r="AS61" s="249">
        <f t="shared" si="75"/>
        <v>6.666666666666667</v>
      </c>
      <c r="AT61" s="248" t="s">
        <v>35</v>
      </c>
      <c r="AU61" s="249">
        <f t="shared" si="76"/>
        <v>6.666666666666667</v>
      </c>
      <c r="AV61" s="257"/>
      <c r="AW61" s="248" t="s">
        <v>2433</v>
      </c>
      <c r="AX61" s="384"/>
      <c r="AY61" s="249">
        <f t="shared" si="77"/>
        <v>6.666666666666667</v>
      </c>
      <c r="AZ61" s="248" t="s">
        <v>38</v>
      </c>
      <c r="BA61" s="249">
        <f t="shared" si="78"/>
        <v>0</v>
      </c>
      <c r="BB61" s="257"/>
      <c r="BC61" s="257"/>
      <c r="BD61" s="384"/>
      <c r="BE61" s="249">
        <f t="shared" si="79"/>
        <v>6.666666666666667</v>
      </c>
      <c r="BF61" s="255" t="s">
        <v>35</v>
      </c>
      <c r="BG61" s="249">
        <f t="shared" si="80"/>
        <v>6.666666666666667</v>
      </c>
      <c r="BH61" s="257"/>
      <c r="BI61" s="405" t="s">
        <v>2428</v>
      </c>
      <c r="BJ61" s="389"/>
      <c r="BK61" s="146"/>
    </row>
    <row r="62" spans="1:63" s="27" customFormat="1" ht="51">
      <c r="A62" s="247" t="s">
        <v>956</v>
      </c>
      <c r="B62" s="248" t="s">
        <v>206</v>
      </c>
      <c r="C62" s="249">
        <f t="shared" si="61"/>
        <v>6.666666666666667</v>
      </c>
      <c r="D62" s="248" t="s">
        <v>38</v>
      </c>
      <c r="E62" s="249">
        <f t="shared" si="62"/>
        <v>0</v>
      </c>
      <c r="F62" s="257"/>
      <c r="G62" s="257"/>
      <c r="H62" s="384"/>
      <c r="I62" s="249">
        <f t="shared" si="63"/>
        <v>6.666666666666667</v>
      </c>
      <c r="J62" s="251" t="s">
        <v>122</v>
      </c>
      <c r="K62" s="249">
        <f t="shared" si="64"/>
        <v>0</v>
      </c>
      <c r="L62" s="257"/>
      <c r="M62" s="257"/>
      <c r="N62" s="384"/>
      <c r="O62" s="249">
        <f t="shared" si="65"/>
        <v>6.666666666666667</v>
      </c>
      <c r="P62" s="327" t="s">
        <v>38</v>
      </c>
      <c r="Q62" s="249">
        <f t="shared" si="66"/>
        <v>0</v>
      </c>
      <c r="R62" s="257"/>
      <c r="S62" s="409"/>
      <c r="T62" s="384"/>
      <c r="U62" s="249">
        <f t="shared" si="67"/>
        <v>6.666666666666667</v>
      </c>
      <c r="V62" s="421" t="s">
        <v>35</v>
      </c>
      <c r="W62" s="249">
        <f t="shared" si="68"/>
        <v>6.666666666666667</v>
      </c>
      <c r="X62" s="257"/>
      <c r="Y62" s="405" t="s">
        <v>2454</v>
      </c>
      <c r="Z62" s="384"/>
      <c r="AA62" s="249">
        <f t="shared" si="69"/>
        <v>6.666666666666667</v>
      </c>
      <c r="AB62" s="327" t="s">
        <v>38</v>
      </c>
      <c r="AC62" s="249">
        <f t="shared" si="70"/>
        <v>0</v>
      </c>
      <c r="AD62" s="257"/>
      <c r="AE62" s="558"/>
      <c r="AF62" s="384"/>
      <c r="AG62" s="249">
        <f t="shared" si="71"/>
        <v>6.666666666666667</v>
      </c>
      <c r="AH62" s="248" t="s">
        <v>35</v>
      </c>
      <c r="AI62" s="249">
        <f t="shared" si="72"/>
        <v>6.666666666666667</v>
      </c>
      <c r="AJ62" s="257"/>
      <c r="AK62" s="405" t="s">
        <v>2444</v>
      </c>
      <c r="AL62" s="384"/>
      <c r="AM62" s="249">
        <f t="shared" si="73"/>
        <v>6.666666666666667</v>
      </c>
      <c r="AN62" s="327" t="s">
        <v>35</v>
      </c>
      <c r="AO62" s="249">
        <f t="shared" si="74"/>
        <v>6.666666666666667</v>
      </c>
      <c r="AP62" s="257"/>
      <c r="AQ62" s="405" t="s">
        <v>2441</v>
      </c>
      <c r="AR62" s="384"/>
      <c r="AS62" s="249">
        <f t="shared" si="75"/>
        <v>6.666666666666667</v>
      </c>
      <c r="AT62" s="248" t="s">
        <v>35</v>
      </c>
      <c r="AU62" s="249">
        <f t="shared" si="76"/>
        <v>6.666666666666667</v>
      </c>
      <c r="AV62" s="257"/>
      <c r="AW62" s="248" t="s">
        <v>2433</v>
      </c>
      <c r="AX62" s="384"/>
      <c r="AY62" s="249">
        <f t="shared" si="77"/>
        <v>6.666666666666667</v>
      </c>
      <c r="AZ62" s="248" t="s">
        <v>122</v>
      </c>
      <c r="BA62" s="249">
        <f t="shared" si="78"/>
        <v>0</v>
      </c>
      <c r="BB62" s="257"/>
      <c r="BC62" s="257"/>
      <c r="BD62" s="384"/>
      <c r="BE62" s="249">
        <f t="shared" si="79"/>
        <v>6.666666666666667</v>
      </c>
      <c r="BF62" s="255" t="s">
        <v>35</v>
      </c>
      <c r="BG62" s="249">
        <f t="shared" si="80"/>
        <v>6.666666666666667</v>
      </c>
      <c r="BH62" s="257"/>
      <c r="BI62" s="405" t="s">
        <v>2428</v>
      </c>
      <c r="BJ62" s="389"/>
      <c r="BK62" s="146"/>
    </row>
    <row r="63" spans="1:63" s="27" customFormat="1" ht="51">
      <c r="A63" s="247" t="s">
        <v>957</v>
      </c>
      <c r="B63" s="248" t="s">
        <v>207</v>
      </c>
      <c r="C63" s="249">
        <f t="shared" si="61"/>
        <v>6.666666666666667</v>
      </c>
      <c r="D63" s="248" t="s">
        <v>122</v>
      </c>
      <c r="E63" s="249">
        <f t="shared" si="62"/>
        <v>0</v>
      </c>
      <c r="F63" s="257"/>
      <c r="G63" s="257"/>
      <c r="H63" s="384"/>
      <c r="I63" s="249">
        <f t="shared" si="63"/>
        <v>6.666666666666667</v>
      </c>
      <c r="J63" s="251" t="s">
        <v>122</v>
      </c>
      <c r="K63" s="249">
        <f t="shared" si="64"/>
        <v>0</v>
      </c>
      <c r="L63" s="257"/>
      <c r="M63" s="257"/>
      <c r="N63" s="384"/>
      <c r="O63" s="249">
        <f t="shared" si="65"/>
        <v>6.666666666666667</v>
      </c>
      <c r="P63" s="327" t="s">
        <v>122</v>
      </c>
      <c r="Q63" s="249">
        <f t="shared" si="66"/>
        <v>0</v>
      </c>
      <c r="R63" s="257"/>
      <c r="S63" s="409"/>
      <c r="T63" s="384"/>
      <c r="U63" s="249">
        <f t="shared" si="67"/>
        <v>6.666666666666667</v>
      </c>
      <c r="V63" s="421" t="s">
        <v>122</v>
      </c>
      <c r="W63" s="249">
        <f t="shared" si="68"/>
        <v>0</v>
      </c>
      <c r="X63" s="257"/>
      <c r="Y63" s="558"/>
      <c r="Z63" s="384"/>
      <c r="AA63" s="249">
        <f t="shared" si="69"/>
        <v>6.666666666666667</v>
      </c>
      <c r="AB63" s="327" t="s">
        <v>122</v>
      </c>
      <c r="AC63" s="249">
        <f t="shared" si="70"/>
        <v>0</v>
      </c>
      <c r="AD63" s="257"/>
      <c r="AE63" s="581"/>
      <c r="AF63" s="384"/>
      <c r="AG63" s="249">
        <f t="shared" si="71"/>
        <v>6.666666666666667</v>
      </c>
      <c r="AH63" s="248" t="s">
        <v>35</v>
      </c>
      <c r="AI63" s="249">
        <f t="shared" si="72"/>
        <v>6.666666666666667</v>
      </c>
      <c r="AJ63" s="257"/>
      <c r="AK63" s="405" t="s">
        <v>2443</v>
      </c>
      <c r="AL63" s="384"/>
      <c r="AM63" s="249">
        <f t="shared" si="73"/>
        <v>6.666666666666667</v>
      </c>
      <c r="AN63" s="327" t="s">
        <v>35</v>
      </c>
      <c r="AO63" s="249">
        <f t="shared" si="74"/>
        <v>6.666666666666667</v>
      </c>
      <c r="AP63" s="257"/>
      <c r="AQ63" s="405" t="s">
        <v>2441</v>
      </c>
      <c r="AR63" s="384"/>
      <c r="AS63" s="249">
        <f t="shared" si="75"/>
        <v>6.666666666666667</v>
      </c>
      <c r="AT63" s="248" t="s">
        <v>35</v>
      </c>
      <c r="AU63" s="249">
        <f t="shared" si="76"/>
        <v>6.666666666666667</v>
      </c>
      <c r="AV63" s="257"/>
      <c r="AW63" s="248" t="s">
        <v>2433</v>
      </c>
      <c r="AX63" s="384"/>
      <c r="AY63" s="249">
        <f t="shared" si="77"/>
        <v>6.666666666666667</v>
      </c>
      <c r="AZ63" s="248" t="s">
        <v>122</v>
      </c>
      <c r="BA63" s="249">
        <f t="shared" si="78"/>
        <v>0</v>
      </c>
      <c r="BB63" s="257"/>
      <c r="BC63" s="257"/>
      <c r="BD63" s="384"/>
      <c r="BE63" s="249">
        <f t="shared" si="79"/>
        <v>6.666666666666667</v>
      </c>
      <c r="BF63" s="251" t="s">
        <v>38</v>
      </c>
      <c r="BG63" s="249">
        <f t="shared" si="80"/>
        <v>0</v>
      </c>
      <c r="BH63" s="257"/>
      <c r="BI63" s="558"/>
      <c r="BJ63" s="389"/>
      <c r="BK63" s="146"/>
    </row>
    <row r="64" spans="1:63" s="27" customFormat="1" ht="51">
      <c r="A64" s="247" t="s">
        <v>958</v>
      </c>
      <c r="B64" s="248" t="s">
        <v>208</v>
      </c>
      <c r="C64" s="249">
        <f t="shared" si="61"/>
        <v>6.666666666666667</v>
      </c>
      <c r="D64" s="248" t="s">
        <v>38</v>
      </c>
      <c r="E64" s="249">
        <f t="shared" si="62"/>
        <v>0</v>
      </c>
      <c r="F64" s="257"/>
      <c r="G64" s="257"/>
      <c r="H64" s="384"/>
      <c r="I64" s="249">
        <f t="shared" si="63"/>
        <v>6.666666666666667</v>
      </c>
      <c r="J64" s="251" t="s">
        <v>35</v>
      </c>
      <c r="K64" s="249">
        <f t="shared" si="64"/>
        <v>6.666666666666667</v>
      </c>
      <c r="L64" s="257"/>
      <c r="M64" s="251" t="s">
        <v>2421</v>
      </c>
      <c r="N64" s="384"/>
      <c r="O64" s="249">
        <f t="shared" si="65"/>
        <v>6.666666666666667</v>
      </c>
      <c r="P64" s="327" t="s">
        <v>122</v>
      </c>
      <c r="Q64" s="249">
        <f t="shared" si="66"/>
        <v>0</v>
      </c>
      <c r="R64" s="257"/>
      <c r="S64" s="409"/>
      <c r="T64" s="384"/>
      <c r="U64" s="249">
        <f t="shared" si="67"/>
        <v>6.666666666666667</v>
      </c>
      <c r="V64" s="327" t="s">
        <v>122</v>
      </c>
      <c r="W64" s="249">
        <f t="shared" si="68"/>
        <v>0</v>
      </c>
      <c r="X64" s="257"/>
      <c r="Y64" s="558"/>
      <c r="Z64" s="384"/>
      <c r="AA64" s="249">
        <f t="shared" si="69"/>
        <v>6.666666666666667</v>
      </c>
      <c r="AB64" s="327" t="s">
        <v>122</v>
      </c>
      <c r="AC64" s="249">
        <f t="shared" si="70"/>
        <v>0</v>
      </c>
      <c r="AD64" s="257"/>
      <c r="AE64" s="558"/>
      <c r="AF64" s="384"/>
      <c r="AG64" s="249">
        <f t="shared" si="71"/>
        <v>6.666666666666667</v>
      </c>
      <c r="AH64" s="248" t="s">
        <v>35</v>
      </c>
      <c r="AI64" s="249">
        <f t="shared" si="72"/>
        <v>6.666666666666667</v>
      </c>
      <c r="AJ64" s="257"/>
      <c r="AK64" s="405" t="s">
        <v>2442</v>
      </c>
      <c r="AL64" s="384"/>
      <c r="AM64" s="249">
        <f t="shared" si="73"/>
        <v>6.666666666666667</v>
      </c>
      <c r="AN64" s="327" t="s">
        <v>122</v>
      </c>
      <c r="AO64" s="249">
        <f t="shared" si="74"/>
        <v>0</v>
      </c>
      <c r="AP64" s="257"/>
      <c r="AQ64" s="558"/>
      <c r="AR64" s="384"/>
      <c r="AS64" s="249">
        <f t="shared" si="75"/>
        <v>6.666666666666667</v>
      </c>
      <c r="AT64" s="248" t="s">
        <v>122</v>
      </c>
      <c r="AU64" s="249">
        <f t="shared" si="76"/>
        <v>0</v>
      </c>
      <c r="AV64" s="257"/>
      <c r="AW64" s="576"/>
      <c r="AX64" s="384"/>
      <c r="AY64" s="249">
        <f t="shared" si="77"/>
        <v>6.666666666666667</v>
      </c>
      <c r="AZ64" s="248" t="s">
        <v>122</v>
      </c>
      <c r="BA64" s="249">
        <f t="shared" si="78"/>
        <v>0</v>
      </c>
      <c r="BB64" s="257"/>
      <c r="BC64" s="257"/>
      <c r="BD64" s="384"/>
      <c r="BE64" s="249">
        <f t="shared" si="79"/>
        <v>6.666666666666667</v>
      </c>
      <c r="BF64" s="251" t="s">
        <v>35</v>
      </c>
      <c r="BG64" s="249">
        <f t="shared" si="80"/>
        <v>6.666666666666667</v>
      </c>
      <c r="BH64" s="257"/>
      <c r="BI64" s="405" t="s">
        <v>2428</v>
      </c>
      <c r="BJ64" s="389"/>
      <c r="BK64" s="146"/>
    </row>
    <row r="65" spans="1:218" s="27" customFormat="1" ht="38.25">
      <c r="A65" s="247" t="s">
        <v>959</v>
      </c>
      <c r="B65" s="248" t="s">
        <v>962</v>
      </c>
      <c r="C65" s="249">
        <f t="shared" si="61"/>
        <v>6.666666666666667</v>
      </c>
      <c r="D65" s="248" t="s">
        <v>122</v>
      </c>
      <c r="E65" s="249">
        <f t="shared" si="62"/>
        <v>0</v>
      </c>
      <c r="F65" s="257"/>
      <c r="G65" s="257"/>
      <c r="H65" s="384"/>
      <c r="I65" s="249">
        <f t="shared" si="63"/>
        <v>6.666666666666667</v>
      </c>
      <c r="J65" s="251" t="s">
        <v>38</v>
      </c>
      <c r="K65" s="249">
        <f t="shared" si="64"/>
        <v>0</v>
      </c>
      <c r="L65" s="257"/>
      <c r="M65" s="257"/>
      <c r="N65" s="384"/>
      <c r="O65" s="249">
        <f t="shared" si="65"/>
        <v>6.666666666666667</v>
      </c>
      <c r="P65" s="327" t="s">
        <v>35</v>
      </c>
      <c r="Q65" s="249">
        <f t="shared" si="66"/>
        <v>6.666666666666667</v>
      </c>
      <c r="R65" s="257"/>
      <c r="S65" s="409" t="s">
        <v>2463</v>
      </c>
      <c r="T65" s="384"/>
      <c r="U65" s="249">
        <f t="shared" si="67"/>
        <v>6.666666666666667</v>
      </c>
      <c r="V65" s="327" t="s">
        <v>122</v>
      </c>
      <c r="W65" s="249">
        <f t="shared" si="68"/>
        <v>0</v>
      </c>
      <c r="X65" s="257"/>
      <c r="Y65" s="558"/>
      <c r="Z65" s="384"/>
      <c r="AA65" s="249">
        <f t="shared" si="69"/>
        <v>6.666666666666667</v>
      </c>
      <c r="AB65" s="327" t="s">
        <v>122</v>
      </c>
      <c r="AC65" s="249">
        <f t="shared" si="70"/>
        <v>0</v>
      </c>
      <c r="AD65" s="257"/>
      <c r="AE65" s="558"/>
      <c r="AF65" s="384"/>
      <c r="AG65" s="249">
        <f t="shared" si="71"/>
        <v>6.666666666666667</v>
      </c>
      <c r="AH65" s="248" t="s">
        <v>122</v>
      </c>
      <c r="AI65" s="249">
        <f t="shared" si="72"/>
        <v>0</v>
      </c>
      <c r="AJ65" s="257"/>
      <c r="AK65" s="558"/>
      <c r="AL65" s="384"/>
      <c r="AM65" s="249">
        <f t="shared" si="73"/>
        <v>6.666666666666667</v>
      </c>
      <c r="AN65" s="327" t="s">
        <v>38</v>
      </c>
      <c r="AO65" s="249">
        <f t="shared" si="74"/>
        <v>0</v>
      </c>
      <c r="AP65" s="257"/>
      <c r="AQ65" s="558"/>
      <c r="AR65" s="384"/>
      <c r="AS65" s="249">
        <f t="shared" si="75"/>
        <v>6.666666666666667</v>
      </c>
      <c r="AT65" s="248" t="s">
        <v>122</v>
      </c>
      <c r="AU65" s="249">
        <f t="shared" si="76"/>
        <v>0</v>
      </c>
      <c r="AV65" s="257"/>
      <c r="AW65" s="571"/>
      <c r="AX65" s="384"/>
      <c r="AY65" s="249">
        <f t="shared" si="77"/>
        <v>6.666666666666667</v>
      </c>
      <c r="AZ65" s="248" t="s">
        <v>38</v>
      </c>
      <c r="BA65" s="249">
        <f t="shared" si="78"/>
        <v>0</v>
      </c>
      <c r="BB65" s="257"/>
      <c r="BC65" s="257"/>
      <c r="BD65" s="384"/>
      <c r="BE65" s="249">
        <f t="shared" si="79"/>
        <v>6.666666666666667</v>
      </c>
      <c r="BF65" s="251" t="s">
        <v>35</v>
      </c>
      <c r="BG65" s="249">
        <f t="shared" si="80"/>
        <v>6.666666666666667</v>
      </c>
      <c r="BH65" s="257"/>
      <c r="BI65" s="405" t="s">
        <v>2429</v>
      </c>
      <c r="BJ65" s="389"/>
      <c r="BK65" s="146"/>
    </row>
    <row r="66" spans="1:218" s="27" customFormat="1" ht="12.75">
      <c r="A66" s="247" t="s">
        <v>960</v>
      </c>
      <c r="B66" s="248" t="s">
        <v>213</v>
      </c>
      <c r="C66" s="249">
        <f t="shared" si="61"/>
        <v>6.666666666666667</v>
      </c>
      <c r="D66" s="248" t="s">
        <v>122</v>
      </c>
      <c r="E66" s="249">
        <f t="shared" si="62"/>
        <v>0</v>
      </c>
      <c r="F66" s="257"/>
      <c r="G66" s="257"/>
      <c r="H66" s="384"/>
      <c r="I66" s="249">
        <f t="shared" si="63"/>
        <v>6.666666666666667</v>
      </c>
      <c r="J66" s="251" t="s">
        <v>122</v>
      </c>
      <c r="K66" s="249">
        <f t="shared" si="64"/>
        <v>0</v>
      </c>
      <c r="L66" s="257"/>
      <c r="M66" s="257"/>
      <c r="N66" s="384"/>
      <c r="O66" s="249">
        <f t="shared" si="65"/>
        <v>6.666666666666667</v>
      </c>
      <c r="P66" s="327" t="s">
        <v>122</v>
      </c>
      <c r="Q66" s="249">
        <f t="shared" si="66"/>
        <v>0</v>
      </c>
      <c r="R66" s="257"/>
      <c r="S66" s="558"/>
      <c r="T66" s="384"/>
      <c r="U66" s="249">
        <f t="shared" si="67"/>
        <v>6.666666666666667</v>
      </c>
      <c r="V66" s="328" t="s">
        <v>38</v>
      </c>
      <c r="W66" s="249">
        <f t="shared" si="68"/>
        <v>0</v>
      </c>
      <c r="X66" s="257"/>
      <c r="Y66" s="558"/>
      <c r="Z66" s="384"/>
      <c r="AA66" s="249">
        <f t="shared" si="69"/>
        <v>6.666666666666667</v>
      </c>
      <c r="AB66" s="327" t="s">
        <v>38</v>
      </c>
      <c r="AC66" s="249">
        <f t="shared" si="70"/>
        <v>0</v>
      </c>
      <c r="AD66" s="257"/>
      <c r="AE66" s="567"/>
      <c r="AF66" s="384"/>
      <c r="AG66" s="249">
        <f t="shared" si="71"/>
        <v>6.666666666666667</v>
      </c>
      <c r="AH66" s="248" t="s">
        <v>122</v>
      </c>
      <c r="AI66" s="249">
        <f t="shared" si="72"/>
        <v>0</v>
      </c>
      <c r="AJ66" s="257"/>
      <c r="AK66" s="558"/>
      <c r="AL66" s="384"/>
      <c r="AM66" s="249">
        <f t="shared" si="73"/>
        <v>6.666666666666667</v>
      </c>
      <c r="AN66" s="327" t="s">
        <v>122</v>
      </c>
      <c r="AO66" s="249">
        <f t="shared" si="74"/>
        <v>0</v>
      </c>
      <c r="AP66" s="257"/>
      <c r="AQ66" s="558"/>
      <c r="AR66" s="384"/>
      <c r="AS66" s="249">
        <f t="shared" si="75"/>
        <v>6.666666666666667</v>
      </c>
      <c r="AT66" s="248" t="s">
        <v>122</v>
      </c>
      <c r="AU66" s="249">
        <f t="shared" si="76"/>
        <v>0</v>
      </c>
      <c r="AV66" s="257"/>
      <c r="AW66" s="571"/>
      <c r="AX66" s="384"/>
      <c r="AY66" s="249">
        <f t="shared" si="77"/>
        <v>6.666666666666667</v>
      </c>
      <c r="AZ66" s="251" t="s">
        <v>122</v>
      </c>
      <c r="BA66" s="249">
        <f t="shared" si="78"/>
        <v>0</v>
      </c>
      <c r="BB66" s="257"/>
      <c r="BC66" s="257"/>
      <c r="BD66" s="384"/>
      <c r="BE66" s="249">
        <f t="shared" si="79"/>
        <v>6.666666666666667</v>
      </c>
      <c r="BF66" s="251" t="s">
        <v>122</v>
      </c>
      <c r="BG66" s="249">
        <f t="shared" si="80"/>
        <v>0</v>
      </c>
      <c r="BH66" s="257"/>
      <c r="BI66" s="558"/>
      <c r="BJ66" s="389"/>
      <c r="BK66" s="146"/>
    </row>
    <row r="67" spans="1:218" s="27" customFormat="1" ht="38.25" customHeight="1">
      <c r="A67" s="247" t="s">
        <v>961</v>
      </c>
      <c r="B67" s="248" t="s">
        <v>214</v>
      </c>
      <c r="C67" s="249">
        <f t="shared" si="61"/>
        <v>6.666666666666667</v>
      </c>
      <c r="D67" s="248" t="s">
        <v>122</v>
      </c>
      <c r="E67" s="249">
        <f t="shared" si="62"/>
        <v>0</v>
      </c>
      <c r="F67" s="257"/>
      <c r="G67" s="257"/>
      <c r="H67" s="381"/>
      <c r="I67" s="249">
        <f t="shared" si="63"/>
        <v>6.666666666666667</v>
      </c>
      <c r="J67" s="251" t="s">
        <v>122</v>
      </c>
      <c r="K67" s="249">
        <f t="shared" si="64"/>
        <v>0</v>
      </c>
      <c r="L67" s="257"/>
      <c r="M67" s="257"/>
      <c r="N67" s="381"/>
      <c r="O67" s="249">
        <f t="shared" si="65"/>
        <v>6.666666666666667</v>
      </c>
      <c r="P67" s="327" t="s">
        <v>122</v>
      </c>
      <c r="Q67" s="249">
        <f t="shared" si="66"/>
        <v>0</v>
      </c>
      <c r="R67" s="257"/>
      <c r="S67" s="558"/>
      <c r="T67" s="381"/>
      <c r="U67" s="249">
        <f t="shared" si="67"/>
        <v>6.666666666666667</v>
      </c>
      <c r="V67" s="328" t="s">
        <v>38</v>
      </c>
      <c r="W67" s="249">
        <f t="shared" si="68"/>
        <v>0</v>
      </c>
      <c r="X67" s="257"/>
      <c r="Y67" s="558"/>
      <c r="Z67" s="381"/>
      <c r="AA67" s="249">
        <f t="shared" si="69"/>
        <v>6.666666666666667</v>
      </c>
      <c r="AB67" s="327" t="s">
        <v>38</v>
      </c>
      <c r="AC67" s="249">
        <f t="shared" si="70"/>
        <v>0</v>
      </c>
      <c r="AD67" s="257"/>
      <c r="AE67" s="558"/>
      <c r="AF67" s="381"/>
      <c r="AG67" s="249">
        <f t="shared" si="71"/>
        <v>6.666666666666667</v>
      </c>
      <c r="AH67" s="248" t="s">
        <v>122</v>
      </c>
      <c r="AI67" s="249">
        <f t="shared" si="72"/>
        <v>0</v>
      </c>
      <c r="AJ67" s="257"/>
      <c r="AK67" s="558"/>
      <c r="AL67" s="381"/>
      <c r="AM67" s="249">
        <f t="shared" si="73"/>
        <v>6.666666666666667</v>
      </c>
      <c r="AN67" s="327" t="s">
        <v>122</v>
      </c>
      <c r="AO67" s="249">
        <f t="shared" si="74"/>
        <v>0</v>
      </c>
      <c r="AP67" s="257"/>
      <c r="AQ67" s="558"/>
      <c r="AR67" s="381"/>
      <c r="AS67" s="249">
        <f t="shared" si="75"/>
        <v>6.666666666666667</v>
      </c>
      <c r="AT67" s="251" t="s">
        <v>218</v>
      </c>
      <c r="AU67" s="249">
        <f t="shared" si="76"/>
        <v>0</v>
      </c>
      <c r="AV67" s="257"/>
      <c r="AW67" s="571"/>
      <c r="AX67" s="381"/>
      <c r="AY67" s="249">
        <f t="shared" si="77"/>
        <v>6.666666666666667</v>
      </c>
      <c r="AZ67" s="251" t="s">
        <v>35</v>
      </c>
      <c r="BA67" s="249">
        <f t="shared" si="78"/>
        <v>6.666666666666667</v>
      </c>
      <c r="BB67" s="257"/>
      <c r="BC67" s="248" t="s">
        <v>1584</v>
      </c>
      <c r="BD67" s="381"/>
      <c r="BE67" s="249">
        <f t="shared" si="79"/>
        <v>6.666666666666667</v>
      </c>
      <c r="BF67" s="248" t="s">
        <v>122</v>
      </c>
      <c r="BG67" s="249">
        <f t="shared" si="80"/>
        <v>0</v>
      </c>
      <c r="BH67" s="257"/>
      <c r="BI67" s="569"/>
      <c r="BJ67" s="146"/>
      <c r="BK67" s="146"/>
    </row>
    <row r="68" spans="1:218" s="28" customFormat="1" ht="12.75">
      <c r="A68" s="562"/>
      <c r="B68" s="257"/>
      <c r="C68" s="257"/>
      <c r="D68" s="257"/>
      <c r="E68" s="257"/>
      <c r="F68" s="257"/>
      <c r="G68" s="257"/>
      <c r="H68" s="382"/>
      <c r="I68" s="257"/>
      <c r="J68" s="257"/>
      <c r="K68" s="257"/>
      <c r="L68" s="257"/>
      <c r="M68" s="257"/>
      <c r="N68" s="382"/>
      <c r="O68" s="257"/>
      <c r="P68" s="568"/>
      <c r="Q68" s="257"/>
      <c r="R68" s="257"/>
      <c r="S68" s="558"/>
      <c r="T68" s="382"/>
      <c r="U68" s="257"/>
      <c r="V68" s="568"/>
      <c r="W68" s="257"/>
      <c r="X68" s="257"/>
      <c r="Y68" s="558"/>
      <c r="Z68" s="382"/>
      <c r="AA68" s="257"/>
      <c r="AB68" s="568"/>
      <c r="AC68" s="257"/>
      <c r="AD68" s="257"/>
      <c r="AE68" s="558"/>
      <c r="AF68" s="382"/>
      <c r="AG68" s="257"/>
      <c r="AH68" s="257"/>
      <c r="AI68" s="257"/>
      <c r="AJ68" s="257"/>
      <c r="AK68" s="558"/>
      <c r="AL68" s="382"/>
      <c r="AM68" s="257"/>
      <c r="AN68" s="568"/>
      <c r="AO68" s="257"/>
      <c r="AP68" s="257"/>
      <c r="AQ68" s="558"/>
      <c r="AR68" s="382"/>
      <c r="AS68" s="257"/>
      <c r="AT68" s="257"/>
      <c r="AU68" s="257"/>
      <c r="AV68" s="257"/>
      <c r="AW68" s="571"/>
      <c r="AX68" s="382"/>
      <c r="AY68" s="257"/>
      <c r="AZ68" s="257"/>
      <c r="BA68" s="257"/>
      <c r="BB68" s="257"/>
      <c r="BC68" s="257"/>
      <c r="BD68" s="382"/>
      <c r="BE68" s="257"/>
      <c r="BF68" s="257"/>
      <c r="BG68" s="257"/>
      <c r="BH68" s="257"/>
      <c r="BI68" s="558"/>
      <c r="BJ68" s="193"/>
      <c r="BK68" s="193"/>
    </row>
    <row r="69" spans="1:218" s="712" customFormat="1" ht="12.75">
      <c r="A69" s="287" t="s">
        <v>219</v>
      </c>
      <c r="B69" s="644" t="s">
        <v>220</v>
      </c>
      <c r="C69" s="288">
        <v>100</v>
      </c>
      <c r="D69" s="707"/>
      <c r="E69" s="709"/>
      <c r="F69" s="288">
        <f>F70+F84</f>
        <v>35</v>
      </c>
      <c r="G69" s="707"/>
      <c r="H69" s="383"/>
      <c r="I69" s="288">
        <v>100</v>
      </c>
      <c r="J69" s="707"/>
      <c r="K69" s="709"/>
      <c r="L69" s="288">
        <f>L70+L84</f>
        <v>41.060606060606062</v>
      </c>
      <c r="M69" s="707"/>
      <c r="N69" s="383"/>
      <c r="O69" s="288">
        <v>100</v>
      </c>
      <c r="P69" s="708"/>
      <c r="Q69" s="709"/>
      <c r="R69" s="288">
        <f>R70+R84</f>
        <v>35</v>
      </c>
      <c r="S69" s="709"/>
      <c r="T69" s="383"/>
      <c r="U69" s="288">
        <v>100</v>
      </c>
      <c r="V69" s="708"/>
      <c r="W69" s="709"/>
      <c r="X69" s="288">
        <f>X70+X84</f>
        <v>76.818181818181827</v>
      </c>
      <c r="Y69" s="709"/>
      <c r="Z69" s="383"/>
      <c r="AA69" s="288">
        <v>100</v>
      </c>
      <c r="AB69" s="708"/>
      <c r="AC69" s="709"/>
      <c r="AD69" s="288">
        <f>AD70+AD84</f>
        <v>77.27272727272728</v>
      </c>
      <c r="AE69" s="709"/>
      <c r="AF69" s="383"/>
      <c r="AG69" s="288">
        <v>100</v>
      </c>
      <c r="AH69" s="707"/>
      <c r="AI69" s="709"/>
      <c r="AJ69" s="288">
        <f>AJ70+AJ84</f>
        <v>85.909090909090907</v>
      </c>
      <c r="AK69" s="709"/>
      <c r="AL69" s="383"/>
      <c r="AM69" s="288">
        <v>100</v>
      </c>
      <c r="AN69" s="708"/>
      <c r="AO69" s="709"/>
      <c r="AP69" s="288">
        <f>AP70+AP84</f>
        <v>31.136363636363637</v>
      </c>
      <c r="AQ69" s="709"/>
      <c r="AR69" s="383"/>
      <c r="AS69" s="288">
        <v>100</v>
      </c>
      <c r="AT69" s="707"/>
      <c r="AU69" s="709"/>
      <c r="AV69" s="288">
        <f>AV70+AV84</f>
        <v>86.363636363636374</v>
      </c>
      <c r="AW69" s="709"/>
      <c r="AX69" s="383"/>
      <c r="AY69" s="710">
        <v>100</v>
      </c>
      <c r="AZ69" s="707"/>
      <c r="BA69" s="709"/>
      <c r="BB69" s="288">
        <f>BB70+BB84</f>
        <v>56.02272727272728</v>
      </c>
      <c r="BC69" s="707"/>
      <c r="BD69" s="383"/>
      <c r="BE69" s="710">
        <v>100</v>
      </c>
      <c r="BF69" s="707"/>
      <c r="BG69" s="709"/>
      <c r="BH69" s="288">
        <f>BH70+BH84</f>
        <v>90.454545454545467</v>
      </c>
      <c r="BI69" s="709"/>
      <c r="BJ69" s="388"/>
      <c r="BK69" s="711"/>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row>
    <row r="70" spans="1:218" s="29" customFormat="1" ht="59.25" customHeight="1">
      <c r="A70" s="260" t="s">
        <v>221</v>
      </c>
      <c r="B70" s="250" t="s">
        <v>817</v>
      </c>
      <c r="C70" s="242">
        <f>C$69/2</f>
        <v>50</v>
      </c>
      <c r="D70" s="392"/>
      <c r="E70" s="392"/>
      <c r="F70" s="242">
        <f>SUM(E72:E82)</f>
        <v>0</v>
      </c>
      <c r="G70" s="392"/>
      <c r="H70" s="383"/>
      <c r="I70" s="242">
        <f>I$69/2</f>
        <v>50</v>
      </c>
      <c r="J70" s="392"/>
      <c r="K70" s="392"/>
      <c r="L70" s="242">
        <f>SUM(K72:K82)</f>
        <v>22.72727272727273</v>
      </c>
      <c r="M70" s="392"/>
      <c r="N70" s="383"/>
      <c r="O70" s="242">
        <f>O$69/2</f>
        <v>50</v>
      </c>
      <c r="P70" s="554"/>
      <c r="Q70" s="392"/>
      <c r="R70" s="242">
        <f>SUM(Q72:Q82)</f>
        <v>0</v>
      </c>
      <c r="S70" s="569"/>
      <c r="T70" s="383"/>
      <c r="U70" s="242">
        <f>U$69/2</f>
        <v>50</v>
      </c>
      <c r="V70" s="554"/>
      <c r="W70" s="392"/>
      <c r="X70" s="242">
        <f>SUM(W72:W82)</f>
        <v>31.818181818181824</v>
      </c>
      <c r="Y70" s="569"/>
      <c r="Z70" s="383"/>
      <c r="AA70" s="242">
        <f>AA$69/2</f>
        <v>50</v>
      </c>
      <c r="AB70" s="554"/>
      <c r="AC70" s="392"/>
      <c r="AD70" s="242">
        <f>SUM(AC72:AC82)</f>
        <v>27.272727272727277</v>
      </c>
      <c r="AE70" s="558"/>
      <c r="AF70" s="383"/>
      <c r="AG70" s="242">
        <f>AG$69/2</f>
        <v>50</v>
      </c>
      <c r="AH70" s="392"/>
      <c r="AI70" s="392"/>
      <c r="AJ70" s="242">
        <f>SUM(AI72:AI82)</f>
        <v>40.909090909090914</v>
      </c>
      <c r="AK70" s="569"/>
      <c r="AL70" s="383"/>
      <c r="AM70" s="242">
        <f>AM$69/2</f>
        <v>50</v>
      </c>
      <c r="AN70" s="554"/>
      <c r="AO70" s="392"/>
      <c r="AP70" s="242">
        <f>SUM(AO72:AO82)</f>
        <v>13.636363636363637</v>
      </c>
      <c r="AQ70" s="569"/>
      <c r="AR70" s="383"/>
      <c r="AS70" s="242">
        <f>AS$69/2</f>
        <v>50</v>
      </c>
      <c r="AT70" s="392"/>
      <c r="AU70" s="392"/>
      <c r="AV70" s="242">
        <f>SUM(AU72:AU82)</f>
        <v>36.363636363636367</v>
      </c>
      <c r="AW70" s="576"/>
      <c r="AX70" s="383"/>
      <c r="AY70" s="242">
        <f>AY$69/2</f>
        <v>50</v>
      </c>
      <c r="AZ70" s="392"/>
      <c r="BA70" s="392"/>
      <c r="BB70" s="242">
        <f>SUM(BA72:BA82)</f>
        <v>27.272727272727277</v>
      </c>
      <c r="BC70" s="392"/>
      <c r="BD70" s="383"/>
      <c r="BE70" s="242">
        <f>BE$69/2</f>
        <v>50</v>
      </c>
      <c r="BF70" s="392"/>
      <c r="BG70" s="392"/>
      <c r="BH70" s="242">
        <f>SUM(BG72:BG82)</f>
        <v>45.45454545454546</v>
      </c>
      <c r="BI70" s="569"/>
      <c r="BJ70" s="388"/>
      <c r="BK70" s="390"/>
    </row>
    <row r="71" spans="1:218" s="27" customFormat="1" ht="38.25">
      <c r="A71" s="574"/>
      <c r="B71" s="327" t="s">
        <v>849</v>
      </c>
      <c r="C71" s="392"/>
      <c r="D71" s="392"/>
      <c r="E71" s="392"/>
      <c r="F71" s="392"/>
      <c r="G71" s="392"/>
      <c r="H71" s="384"/>
      <c r="I71" s="579"/>
      <c r="J71" s="579"/>
      <c r="K71" s="579"/>
      <c r="L71" s="392"/>
      <c r="M71" s="392"/>
      <c r="N71" s="384"/>
      <c r="O71" s="579"/>
      <c r="P71" s="580"/>
      <c r="Q71" s="392"/>
      <c r="R71" s="392"/>
      <c r="S71" s="569"/>
      <c r="T71" s="384"/>
      <c r="U71" s="579"/>
      <c r="V71" s="554"/>
      <c r="W71" s="392"/>
      <c r="X71" s="392"/>
      <c r="Y71" s="569"/>
      <c r="Z71" s="384"/>
      <c r="AA71" s="579"/>
      <c r="AB71" s="580"/>
      <c r="AC71" s="392"/>
      <c r="AD71" s="392"/>
      <c r="AE71" s="558"/>
      <c r="AF71" s="384"/>
      <c r="AG71" s="579"/>
      <c r="AH71" s="579"/>
      <c r="AI71" s="392"/>
      <c r="AJ71" s="392"/>
      <c r="AK71" s="569"/>
      <c r="AL71" s="384"/>
      <c r="AM71" s="579"/>
      <c r="AN71" s="580"/>
      <c r="AO71" s="392"/>
      <c r="AP71" s="392"/>
      <c r="AQ71" s="569"/>
      <c r="AR71" s="384"/>
      <c r="AS71" s="579"/>
      <c r="AT71" s="579"/>
      <c r="AU71" s="392"/>
      <c r="AV71" s="392"/>
      <c r="AW71" s="569"/>
      <c r="AX71" s="384"/>
      <c r="AY71" s="580"/>
      <c r="AZ71" s="579"/>
      <c r="BA71" s="392"/>
      <c r="BB71" s="392"/>
      <c r="BC71" s="392"/>
      <c r="BD71" s="384"/>
      <c r="BE71" s="580"/>
      <c r="BF71" s="392"/>
      <c r="BG71" s="392"/>
      <c r="BH71" s="392"/>
      <c r="BI71" s="569"/>
      <c r="BJ71" s="389"/>
      <c r="BK71" s="146"/>
    </row>
    <row r="72" spans="1:218" s="27" customFormat="1" ht="57" customHeight="1">
      <c r="A72" s="247" t="s">
        <v>649</v>
      </c>
      <c r="B72" s="327" t="s">
        <v>774</v>
      </c>
      <c r="C72" s="246">
        <f t="shared" ref="C72:C82" si="81">$C$70/11</f>
        <v>4.5454545454545459</v>
      </c>
      <c r="D72" s="251" t="s">
        <v>38</v>
      </c>
      <c r="E72" s="246">
        <f t="shared" ref="E72:E82" si="82">IF(D72="yes",C72,0)</f>
        <v>0</v>
      </c>
      <c r="F72" s="257"/>
      <c r="G72" s="257"/>
      <c r="H72" s="384"/>
      <c r="I72" s="223">
        <f t="shared" ref="I72:I82" si="83">$C$70/11</f>
        <v>4.5454545454545459</v>
      </c>
      <c r="J72" s="519" t="s">
        <v>38</v>
      </c>
      <c r="K72" s="223">
        <f t="shared" ref="K72:K82" si="84">IF(J72="yes",I72,0)</f>
        <v>0</v>
      </c>
      <c r="L72" s="558"/>
      <c r="M72" s="257"/>
      <c r="N72" s="384"/>
      <c r="O72" s="223">
        <f t="shared" ref="O72:O82" si="85">$C$70/11</f>
        <v>4.5454545454545459</v>
      </c>
      <c r="P72" s="519" t="s">
        <v>38</v>
      </c>
      <c r="Q72" s="331">
        <f t="shared" ref="Q72:Q82" si="86">IF(P72="yes",O72,0)</f>
        <v>0</v>
      </c>
      <c r="R72" s="257"/>
      <c r="S72" s="558"/>
      <c r="T72" s="384"/>
      <c r="U72" s="246">
        <f t="shared" ref="U72:U82" si="87">$C$70/11</f>
        <v>4.5454545454545459</v>
      </c>
      <c r="V72" s="520" t="s">
        <v>35</v>
      </c>
      <c r="W72" s="246">
        <f t="shared" ref="W72:W82" si="88">IF(V72="yes",U72,0)</f>
        <v>4.5454545454545459</v>
      </c>
      <c r="X72" s="257"/>
      <c r="Y72" s="405" t="s">
        <v>2248</v>
      </c>
      <c r="Z72" s="384"/>
      <c r="AA72" s="246">
        <f t="shared" ref="AA72:AA82" si="89">$C$70/11</f>
        <v>4.5454545454545459</v>
      </c>
      <c r="AB72" s="248" t="s">
        <v>35</v>
      </c>
      <c r="AC72" s="246">
        <f t="shared" ref="AC72:AC82" si="90">IF(AB72="yes",AA72,0)</f>
        <v>4.5454545454545459</v>
      </c>
      <c r="AD72" s="257"/>
      <c r="AE72" s="405" t="s">
        <v>2263</v>
      </c>
      <c r="AF72" s="384"/>
      <c r="AG72" s="246">
        <f t="shared" ref="AG72:AG82" si="91">$C$70/11</f>
        <v>4.5454545454545459</v>
      </c>
      <c r="AH72" s="267" t="s">
        <v>35</v>
      </c>
      <c r="AI72" s="246">
        <f t="shared" ref="AI72:AI82" si="92">IF(AH72="yes",AG72,0)</f>
        <v>4.5454545454545459</v>
      </c>
      <c r="AJ72" s="257"/>
      <c r="AK72" s="405" t="s">
        <v>2277</v>
      </c>
      <c r="AL72" s="384"/>
      <c r="AM72" s="223">
        <f t="shared" ref="AM72:AM82" si="93">$C$70/11</f>
        <v>4.5454545454545459</v>
      </c>
      <c r="AN72" s="519" t="s">
        <v>38</v>
      </c>
      <c r="AO72" s="331">
        <f t="shared" ref="AO72:AO82" si="94">IF(AN72="yes",AM72,0)</f>
        <v>0</v>
      </c>
      <c r="AP72" s="257"/>
      <c r="AQ72" s="558"/>
      <c r="AR72" s="384"/>
      <c r="AS72" s="526">
        <f t="shared" ref="AS72:AS82" si="95">$C$70/11</f>
        <v>4.5454545454545459</v>
      </c>
      <c r="AT72" s="524" t="s">
        <v>35</v>
      </c>
      <c r="AU72" s="331">
        <f t="shared" ref="AU72:AU82" si="96">IF(AT72="yes",AS72,0)</f>
        <v>4.5454545454545459</v>
      </c>
      <c r="AV72" s="257"/>
      <c r="AW72" s="542" t="s">
        <v>1585</v>
      </c>
      <c r="AX72" s="384"/>
      <c r="AY72" s="223">
        <f t="shared" ref="AY72:AY82" si="97">$C$70/11</f>
        <v>4.5454545454545459</v>
      </c>
      <c r="AZ72" s="519" t="s">
        <v>35</v>
      </c>
      <c r="BA72" s="331">
        <f t="shared" ref="BA72:BA82" si="98">IF(AZ72="yes",AY72,0)</f>
        <v>4.5454545454545459</v>
      </c>
      <c r="BB72" s="257"/>
      <c r="BC72" s="259" t="s">
        <v>1586</v>
      </c>
      <c r="BD72" s="384"/>
      <c r="BE72" s="246">
        <f t="shared" ref="BE72:BE82" si="99">$C$70/11</f>
        <v>4.5454545454545459</v>
      </c>
      <c r="BF72" s="405" t="s">
        <v>35</v>
      </c>
      <c r="BG72" s="246">
        <f t="shared" ref="BG72:BG82" si="100">IF(BF72="yes",BE72,0)</f>
        <v>4.5454545454545459</v>
      </c>
      <c r="BH72" s="257"/>
      <c r="BI72" s="410" t="s">
        <v>2405</v>
      </c>
      <c r="BJ72" s="389"/>
      <c r="BK72" s="146"/>
    </row>
    <row r="73" spans="1:218" s="27" customFormat="1" ht="63.75">
      <c r="A73" s="247" t="s">
        <v>650</v>
      </c>
      <c r="B73" s="327" t="s">
        <v>775</v>
      </c>
      <c r="C73" s="246">
        <f t="shared" si="81"/>
        <v>4.5454545454545459</v>
      </c>
      <c r="D73" s="251" t="s">
        <v>38</v>
      </c>
      <c r="E73" s="246">
        <f t="shared" si="82"/>
        <v>0</v>
      </c>
      <c r="F73" s="257"/>
      <c r="G73" s="257"/>
      <c r="H73" s="384"/>
      <c r="I73" s="223">
        <f t="shared" si="83"/>
        <v>4.5454545454545459</v>
      </c>
      <c r="J73" s="519" t="s">
        <v>38</v>
      </c>
      <c r="K73" s="223">
        <f t="shared" si="84"/>
        <v>0</v>
      </c>
      <c r="L73" s="558"/>
      <c r="M73" s="257"/>
      <c r="N73" s="384"/>
      <c r="O73" s="223">
        <f t="shared" si="85"/>
        <v>4.5454545454545459</v>
      </c>
      <c r="P73" s="519" t="s">
        <v>38</v>
      </c>
      <c r="Q73" s="331">
        <f t="shared" si="86"/>
        <v>0</v>
      </c>
      <c r="R73" s="257"/>
      <c r="S73" s="558"/>
      <c r="T73" s="384"/>
      <c r="U73" s="246">
        <f t="shared" si="87"/>
        <v>4.5454545454545459</v>
      </c>
      <c r="V73" s="520" t="s">
        <v>35</v>
      </c>
      <c r="W73" s="246">
        <f t="shared" si="88"/>
        <v>4.5454545454545459</v>
      </c>
      <c r="X73" s="257"/>
      <c r="Y73" s="405" t="s">
        <v>2248</v>
      </c>
      <c r="Z73" s="384"/>
      <c r="AA73" s="246">
        <f t="shared" si="89"/>
        <v>4.5454545454545459</v>
      </c>
      <c r="AB73" s="267" t="s">
        <v>35</v>
      </c>
      <c r="AC73" s="246">
        <f t="shared" si="90"/>
        <v>4.5454545454545459</v>
      </c>
      <c r="AD73" s="257"/>
      <c r="AE73" s="405" t="s">
        <v>2263</v>
      </c>
      <c r="AF73" s="384"/>
      <c r="AG73" s="246">
        <f t="shared" si="91"/>
        <v>4.5454545454545459</v>
      </c>
      <c r="AH73" s="267" t="s">
        <v>35</v>
      </c>
      <c r="AI73" s="246">
        <f t="shared" si="92"/>
        <v>4.5454545454545459</v>
      </c>
      <c r="AJ73" s="257"/>
      <c r="AK73" s="422" t="s">
        <v>2277</v>
      </c>
      <c r="AL73" s="384"/>
      <c r="AM73" s="223">
        <f t="shared" si="93"/>
        <v>4.5454545454545459</v>
      </c>
      <c r="AN73" s="519" t="s">
        <v>38</v>
      </c>
      <c r="AO73" s="331">
        <f t="shared" si="94"/>
        <v>0</v>
      </c>
      <c r="AP73" s="257"/>
      <c r="AQ73" s="558"/>
      <c r="AR73" s="384"/>
      <c r="AS73" s="526">
        <f t="shared" si="95"/>
        <v>4.5454545454545459</v>
      </c>
      <c r="AT73" s="524" t="s">
        <v>35</v>
      </c>
      <c r="AU73" s="331">
        <f t="shared" si="96"/>
        <v>4.5454545454545459</v>
      </c>
      <c r="AV73" s="257"/>
      <c r="AW73" s="542" t="s">
        <v>1585</v>
      </c>
      <c r="AX73" s="384"/>
      <c r="AY73" s="223">
        <f t="shared" si="97"/>
        <v>4.5454545454545459</v>
      </c>
      <c r="AZ73" s="519" t="s">
        <v>35</v>
      </c>
      <c r="BA73" s="331">
        <f t="shared" si="98"/>
        <v>4.5454545454545459</v>
      </c>
      <c r="BB73" s="257"/>
      <c r="BC73" s="248" t="s">
        <v>1587</v>
      </c>
      <c r="BD73" s="384"/>
      <c r="BE73" s="246">
        <f t="shared" si="99"/>
        <v>4.5454545454545459</v>
      </c>
      <c r="BF73" s="409" t="s">
        <v>35</v>
      </c>
      <c r="BG73" s="246">
        <f t="shared" si="100"/>
        <v>4.5454545454545459</v>
      </c>
      <c r="BH73" s="257"/>
      <c r="BI73" s="405" t="s">
        <v>897</v>
      </c>
      <c r="BJ73" s="389"/>
      <c r="BK73" s="146"/>
    </row>
    <row r="74" spans="1:218" s="27" customFormat="1" ht="51">
      <c r="A74" s="247" t="s">
        <v>651</v>
      </c>
      <c r="B74" s="327" t="s">
        <v>222</v>
      </c>
      <c r="C74" s="246">
        <f t="shared" si="81"/>
        <v>4.5454545454545459</v>
      </c>
      <c r="D74" s="251" t="s">
        <v>38</v>
      </c>
      <c r="E74" s="246">
        <f t="shared" si="82"/>
        <v>0</v>
      </c>
      <c r="F74" s="257"/>
      <c r="G74" s="257"/>
      <c r="H74" s="384"/>
      <c r="I74" s="223">
        <f t="shared" si="83"/>
        <v>4.5454545454545459</v>
      </c>
      <c r="J74" s="519" t="s">
        <v>38</v>
      </c>
      <c r="K74" s="223">
        <f t="shared" si="84"/>
        <v>0</v>
      </c>
      <c r="L74" s="558"/>
      <c r="M74" s="257"/>
      <c r="N74" s="384"/>
      <c r="O74" s="223">
        <f t="shared" si="85"/>
        <v>4.5454545454545459</v>
      </c>
      <c r="P74" s="519" t="s">
        <v>38</v>
      </c>
      <c r="Q74" s="331">
        <f t="shared" si="86"/>
        <v>0</v>
      </c>
      <c r="R74" s="257"/>
      <c r="S74" s="558"/>
      <c r="T74" s="384"/>
      <c r="U74" s="246">
        <f t="shared" si="87"/>
        <v>4.5454545454545459</v>
      </c>
      <c r="V74" s="521" t="s">
        <v>38</v>
      </c>
      <c r="W74" s="246">
        <f t="shared" si="88"/>
        <v>0</v>
      </c>
      <c r="X74" s="257"/>
      <c r="Y74" s="582"/>
      <c r="Z74" s="384"/>
      <c r="AA74" s="246">
        <f t="shared" si="89"/>
        <v>4.5454545454545459</v>
      </c>
      <c r="AB74" s="267" t="s">
        <v>38</v>
      </c>
      <c r="AC74" s="246">
        <f t="shared" si="90"/>
        <v>0</v>
      </c>
      <c r="AD74" s="257"/>
      <c r="AE74" s="570"/>
      <c r="AF74" s="384"/>
      <c r="AG74" s="246">
        <f t="shared" si="91"/>
        <v>4.5454545454545459</v>
      </c>
      <c r="AH74" s="267" t="s">
        <v>38</v>
      </c>
      <c r="AI74" s="246">
        <f t="shared" si="92"/>
        <v>0</v>
      </c>
      <c r="AJ74" s="257"/>
      <c r="AK74" s="558"/>
      <c r="AL74" s="384"/>
      <c r="AM74" s="223">
        <f t="shared" si="93"/>
        <v>4.5454545454545459</v>
      </c>
      <c r="AN74" s="519" t="s">
        <v>38</v>
      </c>
      <c r="AO74" s="331">
        <f t="shared" si="94"/>
        <v>0</v>
      </c>
      <c r="AP74" s="257"/>
      <c r="AQ74" s="558"/>
      <c r="AR74" s="384"/>
      <c r="AS74" s="526">
        <f t="shared" si="95"/>
        <v>4.5454545454545459</v>
      </c>
      <c r="AT74" s="519" t="s">
        <v>38</v>
      </c>
      <c r="AU74" s="331">
        <f t="shared" si="96"/>
        <v>0</v>
      </c>
      <c r="AV74" s="257"/>
      <c r="AW74" s="558"/>
      <c r="AX74" s="384"/>
      <c r="AY74" s="223">
        <f t="shared" si="97"/>
        <v>4.5454545454545459</v>
      </c>
      <c r="AZ74" s="519" t="s">
        <v>35</v>
      </c>
      <c r="BA74" s="331">
        <f t="shared" si="98"/>
        <v>4.5454545454545459</v>
      </c>
      <c r="BB74" s="257"/>
      <c r="BC74" s="259" t="s">
        <v>2339</v>
      </c>
      <c r="BD74" s="384"/>
      <c r="BE74" s="246">
        <f t="shared" si="99"/>
        <v>4.5454545454545459</v>
      </c>
      <c r="BF74" s="409" t="s">
        <v>35</v>
      </c>
      <c r="BG74" s="246">
        <f t="shared" si="100"/>
        <v>4.5454545454545459</v>
      </c>
      <c r="BH74" s="257"/>
      <c r="BI74" s="410" t="s">
        <v>2404</v>
      </c>
      <c r="BJ74" s="389"/>
      <c r="BK74" s="146"/>
    </row>
    <row r="75" spans="1:218" s="27" customFormat="1" ht="25.5">
      <c r="A75" s="247" t="s">
        <v>652</v>
      </c>
      <c r="B75" s="327" t="s">
        <v>223</v>
      </c>
      <c r="C75" s="246">
        <f t="shared" si="81"/>
        <v>4.5454545454545459</v>
      </c>
      <c r="D75" s="251" t="s">
        <v>38</v>
      </c>
      <c r="E75" s="246">
        <f t="shared" si="82"/>
        <v>0</v>
      </c>
      <c r="F75" s="257"/>
      <c r="G75" s="257"/>
      <c r="H75" s="384"/>
      <c r="I75" s="223">
        <f t="shared" si="83"/>
        <v>4.5454545454545459</v>
      </c>
      <c r="J75" s="519" t="s">
        <v>38</v>
      </c>
      <c r="K75" s="223">
        <f t="shared" si="84"/>
        <v>0</v>
      </c>
      <c r="L75" s="558"/>
      <c r="M75" s="257"/>
      <c r="N75" s="384"/>
      <c r="O75" s="223">
        <f t="shared" si="85"/>
        <v>4.5454545454545459</v>
      </c>
      <c r="P75" s="519" t="s">
        <v>38</v>
      </c>
      <c r="Q75" s="331">
        <f t="shared" si="86"/>
        <v>0</v>
      </c>
      <c r="R75" s="257"/>
      <c r="S75" s="558"/>
      <c r="T75" s="384"/>
      <c r="U75" s="246">
        <f t="shared" si="87"/>
        <v>4.5454545454545459</v>
      </c>
      <c r="V75" s="521" t="s">
        <v>38</v>
      </c>
      <c r="W75" s="246">
        <f t="shared" si="88"/>
        <v>0</v>
      </c>
      <c r="X75" s="257"/>
      <c r="Y75" s="558"/>
      <c r="Z75" s="384"/>
      <c r="AA75" s="246">
        <f t="shared" si="89"/>
        <v>4.5454545454545459</v>
      </c>
      <c r="AB75" s="267" t="s">
        <v>38</v>
      </c>
      <c r="AC75" s="246">
        <f t="shared" si="90"/>
        <v>0</v>
      </c>
      <c r="AD75" s="257"/>
      <c r="AE75" s="583"/>
      <c r="AF75" s="384"/>
      <c r="AG75" s="246">
        <f t="shared" si="91"/>
        <v>4.5454545454545459</v>
      </c>
      <c r="AH75" s="267" t="s">
        <v>38</v>
      </c>
      <c r="AI75" s="246">
        <f t="shared" si="92"/>
        <v>0</v>
      </c>
      <c r="AJ75" s="257"/>
      <c r="AK75" s="558"/>
      <c r="AL75" s="384"/>
      <c r="AM75" s="223">
        <f t="shared" si="93"/>
        <v>4.5454545454545459</v>
      </c>
      <c r="AN75" s="519" t="s">
        <v>38</v>
      </c>
      <c r="AO75" s="331">
        <f t="shared" si="94"/>
        <v>0</v>
      </c>
      <c r="AP75" s="257"/>
      <c r="AQ75" s="558"/>
      <c r="AR75" s="384"/>
      <c r="AS75" s="526">
        <f t="shared" si="95"/>
        <v>4.5454545454545459</v>
      </c>
      <c r="AT75" s="519" t="s">
        <v>38</v>
      </c>
      <c r="AU75" s="331">
        <f t="shared" si="96"/>
        <v>0</v>
      </c>
      <c r="AV75" s="257"/>
      <c r="AW75" s="558"/>
      <c r="AX75" s="384"/>
      <c r="AY75" s="223">
        <f t="shared" si="97"/>
        <v>4.5454545454545459</v>
      </c>
      <c r="AZ75" s="519" t="s">
        <v>35</v>
      </c>
      <c r="BA75" s="331">
        <f t="shared" si="98"/>
        <v>4.5454545454545459</v>
      </c>
      <c r="BB75" s="257"/>
      <c r="BC75" s="259" t="s">
        <v>1587</v>
      </c>
      <c r="BD75" s="384"/>
      <c r="BE75" s="246">
        <f t="shared" si="99"/>
        <v>4.5454545454545459</v>
      </c>
      <c r="BF75" s="511" t="s">
        <v>38</v>
      </c>
      <c r="BG75" s="246">
        <f t="shared" si="100"/>
        <v>0</v>
      </c>
      <c r="BH75" s="257"/>
      <c r="BI75" s="583"/>
      <c r="BJ75" s="389"/>
      <c r="BK75" s="146"/>
    </row>
    <row r="76" spans="1:218" s="27" customFormat="1" ht="51">
      <c r="A76" s="247" t="s">
        <v>653</v>
      </c>
      <c r="B76" s="327" t="s">
        <v>224</v>
      </c>
      <c r="C76" s="246">
        <f t="shared" si="81"/>
        <v>4.5454545454545459</v>
      </c>
      <c r="D76" s="251" t="s">
        <v>38</v>
      </c>
      <c r="E76" s="246">
        <f t="shared" si="82"/>
        <v>0</v>
      </c>
      <c r="F76" s="257"/>
      <c r="G76" s="257"/>
      <c r="H76" s="384"/>
      <c r="I76" s="223">
        <f t="shared" si="83"/>
        <v>4.5454545454545459</v>
      </c>
      <c r="J76" s="519" t="s">
        <v>35</v>
      </c>
      <c r="K76" s="223">
        <f t="shared" si="84"/>
        <v>4.5454545454545459</v>
      </c>
      <c r="L76" s="558"/>
      <c r="M76" s="251" t="s">
        <v>2228</v>
      </c>
      <c r="N76" s="384"/>
      <c r="O76" s="223">
        <f t="shared" si="85"/>
        <v>4.5454545454545459</v>
      </c>
      <c r="P76" s="519" t="s">
        <v>38</v>
      </c>
      <c r="Q76" s="331">
        <f t="shared" si="86"/>
        <v>0</v>
      </c>
      <c r="R76" s="257"/>
      <c r="S76" s="558"/>
      <c r="T76" s="384"/>
      <c r="U76" s="246">
        <f t="shared" si="87"/>
        <v>4.5454545454545459</v>
      </c>
      <c r="V76" s="521" t="s">
        <v>35</v>
      </c>
      <c r="W76" s="246">
        <f t="shared" si="88"/>
        <v>4.5454545454545459</v>
      </c>
      <c r="X76" s="257"/>
      <c r="Y76" s="405" t="s">
        <v>2249</v>
      </c>
      <c r="Z76" s="384"/>
      <c r="AA76" s="246">
        <f t="shared" si="89"/>
        <v>4.5454545454545459</v>
      </c>
      <c r="AB76" s="267" t="s">
        <v>38</v>
      </c>
      <c r="AC76" s="246">
        <f t="shared" si="90"/>
        <v>0</v>
      </c>
      <c r="AD76" s="257"/>
      <c r="AE76" s="583"/>
      <c r="AF76" s="384"/>
      <c r="AG76" s="246">
        <f t="shared" si="91"/>
        <v>4.5454545454545459</v>
      </c>
      <c r="AH76" s="267" t="s">
        <v>35</v>
      </c>
      <c r="AI76" s="246">
        <f t="shared" si="92"/>
        <v>4.5454545454545459</v>
      </c>
      <c r="AJ76" s="257"/>
      <c r="AK76" s="405" t="s">
        <v>2278</v>
      </c>
      <c r="AL76" s="384"/>
      <c r="AM76" s="223">
        <f t="shared" si="93"/>
        <v>4.5454545454545459</v>
      </c>
      <c r="AN76" s="519" t="s">
        <v>38</v>
      </c>
      <c r="AO76" s="331">
        <f t="shared" si="94"/>
        <v>0</v>
      </c>
      <c r="AP76" s="257"/>
      <c r="AQ76" s="558"/>
      <c r="AR76" s="384"/>
      <c r="AS76" s="526">
        <f t="shared" si="95"/>
        <v>4.5454545454545459</v>
      </c>
      <c r="AT76" s="525" t="s">
        <v>35</v>
      </c>
      <c r="AU76" s="331">
        <f t="shared" si="96"/>
        <v>4.5454545454545459</v>
      </c>
      <c r="AV76" s="257"/>
      <c r="AW76" s="405" t="s">
        <v>2298</v>
      </c>
      <c r="AX76" s="384"/>
      <c r="AY76" s="223">
        <f t="shared" si="97"/>
        <v>4.5454545454545459</v>
      </c>
      <c r="AZ76" s="519" t="s">
        <v>35</v>
      </c>
      <c r="BA76" s="331">
        <f t="shared" si="98"/>
        <v>4.5454545454545459</v>
      </c>
      <c r="BB76" s="257"/>
      <c r="BC76" s="259" t="s">
        <v>1588</v>
      </c>
      <c r="BD76" s="384"/>
      <c r="BE76" s="246">
        <f t="shared" si="99"/>
        <v>4.5454545454545459</v>
      </c>
      <c r="BF76" s="511" t="s">
        <v>35</v>
      </c>
      <c r="BG76" s="246">
        <f t="shared" si="100"/>
        <v>4.5454545454545459</v>
      </c>
      <c r="BH76" s="257"/>
      <c r="BI76" s="410" t="s">
        <v>2403</v>
      </c>
      <c r="BJ76" s="389"/>
      <c r="BK76" s="146"/>
    </row>
    <row r="77" spans="1:218" s="27" customFormat="1" ht="63.75">
      <c r="A77" s="247" t="s">
        <v>654</v>
      </c>
      <c r="B77" s="327" t="s">
        <v>149</v>
      </c>
      <c r="C77" s="246">
        <f t="shared" si="81"/>
        <v>4.5454545454545459</v>
      </c>
      <c r="D77" s="251" t="s">
        <v>38</v>
      </c>
      <c r="E77" s="246">
        <f t="shared" si="82"/>
        <v>0</v>
      </c>
      <c r="F77" s="257"/>
      <c r="G77" s="257"/>
      <c r="H77" s="384"/>
      <c r="I77" s="223">
        <f t="shared" si="83"/>
        <v>4.5454545454545459</v>
      </c>
      <c r="J77" s="519" t="s">
        <v>35</v>
      </c>
      <c r="K77" s="223">
        <f t="shared" si="84"/>
        <v>4.5454545454545459</v>
      </c>
      <c r="L77" s="558"/>
      <c r="M77" s="251" t="s">
        <v>2229</v>
      </c>
      <c r="N77" s="384"/>
      <c r="O77" s="223">
        <f t="shared" si="85"/>
        <v>4.5454545454545459</v>
      </c>
      <c r="P77" s="519" t="s">
        <v>38</v>
      </c>
      <c r="Q77" s="331">
        <f t="shared" si="86"/>
        <v>0</v>
      </c>
      <c r="R77" s="257"/>
      <c r="S77" s="558"/>
      <c r="T77" s="384"/>
      <c r="U77" s="246">
        <f t="shared" si="87"/>
        <v>4.5454545454545459</v>
      </c>
      <c r="V77" s="521" t="s">
        <v>35</v>
      </c>
      <c r="W77" s="246">
        <f t="shared" si="88"/>
        <v>4.5454545454545459</v>
      </c>
      <c r="X77" s="257"/>
      <c r="Y77" s="405" t="s">
        <v>2249</v>
      </c>
      <c r="Z77" s="384"/>
      <c r="AA77" s="246">
        <f t="shared" si="89"/>
        <v>4.5454545454545459</v>
      </c>
      <c r="AB77" s="267" t="s">
        <v>38</v>
      </c>
      <c r="AC77" s="246">
        <f t="shared" si="90"/>
        <v>0</v>
      </c>
      <c r="AD77" s="257"/>
      <c r="AE77" s="583"/>
      <c r="AF77" s="384"/>
      <c r="AG77" s="246">
        <f t="shared" si="91"/>
        <v>4.5454545454545459</v>
      </c>
      <c r="AH77" s="267" t="s">
        <v>35</v>
      </c>
      <c r="AI77" s="246">
        <f t="shared" si="92"/>
        <v>4.5454545454545459</v>
      </c>
      <c r="AJ77" s="257"/>
      <c r="AK77" s="405" t="s">
        <v>2278</v>
      </c>
      <c r="AL77" s="384"/>
      <c r="AM77" s="223">
        <f t="shared" si="93"/>
        <v>4.5454545454545459</v>
      </c>
      <c r="AN77" s="519" t="s">
        <v>38</v>
      </c>
      <c r="AO77" s="331">
        <f t="shared" si="94"/>
        <v>0</v>
      </c>
      <c r="AP77" s="257"/>
      <c r="AQ77" s="558"/>
      <c r="AR77" s="384"/>
      <c r="AS77" s="526">
        <f t="shared" si="95"/>
        <v>4.5454545454545459</v>
      </c>
      <c r="AT77" s="519" t="s">
        <v>38</v>
      </c>
      <c r="AU77" s="331">
        <f t="shared" si="96"/>
        <v>0</v>
      </c>
      <c r="AV77" s="257"/>
      <c r="AW77" s="558"/>
      <c r="AX77" s="384"/>
      <c r="AY77" s="223">
        <f t="shared" si="97"/>
        <v>4.5454545454545459</v>
      </c>
      <c r="AZ77" s="519" t="s">
        <v>35</v>
      </c>
      <c r="BA77" s="331">
        <f t="shared" si="98"/>
        <v>4.5454545454545459</v>
      </c>
      <c r="BB77" s="257"/>
      <c r="BC77" s="251" t="s">
        <v>1589</v>
      </c>
      <c r="BD77" s="384"/>
      <c r="BE77" s="246">
        <f t="shared" si="99"/>
        <v>4.5454545454545459</v>
      </c>
      <c r="BF77" s="511" t="s">
        <v>35</v>
      </c>
      <c r="BG77" s="246">
        <f t="shared" si="100"/>
        <v>4.5454545454545459</v>
      </c>
      <c r="BH77" s="257"/>
      <c r="BI77" s="405" t="s">
        <v>2402</v>
      </c>
      <c r="BJ77" s="389"/>
      <c r="BK77" s="146"/>
    </row>
    <row r="78" spans="1:218" s="27" customFormat="1" ht="51">
      <c r="A78" s="247" t="s">
        <v>655</v>
      </c>
      <c r="B78" s="327" t="s">
        <v>150</v>
      </c>
      <c r="C78" s="246">
        <f t="shared" si="81"/>
        <v>4.5454545454545459</v>
      </c>
      <c r="D78" s="251" t="s">
        <v>38</v>
      </c>
      <c r="E78" s="246">
        <f t="shared" si="82"/>
        <v>0</v>
      </c>
      <c r="F78" s="257"/>
      <c r="G78" s="257"/>
      <c r="H78" s="384"/>
      <c r="I78" s="223">
        <f t="shared" si="83"/>
        <v>4.5454545454545459</v>
      </c>
      <c r="J78" s="519" t="s">
        <v>38</v>
      </c>
      <c r="K78" s="223">
        <f t="shared" si="84"/>
        <v>0</v>
      </c>
      <c r="L78" s="558"/>
      <c r="M78" s="257"/>
      <c r="N78" s="384"/>
      <c r="O78" s="223">
        <f t="shared" si="85"/>
        <v>4.5454545454545459</v>
      </c>
      <c r="P78" s="519" t="s">
        <v>38</v>
      </c>
      <c r="Q78" s="331">
        <f t="shared" si="86"/>
        <v>0</v>
      </c>
      <c r="R78" s="257"/>
      <c r="S78" s="558"/>
      <c r="T78" s="384"/>
      <c r="U78" s="246">
        <f t="shared" si="87"/>
        <v>4.5454545454545459</v>
      </c>
      <c r="V78" s="521" t="s">
        <v>35</v>
      </c>
      <c r="W78" s="246">
        <f t="shared" si="88"/>
        <v>4.5454545454545459</v>
      </c>
      <c r="X78" s="257"/>
      <c r="Y78" s="405" t="s">
        <v>2250</v>
      </c>
      <c r="Z78" s="384"/>
      <c r="AA78" s="246">
        <f t="shared" si="89"/>
        <v>4.5454545454545459</v>
      </c>
      <c r="AB78" s="267" t="s">
        <v>35</v>
      </c>
      <c r="AC78" s="246">
        <f t="shared" si="90"/>
        <v>4.5454545454545459</v>
      </c>
      <c r="AD78" s="257"/>
      <c r="AE78" s="331" t="s">
        <v>2264</v>
      </c>
      <c r="AF78" s="384"/>
      <c r="AG78" s="246">
        <f t="shared" si="91"/>
        <v>4.5454545454545459</v>
      </c>
      <c r="AH78" s="267" t="s">
        <v>35</v>
      </c>
      <c r="AI78" s="246">
        <f t="shared" si="92"/>
        <v>4.5454545454545459</v>
      </c>
      <c r="AJ78" s="257"/>
      <c r="AK78" s="405" t="s">
        <v>2279</v>
      </c>
      <c r="AL78" s="384"/>
      <c r="AM78" s="223">
        <f t="shared" si="93"/>
        <v>4.5454545454545459</v>
      </c>
      <c r="AN78" s="519" t="s">
        <v>35</v>
      </c>
      <c r="AO78" s="331">
        <f t="shared" si="94"/>
        <v>4.5454545454545459</v>
      </c>
      <c r="AP78" s="257"/>
      <c r="AQ78" s="405" t="s">
        <v>2290</v>
      </c>
      <c r="AR78" s="384"/>
      <c r="AS78" s="526">
        <f t="shared" si="95"/>
        <v>4.5454545454545459</v>
      </c>
      <c r="AT78" s="519" t="s">
        <v>35</v>
      </c>
      <c r="AU78" s="331">
        <f t="shared" si="96"/>
        <v>4.5454545454545459</v>
      </c>
      <c r="AV78" s="257"/>
      <c r="AW78" s="405" t="s">
        <v>2299</v>
      </c>
      <c r="AX78" s="384"/>
      <c r="AY78" s="223">
        <f t="shared" si="97"/>
        <v>4.5454545454545459</v>
      </c>
      <c r="AZ78" s="519" t="s">
        <v>38</v>
      </c>
      <c r="BA78" s="331">
        <f t="shared" si="98"/>
        <v>0</v>
      </c>
      <c r="BB78" s="257"/>
      <c r="BC78" s="257"/>
      <c r="BD78" s="384"/>
      <c r="BE78" s="246">
        <f t="shared" si="99"/>
        <v>4.5454545454545459</v>
      </c>
      <c r="BF78" s="511" t="s">
        <v>35</v>
      </c>
      <c r="BG78" s="246">
        <f t="shared" si="100"/>
        <v>4.5454545454545459</v>
      </c>
      <c r="BH78" s="257"/>
      <c r="BI78" s="410" t="s">
        <v>2401</v>
      </c>
      <c r="BJ78" s="389"/>
      <c r="BK78" s="146"/>
    </row>
    <row r="79" spans="1:218" s="27" customFormat="1" ht="63.75">
      <c r="A79" s="247" t="s">
        <v>656</v>
      </c>
      <c r="B79" s="327" t="s">
        <v>151</v>
      </c>
      <c r="C79" s="246">
        <f t="shared" si="81"/>
        <v>4.5454545454545459</v>
      </c>
      <c r="D79" s="251" t="s">
        <v>38</v>
      </c>
      <c r="E79" s="246">
        <f t="shared" si="82"/>
        <v>0</v>
      </c>
      <c r="F79" s="257"/>
      <c r="G79" s="257"/>
      <c r="H79" s="384"/>
      <c r="I79" s="223">
        <f t="shared" si="83"/>
        <v>4.5454545454545459</v>
      </c>
      <c r="J79" s="519" t="s">
        <v>38</v>
      </c>
      <c r="K79" s="223">
        <f t="shared" si="84"/>
        <v>0</v>
      </c>
      <c r="L79" s="558"/>
      <c r="M79" s="257"/>
      <c r="N79" s="384"/>
      <c r="O79" s="223">
        <f t="shared" si="85"/>
        <v>4.5454545454545459</v>
      </c>
      <c r="P79" s="519" t="s">
        <v>38</v>
      </c>
      <c r="Q79" s="331">
        <f t="shared" si="86"/>
        <v>0</v>
      </c>
      <c r="R79" s="257"/>
      <c r="S79" s="558"/>
      <c r="T79" s="384"/>
      <c r="U79" s="246">
        <f t="shared" si="87"/>
        <v>4.5454545454545459</v>
      </c>
      <c r="V79" s="522" t="s">
        <v>38</v>
      </c>
      <c r="W79" s="246">
        <f t="shared" si="88"/>
        <v>0</v>
      </c>
      <c r="X79" s="257"/>
      <c r="Y79" s="331"/>
      <c r="Z79" s="384"/>
      <c r="AA79" s="246">
        <f t="shared" si="89"/>
        <v>4.5454545454545459</v>
      </c>
      <c r="AB79" s="267" t="s">
        <v>38</v>
      </c>
      <c r="AC79" s="246">
        <f t="shared" si="90"/>
        <v>0</v>
      </c>
      <c r="AD79" s="257"/>
      <c r="AE79" s="558"/>
      <c r="AF79" s="384"/>
      <c r="AG79" s="246">
        <f t="shared" si="91"/>
        <v>4.5454545454545459</v>
      </c>
      <c r="AH79" s="267" t="s">
        <v>35</v>
      </c>
      <c r="AI79" s="246">
        <f t="shared" si="92"/>
        <v>4.5454545454545459</v>
      </c>
      <c r="AJ79" s="257"/>
      <c r="AK79" s="405" t="s">
        <v>2280</v>
      </c>
      <c r="AL79" s="384"/>
      <c r="AM79" s="223">
        <f t="shared" si="93"/>
        <v>4.5454545454545459</v>
      </c>
      <c r="AN79" s="525" t="s">
        <v>35</v>
      </c>
      <c r="AO79" s="331">
        <f t="shared" si="94"/>
        <v>4.5454545454545459</v>
      </c>
      <c r="AP79" s="257"/>
      <c r="AQ79" s="405" t="s">
        <v>2291</v>
      </c>
      <c r="AR79" s="384"/>
      <c r="AS79" s="526">
        <f t="shared" si="95"/>
        <v>4.5454545454545459</v>
      </c>
      <c r="AT79" s="519" t="s">
        <v>35</v>
      </c>
      <c r="AU79" s="331">
        <f t="shared" si="96"/>
        <v>4.5454545454545459</v>
      </c>
      <c r="AV79" s="257"/>
      <c r="AW79" s="405" t="s">
        <v>2299</v>
      </c>
      <c r="AX79" s="384"/>
      <c r="AY79" s="223">
        <f t="shared" si="97"/>
        <v>4.5454545454545459</v>
      </c>
      <c r="AZ79" s="519" t="s">
        <v>38</v>
      </c>
      <c r="BA79" s="331">
        <f t="shared" si="98"/>
        <v>0</v>
      </c>
      <c r="BB79" s="257"/>
      <c r="BC79" s="257"/>
      <c r="BD79" s="384"/>
      <c r="BE79" s="246">
        <f t="shared" si="99"/>
        <v>4.5454545454545459</v>
      </c>
      <c r="BF79" s="511" t="s">
        <v>35</v>
      </c>
      <c r="BG79" s="246">
        <f t="shared" si="100"/>
        <v>4.5454545454545459</v>
      </c>
      <c r="BH79" s="257"/>
      <c r="BI79" s="331" t="s">
        <v>2400</v>
      </c>
      <c r="BJ79" s="389"/>
      <c r="BK79" s="146"/>
    </row>
    <row r="80" spans="1:218" s="27" customFormat="1" ht="102">
      <c r="A80" s="247" t="s">
        <v>657</v>
      </c>
      <c r="B80" s="327" t="s">
        <v>152</v>
      </c>
      <c r="C80" s="246">
        <f t="shared" si="81"/>
        <v>4.5454545454545459</v>
      </c>
      <c r="D80" s="251" t="s">
        <v>38</v>
      </c>
      <c r="E80" s="246">
        <f t="shared" si="82"/>
        <v>0</v>
      </c>
      <c r="F80" s="257"/>
      <c r="G80" s="564"/>
      <c r="H80" s="384"/>
      <c r="I80" s="223">
        <f t="shared" si="83"/>
        <v>4.5454545454545459</v>
      </c>
      <c r="J80" s="519" t="s">
        <v>35</v>
      </c>
      <c r="K80" s="223">
        <f t="shared" si="84"/>
        <v>4.5454545454545459</v>
      </c>
      <c r="L80" s="558"/>
      <c r="M80" s="251" t="s">
        <v>2230</v>
      </c>
      <c r="N80" s="384"/>
      <c r="O80" s="223">
        <f t="shared" si="85"/>
        <v>4.5454545454545459</v>
      </c>
      <c r="P80" s="519" t="s">
        <v>38</v>
      </c>
      <c r="Q80" s="331">
        <f t="shared" si="86"/>
        <v>0</v>
      </c>
      <c r="R80" s="257"/>
      <c r="S80" s="558"/>
      <c r="T80" s="384"/>
      <c r="U80" s="246">
        <f t="shared" si="87"/>
        <v>4.5454545454545459</v>
      </c>
      <c r="V80" s="521" t="s">
        <v>35</v>
      </c>
      <c r="W80" s="246">
        <f t="shared" si="88"/>
        <v>4.5454545454545459</v>
      </c>
      <c r="X80" s="257"/>
      <c r="Y80" s="405" t="s">
        <v>2251</v>
      </c>
      <c r="Z80" s="384"/>
      <c r="AA80" s="246">
        <f t="shared" si="89"/>
        <v>4.5454545454545459</v>
      </c>
      <c r="AB80" s="248" t="s">
        <v>35</v>
      </c>
      <c r="AC80" s="246">
        <f t="shared" si="90"/>
        <v>4.5454545454545459</v>
      </c>
      <c r="AD80" s="257"/>
      <c r="AE80" s="405" t="s">
        <v>2265</v>
      </c>
      <c r="AF80" s="384"/>
      <c r="AG80" s="246">
        <f t="shared" si="91"/>
        <v>4.5454545454545459</v>
      </c>
      <c r="AH80" s="251" t="s">
        <v>35</v>
      </c>
      <c r="AI80" s="246">
        <f t="shared" si="92"/>
        <v>4.5454545454545459</v>
      </c>
      <c r="AJ80" s="257"/>
      <c r="AK80" s="405" t="s">
        <v>2281</v>
      </c>
      <c r="AL80" s="384"/>
      <c r="AM80" s="223">
        <f t="shared" si="93"/>
        <v>4.5454545454545459</v>
      </c>
      <c r="AN80" s="519" t="s">
        <v>35</v>
      </c>
      <c r="AO80" s="331">
        <f t="shared" si="94"/>
        <v>4.5454545454545459</v>
      </c>
      <c r="AP80" s="257"/>
      <c r="AQ80" s="405" t="s">
        <v>2292</v>
      </c>
      <c r="AR80" s="384"/>
      <c r="AS80" s="526">
        <f t="shared" si="95"/>
        <v>4.5454545454545459</v>
      </c>
      <c r="AT80" s="519" t="s">
        <v>35</v>
      </c>
      <c r="AU80" s="331">
        <f t="shared" si="96"/>
        <v>4.5454545454545459</v>
      </c>
      <c r="AV80" s="257"/>
      <c r="AW80" s="542" t="s">
        <v>1590</v>
      </c>
      <c r="AX80" s="384"/>
      <c r="AY80" s="223">
        <f t="shared" si="97"/>
        <v>4.5454545454545459</v>
      </c>
      <c r="AZ80" s="519" t="s">
        <v>38</v>
      </c>
      <c r="BA80" s="331">
        <f t="shared" si="98"/>
        <v>0</v>
      </c>
      <c r="BB80" s="257"/>
      <c r="BC80" s="257"/>
      <c r="BD80" s="384"/>
      <c r="BE80" s="246">
        <f t="shared" si="99"/>
        <v>4.5454545454545459</v>
      </c>
      <c r="BF80" s="511" t="s">
        <v>35</v>
      </c>
      <c r="BG80" s="246">
        <f t="shared" si="100"/>
        <v>4.5454545454545459</v>
      </c>
      <c r="BH80" s="257"/>
      <c r="BI80" s="410" t="s">
        <v>2399</v>
      </c>
      <c r="BJ80" s="389"/>
      <c r="BK80" s="146"/>
    </row>
    <row r="81" spans="1:63" s="27" customFormat="1" ht="76.5">
      <c r="A81" s="247" t="s">
        <v>658</v>
      </c>
      <c r="B81" s="327" t="s">
        <v>153</v>
      </c>
      <c r="C81" s="246">
        <f t="shared" si="81"/>
        <v>4.5454545454545459</v>
      </c>
      <c r="D81" s="251" t="s">
        <v>38</v>
      </c>
      <c r="E81" s="246">
        <f t="shared" si="82"/>
        <v>0</v>
      </c>
      <c r="F81" s="257"/>
      <c r="G81" s="257"/>
      <c r="H81" s="384"/>
      <c r="I81" s="223">
        <f t="shared" si="83"/>
        <v>4.5454545454545459</v>
      </c>
      <c r="J81" s="519" t="s">
        <v>35</v>
      </c>
      <c r="K81" s="223">
        <f t="shared" si="84"/>
        <v>4.5454545454545459</v>
      </c>
      <c r="L81" s="558"/>
      <c r="M81" s="251" t="s">
        <v>2231</v>
      </c>
      <c r="N81" s="384"/>
      <c r="O81" s="223">
        <f t="shared" si="85"/>
        <v>4.5454545454545459</v>
      </c>
      <c r="P81" s="519" t="s">
        <v>38</v>
      </c>
      <c r="Q81" s="331">
        <f t="shared" si="86"/>
        <v>0</v>
      </c>
      <c r="R81" s="257"/>
      <c r="S81" s="558"/>
      <c r="T81" s="384"/>
      <c r="U81" s="246">
        <f t="shared" si="87"/>
        <v>4.5454545454545459</v>
      </c>
      <c r="V81" s="521" t="s">
        <v>35</v>
      </c>
      <c r="W81" s="246">
        <f t="shared" si="88"/>
        <v>4.5454545454545459</v>
      </c>
      <c r="X81" s="257"/>
      <c r="Y81" s="405" t="s">
        <v>2252</v>
      </c>
      <c r="Z81" s="384"/>
      <c r="AA81" s="246">
        <f t="shared" si="89"/>
        <v>4.5454545454545459</v>
      </c>
      <c r="AB81" s="248" t="s">
        <v>35</v>
      </c>
      <c r="AC81" s="246">
        <f t="shared" si="90"/>
        <v>4.5454545454545459</v>
      </c>
      <c r="AD81" s="257"/>
      <c r="AE81" s="405" t="s">
        <v>2266</v>
      </c>
      <c r="AF81" s="384"/>
      <c r="AG81" s="246">
        <f t="shared" si="91"/>
        <v>4.5454545454545459</v>
      </c>
      <c r="AH81" s="251" t="s">
        <v>35</v>
      </c>
      <c r="AI81" s="246">
        <f t="shared" si="92"/>
        <v>4.5454545454545459</v>
      </c>
      <c r="AJ81" s="257"/>
      <c r="AK81" s="405" t="s">
        <v>2282</v>
      </c>
      <c r="AL81" s="384"/>
      <c r="AM81" s="223">
        <f t="shared" si="93"/>
        <v>4.5454545454545459</v>
      </c>
      <c r="AN81" s="519" t="s">
        <v>38</v>
      </c>
      <c r="AO81" s="331">
        <f t="shared" si="94"/>
        <v>0</v>
      </c>
      <c r="AP81" s="257"/>
      <c r="AQ81" s="558"/>
      <c r="AR81" s="384"/>
      <c r="AS81" s="526">
        <f t="shared" si="95"/>
        <v>4.5454545454545459</v>
      </c>
      <c r="AT81" s="519" t="s">
        <v>35</v>
      </c>
      <c r="AU81" s="331">
        <f t="shared" si="96"/>
        <v>4.5454545454545459</v>
      </c>
      <c r="AV81" s="257"/>
      <c r="AW81" s="405" t="s">
        <v>2300</v>
      </c>
      <c r="AX81" s="384"/>
      <c r="AY81" s="223">
        <f t="shared" si="97"/>
        <v>4.5454545454545459</v>
      </c>
      <c r="AZ81" s="519" t="s">
        <v>38</v>
      </c>
      <c r="BA81" s="331">
        <f t="shared" si="98"/>
        <v>0</v>
      </c>
      <c r="BB81" s="257"/>
      <c r="BC81" s="257"/>
      <c r="BD81" s="384"/>
      <c r="BE81" s="246">
        <f t="shared" si="99"/>
        <v>4.5454545454545459</v>
      </c>
      <c r="BF81" s="405" t="s">
        <v>35</v>
      </c>
      <c r="BG81" s="246">
        <f t="shared" si="100"/>
        <v>4.5454545454545459</v>
      </c>
      <c r="BH81" s="257"/>
      <c r="BI81" s="410" t="s">
        <v>2398</v>
      </c>
      <c r="BJ81" s="389"/>
      <c r="BK81" s="146"/>
    </row>
    <row r="82" spans="1:63" s="27" customFormat="1" ht="76.5">
      <c r="A82" s="247" t="s">
        <v>659</v>
      </c>
      <c r="B82" s="327" t="s">
        <v>154</v>
      </c>
      <c r="C82" s="246">
        <f t="shared" si="81"/>
        <v>4.5454545454545459</v>
      </c>
      <c r="D82" s="251" t="s">
        <v>38</v>
      </c>
      <c r="E82" s="246">
        <f t="shared" si="82"/>
        <v>0</v>
      </c>
      <c r="F82" s="257"/>
      <c r="G82" s="257"/>
      <c r="H82" s="384"/>
      <c r="I82" s="223">
        <f t="shared" si="83"/>
        <v>4.5454545454545459</v>
      </c>
      <c r="J82" s="519" t="s">
        <v>35</v>
      </c>
      <c r="K82" s="223">
        <f t="shared" si="84"/>
        <v>4.5454545454545459</v>
      </c>
      <c r="L82" s="558"/>
      <c r="M82" s="251" t="s">
        <v>2232</v>
      </c>
      <c r="N82" s="384"/>
      <c r="O82" s="223">
        <f t="shared" si="85"/>
        <v>4.5454545454545459</v>
      </c>
      <c r="P82" s="519" t="s">
        <v>38</v>
      </c>
      <c r="Q82" s="331">
        <f t="shared" si="86"/>
        <v>0</v>
      </c>
      <c r="R82" s="257"/>
      <c r="S82" s="558"/>
      <c r="T82" s="384"/>
      <c r="U82" s="246">
        <f t="shared" si="87"/>
        <v>4.5454545454545459</v>
      </c>
      <c r="V82" s="522" t="s">
        <v>38</v>
      </c>
      <c r="W82" s="246">
        <f t="shared" si="88"/>
        <v>0</v>
      </c>
      <c r="X82" s="257"/>
      <c r="Y82" s="558"/>
      <c r="Z82" s="384"/>
      <c r="AA82" s="246">
        <f t="shared" si="89"/>
        <v>4.5454545454545459</v>
      </c>
      <c r="AB82" s="248" t="s">
        <v>35</v>
      </c>
      <c r="AC82" s="246">
        <f t="shared" si="90"/>
        <v>4.5454545454545459</v>
      </c>
      <c r="AD82" s="257"/>
      <c r="AE82" s="405" t="s">
        <v>2267</v>
      </c>
      <c r="AF82" s="384"/>
      <c r="AG82" s="246">
        <f t="shared" si="91"/>
        <v>4.5454545454545459</v>
      </c>
      <c r="AH82" s="255" t="s">
        <v>35</v>
      </c>
      <c r="AI82" s="246">
        <f t="shared" si="92"/>
        <v>4.5454545454545459</v>
      </c>
      <c r="AJ82" s="257"/>
      <c r="AK82" s="405" t="s">
        <v>2283</v>
      </c>
      <c r="AL82" s="384"/>
      <c r="AM82" s="223">
        <f t="shared" si="93"/>
        <v>4.5454545454545459</v>
      </c>
      <c r="AN82" s="519" t="s">
        <v>38</v>
      </c>
      <c r="AO82" s="331">
        <f t="shared" si="94"/>
        <v>0</v>
      </c>
      <c r="AP82" s="257"/>
      <c r="AQ82" s="558"/>
      <c r="AR82" s="384"/>
      <c r="AS82" s="526">
        <f t="shared" si="95"/>
        <v>4.5454545454545459</v>
      </c>
      <c r="AT82" s="519" t="s">
        <v>35</v>
      </c>
      <c r="AU82" s="331">
        <f t="shared" si="96"/>
        <v>4.5454545454545459</v>
      </c>
      <c r="AV82" s="257"/>
      <c r="AW82" s="542" t="s">
        <v>2301</v>
      </c>
      <c r="AX82" s="384"/>
      <c r="AY82" s="223">
        <f t="shared" si="97"/>
        <v>4.5454545454545459</v>
      </c>
      <c r="AZ82" s="519" t="s">
        <v>38</v>
      </c>
      <c r="BA82" s="331">
        <f t="shared" si="98"/>
        <v>0</v>
      </c>
      <c r="BB82" s="257"/>
      <c r="BC82" s="257"/>
      <c r="BD82" s="384"/>
      <c r="BE82" s="246">
        <f t="shared" si="99"/>
        <v>4.5454545454545459</v>
      </c>
      <c r="BF82" s="405" t="s">
        <v>35</v>
      </c>
      <c r="BG82" s="246">
        <f t="shared" si="100"/>
        <v>4.5454545454545459</v>
      </c>
      <c r="BH82" s="257"/>
      <c r="BI82" s="410" t="s">
        <v>2397</v>
      </c>
      <c r="BJ82" s="389"/>
      <c r="BK82" s="146"/>
    </row>
    <row r="83" spans="1:63" s="29" customFormat="1" ht="12.75">
      <c r="A83" s="562"/>
      <c r="B83" s="257"/>
      <c r="C83" s="523"/>
      <c r="D83" s="523"/>
      <c r="E83" s="257"/>
      <c r="F83" s="257"/>
      <c r="G83" s="257"/>
      <c r="H83" s="383"/>
      <c r="I83" s="523"/>
      <c r="J83" s="523"/>
      <c r="K83" s="523"/>
      <c r="L83" s="257"/>
      <c r="M83" s="257"/>
      <c r="N83" s="383"/>
      <c r="O83" s="523"/>
      <c r="P83" s="584"/>
      <c r="Q83" s="257"/>
      <c r="R83" s="257"/>
      <c r="S83" s="558"/>
      <c r="T83" s="383"/>
      <c r="U83" s="523"/>
      <c r="V83" s="568"/>
      <c r="W83" s="257"/>
      <c r="X83" s="257"/>
      <c r="Y83" s="558"/>
      <c r="Z83" s="383"/>
      <c r="AA83" s="523"/>
      <c r="AB83" s="584"/>
      <c r="AC83" s="257"/>
      <c r="AD83" s="257"/>
      <c r="AE83" s="558"/>
      <c r="AF83" s="383"/>
      <c r="AG83" s="523"/>
      <c r="AH83" s="523"/>
      <c r="AI83" s="257"/>
      <c r="AJ83" s="257"/>
      <c r="AK83" s="558"/>
      <c r="AL83" s="383"/>
      <c r="AM83" s="523"/>
      <c r="AN83" s="584"/>
      <c r="AO83" s="257"/>
      <c r="AP83" s="257"/>
      <c r="AQ83" s="558"/>
      <c r="AR83" s="383"/>
      <c r="AS83" s="523"/>
      <c r="AT83" s="523"/>
      <c r="AU83" s="257"/>
      <c r="AV83" s="257"/>
      <c r="AW83" s="571"/>
      <c r="AX83" s="383"/>
      <c r="AY83" s="584"/>
      <c r="AZ83" s="523"/>
      <c r="BA83" s="257"/>
      <c r="BB83" s="257"/>
      <c r="BC83" s="257"/>
      <c r="BD83" s="383"/>
      <c r="BE83" s="584"/>
      <c r="BF83" s="257"/>
      <c r="BG83" s="257"/>
      <c r="BH83" s="257"/>
      <c r="BI83" s="558"/>
      <c r="BJ83" s="388"/>
      <c r="BK83" s="390"/>
    </row>
    <row r="84" spans="1:63" s="29" customFormat="1" ht="12.75">
      <c r="A84" s="240" t="s">
        <v>155</v>
      </c>
      <c r="B84" s="241" t="s">
        <v>830</v>
      </c>
      <c r="C84" s="242">
        <f>C$69/2</f>
        <v>50</v>
      </c>
      <c r="D84" s="392"/>
      <c r="E84" s="392"/>
      <c r="F84" s="242">
        <f>F86+F92</f>
        <v>35</v>
      </c>
      <c r="G84" s="392"/>
      <c r="H84" s="383"/>
      <c r="I84" s="242">
        <f>I$69/2</f>
        <v>50</v>
      </c>
      <c r="J84" s="392"/>
      <c r="K84" s="392"/>
      <c r="L84" s="242">
        <f>L86+L92</f>
        <v>18.333333333333336</v>
      </c>
      <c r="M84" s="392"/>
      <c r="N84" s="383"/>
      <c r="O84" s="242">
        <f>O$69/2</f>
        <v>50</v>
      </c>
      <c r="P84" s="554"/>
      <c r="Q84" s="392"/>
      <c r="R84" s="242">
        <f>R86+R92</f>
        <v>35</v>
      </c>
      <c r="S84" s="569"/>
      <c r="T84" s="383"/>
      <c r="U84" s="242">
        <f>U$69/2</f>
        <v>50</v>
      </c>
      <c r="V84" s="554"/>
      <c r="W84" s="392"/>
      <c r="X84" s="242">
        <f>X86+X92</f>
        <v>45</v>
      </c>
      <c r="Y84" s="569"/>
      <c r="Z84" s="383"/>
      <c r="AA84" s="242">
        <f>AA$69/2</f>
        <v>50</v>
      </c>
      <c r="AB84" s="554"/>
      <c r="AC84" s="392"/>
      <c r="AD84" s="242">
        <f>AD86+AD92</f>
        <v>50</v>
      </c>
      <c r="AE84" s="558"/>
      <c r="AF84" s="383"/>
      <c r="AG84" s="242">
        <f>AG$69/2</f>
        <v>50</v>
      </c>
      <c r="AH84" s="392"/>
      <c r="AI84" s="392"/>
      <c r="AJ84" s="242">
        <f>AJ86+AJ92</f>
        <v>45</v>
      </c>
      <c r="AK84" s="558"/>
      <c r="AL84" s="383"/>
      <c r="AM84" s="242">
        <f>AM$69/2</f>
        <v>50</v>
      </c>
      <c r="AN84" s="554"/>
      <c r="AO84" s="392"/>
      <c r="AP84" s="242">
        <f>AP86+AP92</f>
        <v>17.5</v>
      </c>
      <c r="AQ84" s="569"/>
      <c r="AR84" s="383"/>
      <c r="AS84" s="242">
        <f>AS$69/2</f>
        <v>50</v>
      </c>
      <c r="AT84" s="392"/>
      <c r="AU84" s="392"/>
      <c r="AV84" s="242">
        <f>AV86+AV92</f>
        <v>50</v>
      </c>
      <c r="AW84" s="576"/>
      <c r="AX84" s="383"/>
      <c r="AY84" s="416">
        <v>50</v>
      </c>
      <c r="AZ84" s="392"/>
      <c r="BA84" s="392"/>
      <c r="BB84" s="242">
        <f>BB86+BB92</f>
        <v>28.75</v>
      </c>
      <c r="BC84" s="392"/>
      <c r="BD84" s="383"/>
      <c r="BE84" s="416">
        <v>50</v>
      </c>
      <c r="BF84" s="392"/>
      <c r="BG84" s="392"/>
      <c r="BH84" s="242">
        <f>BH86+BH92</f>
        <v>45</v>
      </c>
      <c r="BI84" s="569"/>
      <c r="BJ84" s="388"/>
      <c r="BK84" s="390"/>
    </row>
    <row r="85" spans="1:63" s="29" customFormat="1" ht="38.25">
      <c r="A85" s="574"/>
      <c r="B85" s="248" t="s">
        <v>718</v>
      </c>
      <c r="C85" s="392"/>
      <c r="D85" s="392"/>
      <c r="E85" s="392"/>
      <c r="F85" s="392"/>
      <c r="G85" s="392"/>
      <c r="H85" s="383"/>
      <c r="I85" s="392"/>
      <c r="J85" s="392"/>
      <c r="K85" s="392"/>
      <c r="L85" s="392"/>
      <c r="M85" s="392"/>
      <c r="N85" s="383"/>
      <c r="O85" s="392"/>
      <c r="P85" s="554"/>
      <c r="Q85" s="392"/>
      <c r="R85" s="392"/>
      <c r="S85" s="569"/>
      <c r="T85" s="383"/>
      <c r="U85" s="392"/>
      <c r="V85" s="554"/>
      <c r="W85" s="392"/>
      <c r="X85" s="392"/>
      <c r="Y85" s="569"/>
      <c r="Z85" s="383"/>
      <c r="AA85" s="392"/>
      <c r="AB85" s="554"/>
      <c r="AC85" s="392"/>
      <c r="AD85" s="392"/>
      <c r="AE85" s="558"/>
      <c r="AF85" s="383"/>
      <c r="AG85" s="392"/>
      <c r="AH85" s="392"/>
      <c r="AI85" s="392"/>
      <c r="AJ85" s="392"/>
      <c r="AK85" s="569"/>
      <c r="AL85" s="383"/>
      <c r="AM85" s="392"/>
      <c r="AN85" s="554"/>
      <c r="AO85" s="392"/>
      <c r="AP85" s="392"/>
      <c r="AQ85" s="569"/>
      <c r="AR85" s="383"/>
      <c r="AS85" s="392"/>
      <c r="AT85" s="392"/>
      <c r="AU85" s="392"/>
      <c r="AV85" s="392"/>
      <c r="AW85" s="576"/>
      <c r="AX85" s="383"/>
      <c r="AY85" s="554"/>
      <c r="AZ85" s="392"/>
      <c r="BA85" s="392"/>
      <c r="BB85" s="392"/>
      <c r="BC85" s="392"/>
      <c r="BD85" s="383"/>
      <c r="BE85" s="554"/>
      <c r="BF85" s="392"/>
      <c r="BG85" s="392"/>
      <c r="BH85" s="392"/>
      <c r="BI85" s="569"/>
      <c r="BJ85" s="388"/>
      <c r="BK85" s="390"/>
    </row>
    <row r="86" spans="1:63" s="27" customFormat="1" ht="58.5" customHeight="1">
      <c r="A86" s="240" t="s">
        <v>719</v>
      </c>
      <c r="B86" s="241" t="s">
        <v>885</v>
      </c>
      <c r="C86" s="242">
        <f>C$84/2</f>
        <v>25</v>
      </c>
      <c r="D86" s="392"/>
      <c r="E86" s="392"/>
      <c r="F86" s="242">
        <f>SUM(E87:E90)</f>
        <v>25</v>
      </c>
      <c r="G86" s="392"/>
      <c r="H86" s="384"/>
      <c r="I86" s="242">
        <f>I$84/2</f>
        <v>25</v>
      </c>
      <c r="J86" s="392"/>
      <c r="K86" s="392"/>
      <c r="L86" s="242">
        <f>SUM(K87:K90)</f>
        <v>8.3333333333333339</v>
      </c>
      <c r="M86" s="392"/>
      <c r="N86" s="384"/>
      <c r="O86" s="242">
        <f>O$84/2</f>
        <v>25</v>
      </c>
      <c r="P86" s="554"/>
      <c r="Q86" s="392"/>
      <c r="R86" s="242">
        <f>SUM(Q87:Q90)</f>
        <v>25</v>
      </c>
      <c r="S86" s="558"/>
      <c r="T86" s="384"/>
      <c r="U86" s="242">
        <f>U$84/2</f>
        <v>25</v>
      </c>
      <c r="V86" s="554"/>
      <c r="W86" s="392"/>
      <c r="X86" s="242">
        <f>SUM(W87:W90)</f>
        <v>25</v>
      </c>
      <c r="Y86" s="558"/>
      <c r="Z86" s="384"/>
      <c r="AA86" s="242">
        <f>AA$84/2</f>
        <v>25</v>
      </c>
      <c r="AB86" s="554"/>
      <c r="AC86" s="392"/>
      <c r="AD86" s="242">
        <f>SUM(AC87:AC90)</f>
        <v>25</v>
      </c>
      <c r="AE86" s="569"/>
      <c r="AF86" s="384"/>
      <c r="AG86" s="242">
        <f>AG$84/2</f>
        <v>25</v>
      </c>
      <c r="AH86" s="392"/>
      <c r="AI86" s="392"/>
      <c r="AJ86" s="242">
        <f>SUM(AI87:AI90)</f>
        <v>25</v>
      </c>
      <c r="AK86" s="569"/>
      <c r="AL86" s="384"/>
      <c r="AM86" s="242">
        <f>AM$84/2</f>
        <v>25</v>
      </c>
      <c r="AN86" s="554"/>
      <c r="AO86" s="392"/>
      <c r="AP86" s="242">
        <f>SUM(AO87:AO90)</f>
        <v>12.5</v>
      </c>
      <c r="AQ86" s="569"/>
      <c r="AR86" s="384"/>
      <c r="AS86" s="242">
        <f>AS$84/2</f>
        <v>25</v>
      </c>
      <c r="AT86" s="392"/>
      <c r="AU86" s="392"/>
      <c r="AV86" s="242">
        <f>SUM(AU87:AU90)</f>
        <v>25</v>
      </c>
      <c r="AW86" s="576"/>
      <c r="AX86" s="384"/>
      <c r="AY86" s="242">
        <f>AY$84/2</f>
        <v>25</v>
      </c>
      <c r="AZ86" s="392"/>
      <c r="BA86" s="392"/>
      <c r="BB86" s="242">
        <f>SUM(BA87:BA90)</f>
        <v>18.75</v>
      </c>
      <c r="BC86" s="392"/>
      <c r="BD86" s="384"/>
      <c r="BE86" s="242">
        <f>BE$84/2</f>
        <v>25</v>
      </c>
      <c r="BF86" s="392"/>
      <c r="BG86" s="392"/>
      <c r="BH86" s="242">
        <f>SUM(BG87:BG90)</f>
        <v>25</v>
      </c>
      <c r="BI86" s="569"/>
      <c r="BJ86" s="389"/>
      <c r="BK86" s="146"/>
    </row>
    <row r="87" spans="1:63" s="27" customFormat="1" ht="52.5" customHeight="1">
      <c r="A87" s="562"/>
      <c r="B87" s="248" t="s">
        <v>143</v>
      </c>
      <c r="C87" s="246">
        <f>C$86/4</f>
        <v>6.25</v>
      </c>
      <c r="D87" s="251" t="s">
        <v>35</v>
      </c>
      <c r="E87" s="246">
        <f>IF(D87="yes",C87,0)</f>
        <v>6.25</v>
      </c>
      <c r="F87" s="257"/>
      <c r="G87" s="251" t="s">
        <v>2221</v>
      </c>
      <c r="H87" s="384"/>
      <c r="I87" s="257"/>
      <c r="J87" s="251" t="s">
        <v>122</v>
      </c>
      <c r="K87" s="246">
        <f>IF(J87="yes",I87,0)</f>
        <v>0</v>
      </c>
      <c r="L87" s="257"/>
      <c r="M87" s="257"/>
      <c r="N87" s="384"/>
      <c r="O87" s="246">
        <f>O$86/4</f>
        <v>6.25</v>
      </c>
      <c r="P87" s="328" t="s">
        <v>35</v>
      </c>
      <c r="Q87" s="246">
        <f>IF(P87="yes",O87,0)</f>
        <v>6.25</v>
      </c>
      <c r="R87" s="257"/>
      <c r="S87" s="405" t="s">
        <v>2238</v>
      </c>
      <c r="T87" s="384"/>
      <c r="U87" s="246">
        <f>U$86/4</f>
        <v>6.25</v>
      </c>
      <c r="V87" s="327" t="s">
        <v>35</v>
      </c>
      <c r="W87" s="246">
        <f>IF(V87="yes",U87,0)</f>
        <v>6.25</v>
      </c>
      <c r="X87" s="257"/>
      <c r="Y87" s="405" t="s">
        <v>2253</v>
      </c>
      <c r="Z87" s="384"/>
      <c r="AA87" s="246">
        <f>AA$86/4</f>
        <v>6.25</v>
      </c>
      <c r="AB87" s="421" t="s">
        <v>35</v>
      </c>
      <c r="AC87" s="246">
        <f>IF(AB87="yes",AA87,0)</f>
        <v>6.25</v>
      </c>
      <c r="AD87" s="257"/>
      <c r="AE87" s="331" t="s">
        <v>2268</v>
      </c>
      <c r="AF87" s="384"/>
      <c r="AG87" s="246">
        <f>AG$86/4</f>
        <v>6.25</v>
      </c>
      <c r="AH87" s="255" t="s">
        <v>35</v>
      </c>
      <c r="AI87" s="246">
        <f>IF(AH87="yes",AG87,0)</f>
        <v>6.25</v>
      </c>
      <c r="AJ87" s="257"/>
      <c r="AK87" s="405" t="s">
        <v>1591</v>
      </c>
      <c r="AL87" s="384"/>
      <c r="AM87" s="246">
        <f>AM$86/4</f>
        <v>6.25</v>
      </c>
      <c r="AN87" s="328" t="s">
        <v>35</v>
      </c>
      <c r="AO87" s="246">
        <f>IF(AN87="yes",AM87,0)</f>
        <v>6.25</v>
      </c>
      <c r="AP87" s="257"/>
      <c r="AQ87" s="405" t="s">
        <v>2293</v>
      </c>
      <c r="AR87" s="384"/>
      <c r="AS87" s="246">
        <f>AS$86/4</f>
        <v>6.25</v>
      </c>
      <c r="AT87" s="251" t="s">
        <v>35</v>
      </c>
      <c r="AU87" s="246">
        <f>IF(AT87="yes",AS87,0)</f>
        <v>6.25</v>
      </c>
      <c r="AV87" s="257"/>
      <c r="AW87" s="405" t="s">
        <v>2302</v>
      </c>
      <c r="AX87" s="384"/>
      <c r="AY87" s="246">
        <f>AY$86/4</f>
        <v>6.25</v>
      </c>
      <c r="AZ87" s="251" t="s">
        <v>35</v>
      </c>
      <c r="BA87" s="246">
        <f>IF(AZ87="yes",AY87,0)</f>
        <v>6.25</v>
      </c>
      <c r="BB87" s="257"/>
      <c r="BC87" s="251" t="s">
        <v>2312</v>
      </c>
      <c r="BD87" s="384"/>
      <c r="BE87" s="246">
        <f>BE$86/4</f>
        <v>6.25</v>
      </c>
      <c r="BF87" s="251" t="s">
        <v>35</v>
      </c>
      <c r="BG87" s="246">
        <f>IF(BF87="yes",BE87,0)</f>
        <v>6.25</v>
      </c>
      <c r="BH87" s="257"/>
      <c r="BI87" s="410" t="s">
        <v>2396</v>
      </c>
      <c r="BJ87" s="389"/>
      <c r="BK87" s="146"/>
    </row>
    <row r="88" spans="1:63" s="27" customFormat="1" ht="63.75">
      <c r="A88" s="562"/>
      <c r="B88" s="248" t="s">
        <v>156</v>
      </c>
      <c r="C88" s="246">
        <f t="shared" ref="C88:C90" si="101">C$86/4</f>
        <v>6.25</v>
      </c>
      <c r="D88" s="251" t="s">
        <v>35</v>
      </c>
      <c r="E88" s="246">
        <f>IF(D88="yes",C88,0)</f>
        <v>6.25</v>
      </c>
      <c r="F88" s="257"/>
      <c r="G88" s="251" t="s">
        <v>2222</v>
      </c>
      <c r="H88" s="384"/>
      <c r="I88" s="246">
        <f>I$86/3</f>
        <v>8.3333333333333339</v>
      </c>
      <c r="J88" s="251" t="s">
        <v>35</v>
      </c>
      <c r="K88" s="246">
        <f>IF(J88="yes",I88,0)</f>
        <v>8.3333333333333339</v>
      </c>
      <c r="L88" s="257"/>
      <c r="M88" s="251" t="s">
        <v>2233</v>
      </c>
      <c r="N88" s="384"/>
      <c r="O88" s="246">
        <f t="shared" ref="O88:O90" si="102">O$86/4</f>
        <v>6.25</v>
      </c>
      <c r="P88" s="328" t="s">
        <v>35</v>
      </c>
      <c r="Q88" s="246">
        <f>IF(P88="yes",O88,0)</f>
        <v>6.25</v>
      </c>
      <c r="R88" s="257"/>
      <c r="S88" s="405" t="s">
        <v>2239</v>
      </c>
      <c r="T88" s="384"/>
      <c r="U88" s="246">
        <f t="shared" ref="U88:U90" si="103">U$86/4</f>
        <v>6.25</v>
      </c>
      <c r="V88" s="327" t="s">
        <v>35</v>
      </c>
      <c r="W88" s="246">
        <f>IF(V88="yes",U88,0)</f>
        <v>6.25</v>
      </c>
      <c r="X88" s="257"/>
      <c r="Y88" s="405" t="s">
        <v>2254</v>
      </c>
      <c r="Z88" s="384"/>
      <c r="AA88" s="246">
        <f t="shared" ref="AA88:AA90" si="104">AA$86/4</f>
        <v>6.25</v>
      </c>
      <c r="AB88" s="421" t="s">
        <v>35</v>
      </c>
      <c r="AC88" s="246">
        <f>IF(AB88="yes",AA88,0)</f>
        <v>6.25</v>
      </c>
      <c r="AD88" s="257"/>
      <c r="AE88" s="331" t="s">
        <v>2269</v>
      </c>
      <c r="AF88" s="384"/>
      <c r="AG88" s="246">
        <f t="shared" ref="AG88:AG90" si="105">AG$86/4</f>
        <v>6.25</v>
      </c>
      <c r="AH88" s="255" t="s">
        <v>35</v>
      </c>
      <c r="AI88" s="246">
        <f>IF(AH88="yes",AG88,0)</f>
        <v>6.25</v>
      </c>
      <c r="AJ88" s="257"/>
      <c r="AK88" s="331" t="s">
        <v>2284</v>
      </c>
      <c r="AL88" s="384"/>
      <c r="AM88" s="246">
        <f t="shared" ref="AM88:AM90" si="106">AM$86/4</f>
        <v>6.25</v>
      </c>
      <c r="AN88" s="328" t="s">
        <v>38</v>
      </c>
      <c r="AO88" s="246">
        <f>IF(AN88="yes",AM88,0)</f>
        <v>0</v>
      </c>
      <c r="AP88" s="257"/>
      <c r="AQ88" s="558"/>
      <c r="AR88" s="384"/>
      <c r="AS88" s="246">
        <f t="shared" ref="AS88:AS90" si="107">AS$86/4</f>
        <v>6.25</v>
      </c>
      <c r="AT88" s="251" t="s">
        <v>35</v>
      </c>
      <c r="AU88" s="246">
        <f>IF(AT88="yes",AS88,0)</f>
        <v>6.25</v>
      </c>
      <c r="AV88" s="257"/>
      <c r="AW88" s="405" t="s">
        <v>2303</v>
      </c>
      <c r="AX88" s="384"/>
      <c r="AY88" s="246">
        <f t="shared" ref="AY88:AY90" si="108">AY$86/4</f>
        <v>6.25</v>
      </c>
      <c r="AZ88" s="251" t="s">
        <v>35</v>
      </c>
      <c r="BA88" s="246">
        <f>IF(AZ88="yes",AY88,0)</f>
        <v>6.25</v>
      </c>
      <c r="BB88" s="257"/>
      <c r="BC88" s="251" t="s">
        <v>2313</v>
      </c>
      <c r="BD88" s="384"/>
      <c r="BE88" s="246">
        <f t="shared" ref="BE88:BE90" si="109">BE$86/4</f>
        <v>6.25</v>
      </c>
      <c r="BF88" s="248" t="s">
        <v>35</v>
      </c>
      <c r="BG88" s="246">
        <f>IF(BF88="yes",BE88,0)</f>
        <v>6.25</v>
      </c>
      <c r="BH88" s="257"/>
      <c r="BI88" s="410" t="s">
        <v>2395</v>
      </c>
      <c r="BJ88" s="389"/>
      <c r="BK88" s="146"/>
    </row>
    <row r="89" spans="1:63" s="27" customFormat="1" ht="66" customHeight="1">
      <c r="A89" s="562"/>
      <c r="B89" s="248" t="s">
        <v>145</v>
      </c>
      <c r="C89" s="246">
        <f t="shared" si="101"/>
        <v>6.25</v>
      </c>
      <c r="D89" s="251" t="s">
        <v>35</v>
      </c>
      <c r="E89" s="246">
        <f>IF(D89="yes",C89,0)</f>
        <v>6.25</v>
      </c>
      <c r="F89" s="257"/>
      <c r="G89" s="251" t="s">
        <v>2223</v>
      </c>
      <c r="H89" s="384"/>
      <c r="I89" s="246">
        <f t="shared" ref="I89:I90" si="110">I$86/3</f>
        <v>8.3333333333333339</v>
      </c>
      <c r="J89" s="251" t="s">
        <v>38</v>
      </c>
      <c r="K89" s="246">
        <f>IF(J89="yes",I89,0)</f>
        <v>0</v>
      </c>
      <c r="L89" s="257"/>
      <c r="M89" s="257"/>
      <c r="N89" s="384"/>
      <c r="O89" s="246">
        <f t="shared" si="102"/>
        <v>6.25</v>
      </c>
      <c r="P89" s="328" t="s">
        <v>35</v>
      </c>
      <c r="Q89" s="246">
        <f>IF(P89="yes",O89,0)</f>
        <v>6.25</v>
      </c>
      <c r="R89" s="257"/>
      <c r="S89" s="405" t="s">
        <v>2240</v>
      </c>
      <c r="T89" s="384"/>
      <c r="U89" s="246">
        <f t="shared" si="103"/>
        <v>6.25</v>
      </c>
      <c r="V89" s="421" t="s">
        <v>35</v>
      </c>
      <c r="W89" s="246">
        <f>IF(V89="yes",U89,0)</f>
        <v>6.25</v>
      </c>
      <c r="X89" s="257"/>
      <c r="Y89" s="331" t="s">
        <v>2255</v>
      </c>
      <c r="Z89" s="384"/>
      <c r="AA89" s="246">
        <f t="shared" si="104"/>
        <v>6.25</v>
      </c>
      <c r="AB89" s="421" t="s">
        <v>35</v>
      </c>
      <c r="AC89" s="246">
        <f>IF(AB89="yes",AA89,0)</f>
        <v>6.25</v>
      </c>
      <c r="AD89" s="257"/>
      <c r="AE89" s="405" t="s">
        <v>2270</v>
      </c>
      <c r="AF89" s="384"/>
      <c r="AG89" s="246">
        <f t="shared" si="105"/>
        <v>6.25</v>
      </c>
      <c r="AH89" s="255" t="s">
        <v>35</v>
      </c>
      <c r="AI89" s="246">
        <f>IF(AH89="yes",AG89,0)</f>
        <v>6.25</v>
      </c>
      <c r="AJ89" s="257"/>
      <c r="AK89" s="405" t="s">
        <v>1592</v>
      </c>
      <c r="AL89" s="384"/>
      <c r="AM89" s="246">
        <f t="shared" si="106"/>
        <v>6.25</v>
      </c>
      <c r="AN89" s="328" t="s">
        <v>38</v>
      </c>
      <c r="AO89" s="246">
        <f>IF(AN89="yes",AM89,0)</f>
        <v>0</v>
      </c>
      <c r="AP89" s="257"/>
      <c r="AQ89" s="558"/>
      <c r="AR89" s="384"/>
      <c r="AS89" s="246">
        <f t="shared" si="107"/>
        <v>6.25</v>
      </c>
      <c r="AT89" s="251" t="s">
        <v>35</v>
      </c>
      <c r="AU89" s="246">
        <f>IF(AT89="yes",AS89,0)</f>
        <v>6.25</v>
      </c>
      <c r="AV89" s="257"/>
      <c r="AW89" s="405" t="s">
        <v>2304</v>
      </c>
      <c r="AX89" s="384"/>
      <c r="AY89" s="246">
        <f t="shared" si="108"/>
        <v>6.25</v>
      </c>
      <c r="AZ89" s="251" t="s">
        <v>35</v>
      </c>
      <c r="BA89" s="246">
        <f>IF(AZ89="yes",AY89,0)</f>
        <v>6.25</v>
      </c>
      <c r="BB89" s="257"/>
      <c r="BC89" s="251" t="s">
        <v>2314</v>
      </c>
      <c r="BD89" s="384"/>
      <c r="BE89" s="246">
        <f t="shared" si="109"/>
        <v>6.25</v>
      </c>
      <c r="BF89" s="248" t="s">
        <v>35</v>
      </c>
      <c r="BG89" s="246">
        <f>IF(BF89="yes",BE89,0)</f>
        <v>6.25</v>
      </c>
      <c r="BH89" s="257"/>
      <c r="BI89" s="410" t="s">
        <v>2394</v>
      </c>
      <c r="BJ89" s="389"/>
      <c r="BK89" s="146"/>
    </row>
    <row r="90" spans="1:63" s="27" customFormat="1" ht="63.75">
      <c r="A90" s="562"/>
      <c r="B90" s="248" t="s">
        <v>206</v>
      </c>
      <c r="C90" s="246">
        <f t="shared" si="101"/>
        <v>6.25</v>
      </c>
      <c r="D90" s="251" t="s">
        <v>35</v>
      </c>
      <c r="E90" s="246">
        <f>IF(D90="yes",C90,0)</f>
        <v>6.25</v>
      </c>
      <c r="F90" s="257"/>
      <c r="G90" s="251" t="s">
        <v>2224</v>
      </c>
      <c r="H90" s="384"/>
      <c r="I90" s="246">
        <f t="shared" si="110"/>
        <v>8.3333333333333339</v>
      </c>
      <c r="J90" s="251" t="s">
        <v>38</v>
      </c>
      <c r="K90" s="246">
        <f>IF(J90="yes",I90,0)</f>
        <v>0</v>
      </c>
      <c r="L90" s="257"/>
      <c r="M90" s="257"/>
      <c r="N90" s="384"/>
      <c r="O90" s="246">
        <f t="shared" si="102"/>
        <v>6.25</v>
      </c>
      <c r="P90" s="328" t="s">
        <v>35</v>
      </c>
      <c r="Q90" s="246">
        <f>IF(P90="yes",O90,0)</f>
        <v>6.25</v>
      </c>
      <c r="R90" s="257"/>
      <c r="S90" s="405" t="s">
        <v>2241</v>
      </c>
      <c r="T90" s="384"/>
      <c r="U90" s="246">
        <f t="shared" si="103"/>
        <v>6.25</v>
      </c>
      <c r="V90" s="327" t="s">
        <v>35</v>
      </c>
      <c r="W90" s="246">
        <f>IF(V90="yes",U90,0)</f>
        <v>6.25</v>
      </c>
      <c r="X90" s="257"/>
      <c r="Y90" s="405" t="s">
        <v>2256</v>
      </c>
      <c r="Z90" s="384"/>
      <c r="AA90" s="246">
        <f t="shared" si="104"/>
        <v>6.25</v>
      </c>
      <c r="AB90" s="421" t="s">
        <v>35</v>
      </c>
      <c r="AC90" s="246">
        <f>IF(AB90="yes",AA90,0)</f>
        <v>6.25</v>
      </c>
      <c r="AD90" s="257"/>
      <c r="AE90" s="331" t="s">
        <v>2271</v>
      </c>
      <c r="AF90" s="384"/>
      <c r="AG90" s="246">
        <f t="shared" si="105"/>
        <v>6.25</v>
      </c>
      <c r="AH90" s="255" t="s">
        <v>35</v>
      </c>
      <c r="AI90" s="246">
        <f>IF(AH90="yes",AG90,0)</f>
        <v>6.25</v>
      </c>
      <c r="AJ90" s="257"/>
      <c r="AK90" s="405" t="s">
        <v>2285</v>
      </c>
      <c r="AL90" s="384"/>
      <c r="AM90" s="246">
        <f t="shared" si="106"/>
        <v>6.25</v>
      </c>
      <c r="AN90" s="328" t="s">
        <v>35</v>
      </c>
      <c r="AO90" s="246">
        <f>IF(AN90="yes",AM90,0)</f>
        <v>6.25</v>
      </c>
      <c r="AP90" s="257"/>
      <c r="AQ90" s="405" t="s">
        <v>2294</v>
      </c>
      <c r="AR90" s="384"/>
      <c r="AS90" s="246">
        <f t="shared" si="107"/>
        <v>6.25</v>
      </c>
      <c r="AT90" s="251" t="s">
        <v>35</v>
      </c>
      <c r="AU90" s="246">
        <f>IF(AT90="yes",AS90,0)</f>
        <v>6.25</v>
      </c>
      <c r="AV90" s="257"/>
      <c r="AW90" s="405" t="s">
        <v>2305</v>
      </c>
      <c r="AX90" s="384"/>
      <c r="AY90" s="246">
        <f t="shared" si="108"/>
        <v>6.25</v>
      </c>
      <c r="AZ90" s="251" t="s">
        <v>38</v>
      </c>
      <c r="BA90" s="246">
        <f>IF(AZ90="yes",AY90,0)</f>
        <v>0</v>
      </c>
      <c r="BB90" s="257"/>
      <c r="BC90" s="257"/>
      <c r="BD90" s="384"/>
      <c r="BE90" s="246">
        <f t="shared" si="109"/>
        <v>6.25</v>
      </c>
      <c r="BF90" s="248" t="s">
        <v>35</v>
      </c>
      <c r="BG90" s="246">
        <f>IF(BF90="yes",BE90,0)</f>
        <v>6.25</v>
      </c>
      <c r="BH90" s="257"/>
      <c r="BI90" s="410" t="s">
        <v>2393</v>
      </c>
      <c r="BJ90" s="389"/>
      <c r="BK90" s="146"/>
    </row>
    <row r="91" spans="1:63" s="27" customFormat="1" ht="60.75" customHeight="1">
      <c r="A91" s="562"/>
      <c r="B91" s="257"/>
      <c r="C91" s="257"/>
      <c r="D91" s="257"/>
      <c r="E91" s="257"/>
      <c r="F91" s="257"/>
      <c r="G91" s="257"/>
      <c r="H91" s="384"/>
      <c r="I91" s="257"/>
      <c r="J91" s="257"/>
      <c r="K91" s="257"/>
      <c r="L91" s="257"/>
      <c r="M91" s="257"/>
      <c r="N91" s="384"/>
      <c r="O91" s="257"/>
      <c r="P91" s="568"/>
      <c r="Q91" s="257"/>
      <c r="R91" s="257"/>
      <c r="S91" s="558"/>
      <c r="T91" s="384"/>
      <c r="U91" s="257"/>
      <c r="V91" s="568"/>
      <c r="W91" s="257"/>
      <c r="X91" s="257"/>
      <c r="Y91" s="558"/>
      <c r="Z91" s="384"/>
      <c r="AA91" s="257"/>
      <c r="AB91" s="568"/>
      <c r="AC91" s="257"/>
      <c r="AD91" s="257"/>
      <c r="AE91" s="558"/>
      <c r="AF91" s="384"/>
      <c r="AG91" s="257"/>
      <c r="AH91" s="257"/>
      <c r="AI91" s="257"/>
      <c r="AJ91" s="257"/>
      <c r="AK91" s="558"/>
      <c r="AL91" s="384"/>
      <c r="AM91" s="257"/>
      <c r="AN91" s="568"/>
      <c r="AO91" s="257"/>
      <c r="AP91" s="257"/>
      <c r="AQ91" s="558"/>
      <c r="AR91" s="384"/>
      <c r="AS91" s="257"/>
      <c r="AT91" s="257"/>
      <c r="AU91" s="257"/>
      <c r="AV91" s="257"/>
      <c r="AW91" s="571"/>
      <c r="AX91" s="384"/>
      <c r="AY91" s="257"/>
      <c r="AZ91" s="257"/>
      <c r="BA91" s="257"/>
      <c r="BB91" s="257"/>
      <c r="BC91" s="257"/>
      <c r="BD91" s="384"/>
      <c r="BE91" s="257"/>
      <c r="BF91" s="257"/>
      <c r="BG91" s="257"/>
      <c r="BH91" s="257"/>
      <c r="BI91" s="558"/>
      <c r="BJ91" s="389"/>
      <c r="BK91" s="146"/>
    </row>
    <row r="92" spans="1:63" s="27" customFormat="1" ht="91.5" customHeight="1">
      <c r="A92" s="240" t="s">
        <v>720</v>
      </c>
      <c r="B92" s="241" t="s">
        <v>886</v>
      </c>
      <c r="C92" s="242">
        <f>C$84/2</f>
        <v>25</v>
      </c>
      <c r="D92" s="257"/>
      <c r="E92" s="257"/>
      <c r="F92" s="246">
        <f>IF(SUM(E93:E101)&gt;C92,C92,SUM(E93:E101))</f>
        <v>10</v>
      </c>
      <c r="G92" s="257"/>
      <c r="H92" s="384"/>
      <c r="I92" s="242">
        <f>I$84/2</f>
        <v>25</v>
      </c>
      <c r="J92" s="257"/>
      <c r="K92" s="257"/>
      <c r="L92" s="246">
        <f>IF(SUM(K93:K101)&gt;I92,I92,SUM(K93:K101))</f>
        <v>10</v>
      </c>
      <c r="M92" s="257"/>
      <c r="N92" s="384"/>
      <c r="O92" s="242">
        <f>O$84/2</f>
        <v>25</v>
      </c>
      <c r="P92" s="568"/>
      <c r="Q92" s="257"/>
      <c r="R92" s="246">
        <f>IF(SUM(Q93:Q101)&gt;O92,O92,SUM(Q93:Q101))</f>
        <v>10</v>
      </c>
      <c r="S92" s="558"/>
      <c r="T92" s="384"/>
      <c r="U92" s="242">
        <f>U$84/2</f>
        <v>25</v>
      </c>
      <c r="V92" s="568"/>
      <c r="W92" s="257"/>
      <c r="X92" s="246">
        <f>IF(SUM(W93:W101)&gt;U92,U92,SUM(W93:W101))</f>
        <v>20</v>
      </c>
      <c r="Y92" s="558"/>
      <c r="Z92" s="384"/>
      <c r="AA92" s="242">
        <f>AA$84/2</f>
        <v>25</v>
      </c>
      <c r="AB92" s="568"/>
      <c r="AC92" s="257"/>
      <c r="AD92" s="246">
        <f>IF(SUM(AC93:AC101)&gt;AA92,AA92,SUM(AC93:AC101))</f>
        <v>25</v>
      </c>
      <c r="AE92" s="558"/>
      <c r="AF92" s="384"/>
      <c r="AG92" s="242">
        <f>AG$84/2</f>
        <v>25</v>
      </c>
      <c r="AH92" s="257"/>
      <c r="AI92" s="257"/>
      <c r="AJ92" s="246">
        <f>IF(SUM(AI93:AI101)&gt;AG92,AG92,SUM(AI93:AI101))</f>
        <v>20</v>
      </c>
      <c r="AK92" s="558"/>
      <c r="AL92" s="384"/>
      <c r="AM92" s="242">
        <f>AM$84/2</f>
        <v>25</v>
      </c>
      <c r="AN92" s="568"/>
      <c r="AO92" s="257"/>
      <c r="AP92" s="246">
        <f>IF(SUM(AO93:AO101)&gt;AM92,AM92,SUM(AO93:AO101))</f>
        <v>5</v>
      </c>
      <c r="AQ92" s="558"/>
      <c r="AR92" s="384"/>
      <c r="AS92" s="242">
        <f>AS$84/2</f>
        <v>25</v>
      </c>
      <c r="AT92" s="257"/>
      <c r="AU92" s="257"/>
      <c r="AV92" s="246">
        <f>IF(SUM(AU93:AU101)&gt;AS92,AS92,SUM(AU93:AU101))</f>
        <v>25</v>
      </c>
      <c r="AW92" s="571"/>
      <c r="AX92" s="384"/>
      <c r="AY92" s="242">
        <f>AY$84/2</f>
        <v>25</v>
      </c>
      <c r="AZ92" s="257"/>
      <c r="BA92" s="257"/>
      <c r="BB92" s="246">
        <f>IF(SUM(BA93:BA101)&gt;AY92,AY92,SUM(BA93:BA101))</f>
        <v>10</v>
      </c>
      <c r="BC92" s="257"/>
      <c r="BD92" s="384"/>
      <c r="BE92" s="242">
        <f>BE$84/2</f>
        <v>25</v>
      </c>
      <c r="BF92" s="257"/>
      <c r="BG92" s="257"/>
      <c r="BH92" s="246">
        <f>IF(SUM(BG93:BG101)&gt;BE92,BE92,SUM(BG93:BG101))</f>
        <v>20</v>
      </c>
      <c r="BI92" s="558"/>
      <c r="BJ92" s="389"/>
      <c r="BK92" s="146"/>
    </row>
    <row r="93" spans="1:63" s="27" customFormat="1" ht="102">
      <c r="A93" s="562"/>
      <c r="B93" s="248" t="s">
        <v>237</v>
      </c>
      <c r="C93" s="246">
        <f>C$92/5</f>
        <v>5</v>
      </c>
      <c r="D93" s="251" t="s">
        <v>38</v>
      </c>
      <c r="E93" s="246">
        <f t="shared" ref="E93:E101" si="111">IF(D93="yes",C93,0)</f>
        <v>0</v>
      </c>
      <c r="F93" s="257"/>
      <c r="G93" s="563"/>
      <c r="H93" s="384"/>
      <c r="I93" s="246">
        <f>I$92/5</f>
        <v>5</v>
      </c>
      <c r="J93" s="251" t="s">
        <v>35</v>
      </c>
      <c r="K93" s="246">
        <f t="shared" ref="K93:K101" si="112">IF(J93="yes",I93,0)</f>
        <v>5</v>
      </c>
      <c r="L93" s="257"/>
      <c r="M93" s="251" t="s">
        <v>2234</v>
      </c>
      <c r="N93" s="384"/>
      <c r="O93" s="246">
        <f>O$92/5</f>
        <v>5</v>
      </c>
      <c r="P93" s="328" t="s">
        <v>38</v>
      </c>
      <c r="Q93" s="246">
        <f t="shared" ref="Q93:Q101" si="113">IF(P93="yes",O93,0)</f>
        <v>0</v>
      </c>
      <c r="R93" s="257"/>
      <c r="S93" s="558"/>
      <c r="T93" s="384"/>
      <c r="U93" s="246">
        <f>U$92/5</f>
        <v>5</v>
      </c>
      <c r="V93" s="327" t="s">
        <v>38</v>
      </c>
      <c r="W93" s="246">
        <f t="shared" ref="W93:W101" si="114">IF(V93="yes",U93,0)</f>
        <v>0</v>
      </c>
      <c r="X93" s="257"/>
      <c r="Y93" s="558"/>
      <c r="Z93" s="384"/>
      <c r="AA93" s="246">
        <f>AA$92/5</f>
        <v>5</v>
      </c>
      <c r="AB93" s="421" t="s">
        <v>35</v>
      </c>
      <c r="AC93" s="246">
        <f t="shared" ref="AC93:AC101" si="115">IF(AB93="yes",AA93,0)</f>
        <v>5</v>
      </c>
      <c r="AD93" s="257"/>
      <c r="AE93" s="331" t="s">
        <v>2272</v>
      </c>
      <c r="AF93" s="384"/>
      <c r="AG93" s="246">
        <f>AG$92/5</f>
        <v>5</v>
      </c>
      <c r="AH93" s="255" t="s">
        <v>122</v>
      </c>
      <c r="AI93" s="246">
        <f t="shared" ref="AI93:AI101" si="116">IF(AH93="yes",AG93,0)</f>
        <v>0</v>
      </c>
      <c r="AJ93" s="257"/>
      <c r="AK93" s="558"/>
      <c r="AL93" s="384"/>
      <c r="AM93" s="246">
        <f>AM$92/5</f>
        <v>5</v>
      </c>
      <c r="AN93" s="328" t="s">
        <v>38</v>
      </c>
      <c r="AO93" s="246">
        <f t="shared" ref="AO93:AO101" si="117">IF(AN93="yes",AM93,0)</f>
        <v>0</v>
      </c>
      <c r="AP93" s="257"/>
      <c r="AQ93" s="558"/>
      <c r="AR93" s="384"/>
      <c r="AS93" s="246">
        <f>AS$92/5</f>
        <v>5</v>
      </c>
      <c r="AT93" s="251" t="s">
        <v>38</v>
      </c>
      <c r="AU93" s="246">
        <f t="shared" ref="AU93:AU101" si="118">IF(AT93="yes",AS93,0)</f>
        <v>0</v>
      </c>
      <c r="AV93" s="257"/>
      <c r="AW93" s="571"/>
      <c r="AX93" s="384"/>
      <c r="AY93" s="246">
        <f>AY$92/5</f>
        <v>5</v>
      </c>
      <c r="AZ93" s="251" t="s">
        <v>35</v>
      </c>
      <c r="BA93" s="246">
        <f t="shared" ref="BA93:BA101" si="119">IF(AZ93="yes",AY93,0)</f>
        <v>5</v>
      </c>
      <c r="BB93" s="257"/>
      <c r="BC93" s="248" t="s">
        <v>1593</v>
      </c>
      <c r="BD93" s="384"/>
      <c r="BE93" s="246">
        <f>BE$92/5</f>
        <v>5</v>
      </c>
      <c r="BF93" s="248" t="s">
        <v>35</v>
      </c>
      <c r="BG93" s="246">
        <f t="shared" ref="BG93:BG101" si="120">IF(BF93="yes",BE93,0)</f>
        <v>5</v>
      </c>
      <c r="BH93" s="257"/>
      <c r="BI93" s="410" t="s">
        <v>2391</v>
      </c>
      <c r="BJ93" s="389"/>
      <c r="BK93" s="146"/>
    </row>
    <row r="94" spans="1:63" s="27" customFormat="1" ht="63.75">
      <c r="A94" s="562"/>
      <c r="B94" s="248" t="s">
        <v>238</v>
      </c>
      <c r="C94" s="246">
        <f t="shared" ref="C94:C101" si="121">C$92/5</f>
        <v>5</v>
      </c>
      <c r="D94" s="251" t="s">
        <v>35</v>
      </c>
      <c r="E94" s="246">
        <f t="shared" si="111"/>
        <v>5</v>
      </c>
      <c r="F94" s="257"/>
      <c r="G94" s="251" t="s">
        <v>2225</v>
      </c>
      <c r="H94" s="384"/>
      <c r="I94" s="246">
        <f t="shared" ref="I94:I101" si="122">I$92/5</f>
        <v>5</v>
      </c>
      <c r="J94" s="251" t="s">
        <v>38</v>
      </c>
      <c r="K94" s="246">
        <f t="shared" si="112"/>
        <v>0</v>
      </c>
      <c r="L94" s="257"/>
      <c r="M94" s="257"/>
      <c r="N94" s="384"/>
      <c r="O94" s="246">
        <f t="shared" ref="O94:O101" si="123">O$92/5</f>
        <v>5</v>
      </c>
      <c r="P94" s="328" t="s">
        <v>38</v>
      </c>
      <c r="Q94" s="246">
        <f t="shared" si="113"/>
        <v>0</v>
      </c>
      <c r="R94" s="257"/>
      <c r="S94" s="558"/>
      <c r="T94" s="384"/>
      <c r="U94" s="246">
        <f t="shared" ref="U94:U101" si="124">U$92/5</f>
        <v>5</v>
      </c>
      <c r="V94" s="327" t="s">
        <v>38</v>
      </c>
      <c r="W94" s="246">
        <f t="shared" si="114"/>
        <v>0</v>
      </c>
      <c r="X94" s="257"/>
      <c r="Y94" s="558"/>
      <c r="Z94" s="384"/>
      <c r="AA94" s="246">
        <f t="shared" ref="AA94:AA101" si="125">AA$92/5</f>
        <v>5</v>
      </c>
      <c r="AB94" s="421" t="s">
        <v>35</v>
      </c>
      <c r="AC94" s="246">
        <f t="shared" si="115"/>
        <v>5</v>
      </c>
      <c r="AD94" s="257"/>
      <c r="AE94" s="405" t="s">
        <v>2273</v>
      </c>
      <c r="AF94" s="384"/>
      <c r="AG94" s="246">
        <f t="shared" ref="AG94:AG101" si="126">AG$92/5</f>
        <v>5</v>
      </c>
      <c r="AH94" s="248" t="s">
        <v>35</v>
      </c>
      <c r="AI94" s="246">
        <f t="shared" si="116"/>
        <v>5</v>
      </c>
      <c r="AJ94" s="257"/>
      <c r="AK94" s="405" t="s">
        <v>2286</v>
      </c>
      <c r="AL94" s="384"/>
      <c r="AM94" s="246">
        <f t="shared" ref="AM94:AM101" si="127">AM$92/5</f>
        <v>5</v>
      </c>
      <c r="AN94" s="328" t="s">
        <v>38</v>
      </c>
      <c r="AO94" s="246">
        <f t="shared" si="117"/>
        <v>0</v>
      </c>
      <c r="AP94" s="257"/>
      <c r="AQ94" s="558"/>
      <c r="AR94" s="384"/>
      <c r="AS94" s="246">
        <f t="shared" ref="AS94:AS101" si="128">AS$92/5</f>
        <v>5</v>
      </c>
      <c r="AT94" s="255" t="s">
        <v>35</v>
      </c>
      <c r="AU94" s="246">
        <f t="shared" si="118"/>
        <v>5</v>
      </c>
      <c r="AV94" s="257"/>
      <c r="AW94" s="542" t="s">
        <v>2306</v>
      </c>
      <c r="AX94" s="384"/>
      <c r="AY94" s="246">
        <f t="shared" ref="AY94:AY101" si="129">AY$92/5</f>
        <v>5</v>
      </c>
      <c r="AZ94" s="251" t="s">
        <v>38</v>
      </c>
      <c r="BA94" s="246">
        <f t="shared" si="119"/>
        <v>0</v>
      </c>
      <c r="BB94" s="257"/>
      <c r="BC94" s="257"/>
      <c r="BD94" s="384"/>
      <c r="BE94" s="246">
        <f t="shared" ref="BE94:BE101" si="130">BE$92/5</f>
        <v>5</v>
      </c>
      <c r="BF94" s="251" t="s">
        <v>38</v>
      </c>
      <c r="BG94" s="246">
        <f t="shared" si="120"/>
        <v>0</v>
      </c>
      <c r="BH94" s="257"/>
      <c r="BI94" s="558"/>
      <c r="BJ94" s="389"/>
      <c r="BK94" s="146"/>
    </row>
    <row r="95" spans="1:63" s="27" customFormat="1" ht="51">
      <c r="A95" s="562"/>
      <c r="B95" s="248" t="s">
        <v>212</v>
      </c>
      <c r="C95" s="246">
        <f t="shared" si="121"/>
        <v>5</v>
      </c>
      <c r="D95" s="251" t="s">
        <v>38</v>
      </c>
      <c r="E95" s="246">
        <f t="shared" si="111"/>
        <v>0</v>
      </c>
      <c r="F95" s="257"/>
      <c r="G95" s="257"/>
      <c r="H95" s="384"/>
      <c r="I95" s="246">
        <f t="shared" si="122"/>
        <v>5</v>
      </c>
      <c r="J95" s="251" t="s">
        <v>38</v>
      </c>
      <c r="K95" s="246">
        <f t="shared" si="112"/>
        <v>0</v>
      </c>
      <c r="L95" s="257"/>
      <c r="M95" s="257"/>
      <c r="N95" s="384"/>
      <c r="O95" s="246">
        <f t="shared" si="123"/>
        <v>5</v>
      </c>
      <c r="P95" s="328" t="s">
        <v>35</v>
      </c>
      <c r="Q95" s="246">
        <f t="shared" si="113"/>
        <v>5</v>
      </c>
      <c r="R95" s="257"/>
      <c r="S95" s="405" t="s">
        <v>2242</v>
      </c>
      <c r="T95" s="384"/>
      <c r="U95" s="246">
        <f t="shared" si="124"/>
        <v>5</v>
      </c>
      <c r="V95" s="327" t="s">
        <v>35</v>
      </c>
      <c r="W95" s="246">
        <f t="shared" si="114"/>
        <v>5</v>
      </c>
      <c r="X95" s="257"/>
      <c r="Y95" s="409" t="s">
        <v>1211</v>
      </c>
      <c r="Z95" s="384"/>
      <c r="AA95" s="246">
        <f t="shared" si="125"/>
        <v>5</v>
      </c>
      <c r="AB95" s="421" t="s">
        <v>35</v>
      </c>
      <c r="AC95" s="246">
        <f t="shared" si="115"/>
        <v>5</v>
      </c>
      <c r="AD95" s="257"/>
      <c r="AE95" s="405" t="s">
        <v>2274</v>
      </c>
      <c r="AF95" s="384"/>
      <c r="AG95" s="246">
        <f t="shared" si="126"/>
        <v>5</v>
      </c>
      <c r="AH95" s="251" t="s">
        <v>38</v>
      </c>
      <c r="AI95" s="246">
        <f t="shared" si="116"/>
        <v>0</v>
      </c>
      <c r="AJ95" s="257"/>
      <c r="AK95" s="558"/>
      <c r="AL95" s="384"/>
      <c r="AM95" s="246">
        <f t="shared" si="127"/>
        <v>5</v>
      </c>
      <c r="AN95" s="328" t="s">
        <v>38</v>
      </c>
      <c r="AO95" s="246">
        <f t="shared" si="117"/>
        <v>0</v>
      </c>
      <c r="AP95" s="257"/>
      <c r="AQ95" s="558"/>
      <c r="AR95" s="384"/>
      <c r="AS95" s="246">
        <f t="shared" si="128"/>
        <v>5</v>
      </c>
      <c r="AT95" s="255" t="s">
        <v>38</v>
      </c>
      <c r="AU95" s="246">
        <f t="shared" si="118"/>
        <v>0</v>
      </c>
      <c r="AV95" s="257"/>
      <c r="AW95" s="586"/>
      <c r="AX95" s="384"/>
      <c r="AY95" s="246">
        <f t="shared" si="129"/>
        <v>5</v>
      </c>
      <c r="AZ95" s="251" t="s">
        <v>38</v>
      </c>
      <c r="BA95" s="246">
        <f t="shared" si="119"/>
        <v>0</v>
      </c>
      <c r="BB95" s="257"/>
      <c r="BC95" s="257"/>
      <c r="BD95" s="384"/>
      <c r="BE95" s="246">
        <f t="shared" si="130"/>
        <v>5</v>
      </c>
      <c r="BF95" s="251" t="s">
        <v>38</v>
      </c>
      <c r="BG95" s="246">
        <f t="shared" si="120"/>
        <v>0</v>
      </c>
      <c r="BH95" s="257"/>
      <c r="BI95" s="558"/>
      <c r="BJ95" s="389"/>
      <c r="BK95" s="146"/>
    </row>
    <row r="96" spans="1:63" s="27" customFormat="1" ht="50.25" customHeight="1">
      <c r="A96" s="562"/>
      <c r="B96" s="248" t="s">
        <v>211</v>
      </c>
      <c r="C96" s="246">
        <f t="shared" si="121"/>
        <v>5</v>
      </c>
      <c r="D96" s="251" t="s">
        <v>38</v>
      </c>
      <c r="E96" s="246">
        <f t="shared" si="111"/>
        <v>0</v>
      </c>
      <c r="F96" s="257"/>
      <c r="G96" s="257"/>
      <c r="H96" s="384"/>
      <c r="I96" s="246">
        <f t="shared" si="122"/>
        <v>5</v>
      </c>
      <c r="J96" s="251" t="s">
        <v>38</v>
      </c>
      <c r="K96" s="246">
        <f t="shared" si="112"/>
        <v>0</v>
      </c>
      <c r="L96" s="257"/>
      <c r="M96" s="257"/>
      <c r="N96" s="384"/>
      <c r="O96" s="246">
        <f t="shared" si="123"/>
        <v>5</v>
      </c>
      <c r="P96" s="328" t="s">
        <v>38</v>
      </c>
      <c r="Q96" s="246">
        <f t="shared" si="113"/>
        <v>0</v>
      </c>
      <c r="R96" s="257"/>
      <c r="S96" s="558"/>
      <c r="T96" s="384"/>
      <c r="U96" s="246">
        <f t="shared" si="124"/>
        <v>5</v>
      </c>
      <c r="V96" s="327" t="s">
        <v>35</v>
      </c>
      <c r="W96" s="246">
        <f t="shared" si="114"/>
        <v>5</v>
      </c>
      <c r="X96" s="257"/>
      <c r="Y96" s="409" t="s">
        <v>2257</v>
      </c>
      <c r="Z96" s="384"/>
      <c r="AA96" s="246">
        <f t="shared" si="125"/>
        <v>5</v>
      </c>
      <c r="AB96" s="421" t="s">
        <v>35</v>
      </c>
      <c r="AC96" s="246">
        <f t="shared" si="115"/>
        <v>5</v>
      </c>
      <c r="AD96" s="257"/>
      <c r="AE96" s="405" t="s">
        <v>2275</v>
      </c>
      <c r="AF96" s="384"/>
      <c r="AG96" s="246">
        <f t="shared" si="126"/>
        <v>5</v>
      </c>
      <c r="AH96" s="251" t="s">
        <v>38</v>
      </c>
      <c r="AI96" s="246">
        <f t="shared" si="116"/>
        <v>0</v>
      </c>
      <c r="AJ96" s="257"/>
      <c r="AK96" s="558"/>
      <c r="AL96" s="384"/>
      <c r="AM96" s="246">
        <f t="shared" si="127"/>
        <v>5</v>
      </c>
      <c r="AN96" s="328" t="s">
        <v>38</v>
      </c>
      <c r="AO96" s="246">
        <f t="shared" si="117"/>
        <v>0</v>
      </c>
      <c r="AP96" s="257"/>
      <c r="AQ96" s="558"/>
      <c r="AR96" s="384"/>
      <c r="AS96" s="246">
        <f t="shared" si="128"/>
        <v>5</v>
      </c>
      <c r="AT96" s="251" t="s">
        <v>35</v>
      </c>
      <c r="AU96" s="246">
        <f t="shared" si="118"/>
        <v>5</v>
      </c>
      <c r="AV96" s="257"/>
      <c r="AW96" s="542" t="s">
        <v>2307</v>
      </c>
      <c r="AX96" s="384"/>
      <c r="AY96" s="246">
        <f t="shared" si="129"/>
        <v>5</v>
      </c>
      <c r="AZ96" s="251" t="s">
        <v>38</v>
      </c>
      <c r="BA96" s="246">
        <f t="shared" si="119"/>
        <v>0</v>
      </c>
      <c r="BB96" s="257"/>
      <c r="BC96" s="257"/>
      <c r="BD96" s="384"/>
      <c r="BE96" s="246">
        <f t="shared" si="130"/>
        <v>5</v>
      </c>
      <c r="BF96" s="251" t="s">
        <v>38</v>
      </c>
      <c r="BG96" s="246">
        <f t="shared" si="120"/>
        <v>0</v>
      </c>
      <c r="BH96" s="257"/>
      <c r="BI96" s="558"/>
      <c r="BJ96" s="389"/>
      <c r="BK96" s="146"/>
    </row>
    <row r="97" spans="1:218" s="27" customFormat="1" ht="59.25" customHeight="1">
      <c r="A97" s="562"/>
      <c r="B97" s="248" t="s">
        <v>214</v>
      </c>
      <c r="C97" s="246">
        <f t="shared" si="121"/>
        <v>5</v>
      </c>
      <c r="D97" s="251" t="s">
        <v>122</v>
      </c>
      <c r="E97" s="246">
        <f t="shared" si="111"/>
        <v>0</v>
      </c>
      <c r="F97" s="257"/>
      <c r="G97" s="563"/>
      <c r="H97" s="384"/>
      <c r="I97" s="246">
        <f t="shared" si="122"/>
        <v>5</v>
      </c>
      <c r="J97" s="251" t="s">
        <v>38</v>
      </c>
      <c r="K97" s="246">
        <f t="shared" si="112"/>
        <v>0</v>
      </c>
      <c r="L97" s="257"/>
      <c r="M97" s="257"/>
      <c r="N97" s="384"/>
      <c r="O97" s="246">
        <f t="shared" si="123"/>
        <v>5</v>
      </c>
      <c r="P97" s="328" t="s">
        <v>122</v>
      </c>
      <c r="Q97" s="246">
        <f t="shared" si="113"/>
        <v>0</v>
      </c>
      <c r="R97" s="257"/>
      <c r="S97" s="558"/>
      <c r="T97" s="384"/>
      <c r="U97" s="246">
        <f t="shared" si="124"/>
        <v>5</v>
      </c>
      <c r="V97" s="327" t="s">
        <v>38</v>
      </c>
      <c r="W97" s="246">
        <f t="shared" si="114"/>
        <v>0</v>
      </c>
      <c r="X97" s="257"/>
      <c r="Y97" s="558"/>
      <c r="Z97" s="384"/>
      <c r="AA97" s="246">
        <f t="shared" si="125"/>
        <v>5</v>
      </c>
      <c r="AB97" s="421" t="s">
        <v>35</v>
      </c>
      <c r="AC97" s="246">
        <f t="shared" si="115"/>
        <v>5</v>
      </c>
      <c r="AD97" s="257"/>
      <c r="AE97" s="331" t="s">
        <v>2276</v>
      </c>
      <c r="AF97" s="384"/>
      <c r="AG97" s="246">
        <f t="shared" si="126"/>
        <v>5</v>
      </c>
      <c r="AH97" s="251" t="s">
        <v>122</v>
      </c>
      <c r="AI97" s="246">
        <f t="shared" si="116"/>
        <v>0</v>
      </c>
      <c r="AJ97" s="257"/>
      <c r="AK97" s="558"/>
      <c r="AL97" s="384"/>
      <c r="AM97" s="246">
        <f t="shared" si="127"/>
        <v>5</v>
      </c>
      <c r="AN97" s="328" t="s">
        <v>38</v>
      </c>
      <c r="AO97" s="246">
        <f t="shared" si="117"/>
        <v>0</v>
      </c>
      <c r="AP97" s="257"/>
      <c r="AQ97" s="558"/>
      <c r="AR97" s="384"/>
      <c r="AS97" s="246">
        <f t="shared" si="128"/>
        <v>5</v>
      </c>
      <c r="AT97" s="251" t="s">
        <v>38</v>
      </c>
      <c r="AU97" s="246">
        <f t="shared" si="118"/>
        <v>0</v>
      </c>
      <c r="AV97" s="257"/>
      <c r="AW97" s="558"/>
      <c r="AX97" s="384"/>
      <c r="AY97" s="246">
        <f t="shared" si="129"/>
        <v>5</v>
      </c>
      <c r="AZ97" s="274" t="s">
        <v>35</v>
      </c>
      <c r="BA97" s="311">
        <f t="shared" si="119"/>
        <v>5</v>
      </c>
      <c r="BB97" s="585"/>
      <c r="BC97" s="248" t="s">
        <v>1549</v>
      </c>
      <c r="BD97" s="384"/>
      <c r="BE97" s="246">
        <f t="shared" si="130"/>
        <v>5</v>
      </c>
      <c r="BF97" s="248" t="s">
        <v>38</v>
      </c>
      <c r="BG97" s="246">
        <f t="shared" si="120"/>
        <v>0</v>
      </c>
      <c r="BH97" s="257"/>
      <c r="BI97" s="558"/>
      <c r="BJ97" s="389"/>
      <c r="BK97" s="146"/>
    </row>
    <row r="98" spans="1:218" s="27" customFormat="1" ht="48.75" customHeight="1">
      <c r="A98" s="562"/>
      <c r="B98" s="248" t="s">
        <v>215</v>
      </c>
      <c r="C98" s="246">
        <f t="shared" si="121"/>
        <v>5</v>
      </c>
      <c r="D98" s="251" t="s">
        <v>38</v>
      </c>
      <c r="E98" s="246">
        <f t="shared" si="111"/>
        <v>0</v>
      </c>
      <c r="F98" s="257"/>
      <c r="G98" s="257"/>
      <c r="H98" s="384"/>
      <c r="I98" s="246">
        <f t="shared" si="122"/>
        <v>5</v>
      </c>
      <c r="J98" s="251" t="s">
        <v>38</v>
      </c>
      <c r="K98" s="246">
        <f t="shared" si="112"/>
        <v>0</v>
      </c>
      <c r="L98" s="257"/>
      <c r="M98" s="257"/>
      <c r="N98" s="384"/>
      <c r="O98" s="246">
        <f t="shared" si="123"/>
        <v>5</v>
      </c>
      <c r="P98" s="328" t="s">
        <v>122</v>
      </c>
      <c r="Q98" s="246">
        <f t="shared" si="113"/>
        <v>0</v>
      </c>
      <c r="R98" s="257"/>
      <c r="S98" s="558"/>
      <c r="T98" s="384"/>
      <c r="U98" s="246">
        <f t="shared" si="124"/>
        <v>5</v>
      </c>
      <c r="V98" s="327" t="s">
        <v>35</v>
      </c>
      <c r="W98" s="246">
        <f t="shared" si="114"/>
        <v>5</v>
      </c>
      <c r="X98" s="257"/>
      <c r="Y98" s="409" t="s">
        <v>2258</v>
      </c>
      <c r="Z98" s="384"/>
      <c r="AA98" s="246">
        <f t="shared" si="125"/>
        <v>5</v>
      </c>
      <c r="AB98" s="328" t="s">
        <v>122</v>
      </c>
      <c r="AC98" s="246">
        <f t="shared" si="115"/>
        <v>0</v>
      </c>
      <c r="AD98" s="257"/>
      <c r="AE98" s="558"/>
      <c r="AF98" s="384"/>
      <c r="AG98" s="246">
        <f t="shared" si="126"/>
        <v>5</v>
      </c>
      <c r="AH98" s="251" t="s">
        <v>35</v>
      </c>
      <c r="AI98" s="246">
        <f t="shared" si="116"/>
        <v>5</v>
      </c>
      <c r="AJ98" s="257"/>
      <c r="AK98" s="331" t="s">
        <v>2287</v>
      </c>
      <c r="AL98" s="384"/>
      <c r="AM98" s="246">
        <f t="shared" si="127"/>
        <v>5</v>
      </c>
      <c r="AN98" s="328" t="s">
        <v>38</v>
      </c>
      <c r="AO98" s="246">
        <f t="shared" si="117"/>
        <v>0</v>
      </c>
      <c r="AP98" s="257"/>
      <c r="AQ98" s="558"/>
      <c r="AR98" s="384"/>
      <c r="AS98" s="246">
        <f t="shared" si="128"/>
        <v>5</v>
      </c>
      <c r="AT98" s="251" t="s">
        <v>35</v>
      </c>
      <c r="AU98" s="246">
        <f t="shared" si="118"/>
        <v>5</v>
      </c>
      <c r="AV98" s="257"/>
      <c r="AW98" s="542" t="s">
        <v>2308</v>
      </c>
      <c r="AX98" s="384"/>
      <c r="AY98" s="246">
        <f t="shared" si="129"/>
        <v>5</v>
      </c>
      <c r="AZ98" s="251" t="s">
        <v>38</v>
      </c>
      <c r="BA98" s="246">
        <f t="shared" si="119"/>
        <v>0</v>
      </c>
      <c r="BB98" s="257"/>
      <c r="BC98" s="257"/>
      <c r="BD98" s="384"/>
      <c r="BE98" s="246">
        <f t="shared" si="130"/>
        <v>5</v>
      </c>
      <c r="BF98" s="251" t="s">
        <v>35</v>
      </c>
      <c r="BG98" s="246">
        <f t="shared" si="120"/>
        <v>5</v>
      </c>
      <c r="BH98" s="257"/>
      <c r="BI98" s="405" t="s">
        <v>2390</v>
      </c>
      <c r="BJ98" s="389"/>
      <c r="BK98" s="146"/>
    </row>
    <row r="99" spans="1:218" s="27" customFormat="1" ht="69.75" customHeight="1">
      <c r="A99" s="562"/>
      <c r="B99" s="248" t="s">
        <v>210</v>
      </c>
      <c r="C99" s="246">
        <f t="shared" si="121"/>
        <v>5</v>
      </c>
      <c r="D99" s="251" t="s">
        <v>38</v>
      </c>
      <c r="E99" s="246">
        <f t="shared" si="111"/>
        <v>0</v>
      </c>
      <c r="F99" s="257"/>
      <c r="G99" s="257"/>
      <c r="H99" s="381"/>
      <c r="I99" s="246">
        <f t="shared" si="122"/>
        <v>5</v>
      </c>
      <c r="J99" s="251" t="s">
        <v>38</v>
      </c>
      <c r="K99" s="246">
        <f t="shared" si="112"/>
        <v>0</v>
      </c>
      <c r="L99" s="257"/>
      <c r="M99" s="257"/>
      <c r="N99" s="381"/>
      <c r="O99" s="246">
        <f t="shared" si="123"/>
        <v>5</v>
      </c>
      <c r="P99" s="328" t="s">
        <v>35</v>
      </c>
      <c r="Q99" s="246">
        <f t="shared" si="113"/>
        <v>5</v>
      </c>
      <c r="R99" s="257"/>
      <c r="S99" s="405" t="s">
        <v>2243</v>
      </c>
      <c r="T99" s="381"/>
      <c r="U99" s="246">
        <f t="shared" si="124"/>
        <v>5</v>
      </c>
      <c r="V99" s="421" t="s">
        <v>35</v>
      </c>
      <c r="W99" s="246">
        <f t="shared" si="114"/>
        <v>5</v>
      </c>
      <c r="X99" s="257"/>
      <c r="Y99" s="409" t="s">
        <v>2259</v>
      </c>
      <c r="Z99" s="381"/>
      <c r="AA99" s="246">
        <f t="shared" si="125"/>
        <v>5</v>
      </c>
      <c r="AB99" s="328" t="s">
        <v>38</v>
      </c>
      <c r="AC99" s="246">
        <f t="shared" si="115"/>
        <v>0</v>
      </c>
      <c r="AD99" s="257"/>
      <c r="AE99" s="558"/>
      <c r="AF99" s="381"/>
      <c r="AG99" s="246">
        <f t="shared" si="126"/>
        <v>5</v>
      </c>
      <c r="AH99" s="267" t="s">
        <v>35</v>
      </c>
      <c r="AI99" s="246">
        <f t="shared" si="116"/>
        <v>5</v>
      </c>
      <c r="AJ99" s="257"/>
      <c r="AK99" s="405" t="s">
        <v>2288</v>
      </c>
      <c r="AL99" s="381"/>
      <c r="AM99" s="246">
        <f t="shared" si="127"/>
        <v>5</v>
      </c>
      <c r="AN99" s="328" t="s">
        <v>38</v>
      </c>
      <c r="AO99" s="246">
        <f t="shared" si="117"/>
        <v>0</v>
      </c>
      <c r="AP99" s="257"/>
      <c r="AQ99" s="558"/>
      <c r="AR99" s="381"/>
      <c r="AS99" s="246">
        <f t="shared" si="128"/>
        <v>5</v>
      </c>
      <c r="AT99" s="251" t="s">
        <v>35</v>
      </c>
      <c r="AU99" s="246">
        <f t="shared" si="118"/>
        <v>5</v>
      </c>
      <c r="AV99" s="257"/>
      <c r="AW99" s="405" t="s">
        <v>2309</v>
      </c>
      <c r="AX99" s="381"/>
      <c r="AY99" s="246">
        <f t="shared" si="129"/>
        <v>5</v>
      </c>
      <c r="AZ99" s="251" t="s">
        <v>38</v>
      </c>
      <c r="BA99" s="246">
        <f t="shared" si="119"/>
        <v>0</v>
      </c>
      <c r="BB99" s="257"/>
      <c r="BC99" s="257"/>
      <c r="BD99" s="381"/>
      <c r="BE99" s="246">
        <f t="shared" si="130"/>
        <v>5</v>
      </c>
      <c r="BF99" s="267" t="s">
        <v>35</v>
      </c>
      <c r="BG99" s="246">
        <f t="shared" si="120"/>
        <v>5</v>
      </c>
      <c r="BH99" s="257"/>
      <c r="BI99" s="331" t="s">
        <v>2392</v>
      </c>
      <c r="BJ99" s="146"/>
      <c r="BK99" s="146"/>
    </row>
    <row r="100" spans="1:218" s="27" customFormat="1" ht="63.75">
      <c r="A100" s="562"/>
      <c r="B100" s="248" t="s">
        <v>207</v>
      </c>
      <c r="C100" s="246">
        <f t="shared" si="121"/>
        <v>5</v>
      </c>
      <c r="D100" s="251" t="s">
        <v>122</v>
      </c>
      <c r="E100" s="246">
        <f t="shared" si="111"/>
        <v>0</v>
      </c>
      <c r="F100" s="257"/>
      <c r="G100" s="563"/>
      <c r="H100" s="384"/>
      <c r="I100" s="246">
        <f t="shared" si="122"/>
        <v>5</v>
      </c>
      <c r="J100" s="251" t="s">
        <v>38</v>
      </c>
      <c r="K100" s="246">
        <f t="shared" si="112"/>
        <v>0</v>
      </c>
      <c r="L100" s="257"/>
      <c r="M100" s="257"/>
      <c r="N100" s="384"/>
      <c r="O100" s="246">
        <f t="shared" si="123"/>
        <v>5</v>
      </c>
      <c r="P100" s="328" t="s">
        <v>122</v>
      </c>
      <c r="Q100" s="246">
        <f t="shared" si="113"/>
        <v>0</v>
      </c>
      <c r="R100" s="257"/>
      <c r="S100" s="558"/>
      <c r="T100" s="384"/>
      <c r="U100" s="246">
        <f t="shared" si="124"/>
        <v>5</v>
      </c>
      <c r="V100" s="327" t="s">
        <v>122</v>
      </c>
      <c r="W100" s="246">
        <f t="shared" si="114"/>
        <v>0</v>
      </c>
      <c r="X100" s="257"/>
      <c r="Y100" s="558"/>
      <c r="Z100" s="384"/>
      <c r="AA100" s="246">
        <f t="shared" si="125"/>
        <v>5</v>
      </c>
      <c r="AB100" s="328" t="s">
        <v>122</v>
      </c>
      <c r="AC100" s="246">
        <f t="shared" si="115"/>
        <v>0</v>
      </c>
      <c r="AD100" s="257"/>
      <c r="AE100" s="558"/>
      <c r="AF100" s="384"/>
      <c r="AG100" s="246">
        <f t="shared" si="126"/>
        <v>5</v>
      </c>
      <c r="AH100" s="251" t="s">
        <v>35</v>
      </c>
      <c r="AI100" s="246">
        <f t="shared" si="116"/>
        <v>5</v>
      </c>
      <c r="AJ100" s="257"/>
      <c r="AK100" s="405" t="s">
        <v>2289</v>
      </c>
      <c r="AL100" s="384"/>
      <c r="AM100" s="246">
        <f t="shared" si="127"/>
        <v>5</v>
      </c>
      <c r="AN100" s="328" t="s">
        <v>35</v>
      </c>
      <c r="AO100" s="246">
        <f t="shared" si="117"/>
        <v>5</v>
      </c>
      <c r="AP100" s="257"/>
      <c r="AQ100" s="405" t="s">
        <v>2295</v>
      </c>
      <c r="AR100" s="384"/>
      <c r="AS100" s="246">
        <f t="shared" si="128"/>
        <v>5</v>
      </c>
      <c r="AT100" s="251" t="s">
        <v>35</v>
      </c>
      <c r="AU100" s="246">
        <f t="shared" si="118"/>
        <v>5</v>
      </c>
      <c r="AV100" s="257"/>
      <c r="AW100" s="405" t="s">
        <v>2310</v>
      </c>
      <c r="AX100" s="384"/>
      <c r="AY100" s="246">
        <f t="shared" si="129"/>
        <v>5</v>
      </c>
      <c r="AZ100" s="251" t="s">
        <v>38</v>
      </c>
      <c r="BA100" s="246">
        <f t="shared" si="119"/>
        <v>0</v>
      </c>
      <c r="BB100" s="257"/>
      <c r="BC100" s="257"/>
      <c r="BD100" s="384"/>
      <c r="BE100" s="246">
        <f t="shared" si="130"/>
        <v>5</v>
      </c>
      <c r="BF100" s="251" t="s">
        <v>38</v>
      </c>
      <c r="BG100" s="246">
        <f t="shared" si="120"/>
        <v>0</v>
      </c>
      <c r="BH100" s="257"/>
      <c r="BI100" s="558"/>
      <c r="BJ100" s="389"/>
      <c r="BK100" s="146"/>
    </row>
    <row r="101" spans="1:218" s="27" customFormat="1" ht="165.75">
      <c r="A101" s="562"/>
      <c r="B101" s="248" t="s">
        <v>157</v>
      </c>
      <c r="C101" s="246">
        <f t="shared" si="121"/>
        <v>5</v>
      </c>
      <c r="D101" s="251" t="s">
        <v>35</v>
      </c>
      <c r="E101" s="246">
        <f t="shared" si="111"/>
        <v>5</v>
      </c>
      <c r="F101" s="257"/>
      <c r="G101" s="251" t="s">
        <v>2226</v>
      </c>
      <c r="H101" s="384"/>
      <c r="I101" s="246">
        <f t="shared" si="122"/>
        <v>5</v>
      </c>
      <c r="J101" s="251" t="s">
        <v>35</v>
      </c>
      <c r="K101" s="246">
        <f t="shared" si="112"/>
        <v>5</v>
      </c>
      <c r="L101" s="257"/>
      <c r="M101" s="251" t="s">
        <v>2235</v>
      </c>
      <c r="N101" s="384"/>
      <c r="O101" s="246">
        <f t="shared" si="123"/>
        <v>5</v>
      </c>
      <c r="P101" s="328" t="s">
        <v>122</v>
      </c>
      <c r="Q101" s="246">
        <f t="shared" si="113"/>
        <v>0</v>
      </c>
      <c r="R101" s="257"/>
      <c r="S101" s="558"/>
      <c r="T101" s="384"/>
      <c r="U101" s="246">
        <f t="shared" si="124"/>
        <v>5</v>
      </c>
      <c r="V101" s="327" t="s">
        <v>122</v>
      </c>
      <c r="W101" s="246">
        <f t="shared" si="114"/>
        <v>0</v>
      </c>
      <c r="X101" s="257"/>
      <c r="Y101" s="558"/>
      <c r="Z101" s="384"/>
      <c r="AA101" s="246">
        <f t="shared" si="125"/>
        <v>5</v>
      </c>
      <c r="AB101" s="328" t="s">
        <v>122</v>
      </c>
      <c r="AC101" s="246">
        <f t="shared" si="115"/>
        <v>0</v>
      </c>
      <c r="AD101" s="257"/>
      <c r="AE101" s="558"/>
      <c r="AF101" s="384"/>
      <c r="AG101" s="246">
        <f t="shared" si="126"/>
        <v>5</v>
      </c>
      <c r="AH101" s="251" t="s">
        <v>38</v>
      </c>
      <c r="AI101" s="246">
        <f t="shared" si="116"/>
        <v>0</v>
      </c>
      <c r="AJ101" s="257"/>
      <c r="AK101" s="558"/>
      <c r="AL101" s="384"/>
      <c r="AM101" s="246">
        <f t="shared" si="127"/>
        <v>5</v>
      </c>
      <c r="AN101" s="328" t="s">
        <v>38</v>
      </c>
      <c r="AO101" s="246">
        <f t="shared" si="117"/>
        <v>0</v>
      </c>
      <c r="AP101" s="257"/>
      <c r="AQ101" s="558"/>
      <c r="AR101" s="384"/>
      <c r="AS101" s="246">
        <f t="shared" si="128"/>
        <v>5</v>
      </c>
      <c r="AT101" s="251" t="s">
        <v>38</v>
      </c>
      <c r="AU101" s="246">
        <f t="shared" si="118"/>
        <v>0</v>
      </c>
      <c r="AV101" s="257"/>
      <c r="AW101" s="558"/>
      <c r="AX101" s="384"/>
      <c r="AY101" s="246">
        <f t="shared" si="129"/>
        <v>5</v>
      </c>
      <c r="AZ101" s="251" t="s">
        <v>38</v>
      </c>
      <c r="BA101" s="246">
        <f t="shared" si="119"/>
        <v>0</v>
      </c>
      <c r="BB101" s="257"/>
      <c r="BC101" s="257"/>
      <c r="BD101" s="384"/>
      <c r="BE101" s="246">
        <f t="shared" si="130"/>
        <v>5</v>
      </c>
      <c r="BF101" s="251" t="s">
        <v>35</v>
      </c>
      <c r="BG101" s="246">
        <f t="shared" si="120"/>
        <v>5</v>
      </c>
      <c r="BH101" s="257"/>
      <c r="BI101" s="410" t="s">
        <v>2416</v>
      </c>
      <c r="BJ101" s="389"/>
      <c r="BK101" s="146"/>
    </row>
    <row r="102" spans="1:218" s="28" customFormat="1" ht="12.75">
      <c r="A102" s="562"/>
      <c r="B102" s="257"/>
      <c r="C102" s="257"/>
      <c r="D102" s="257"/>
      <c r="E102" s="257"/>
      <c r="F102" s="257"/>
      <c r="G102" s="563"/>
      <c r="H102" s="382"/>
      <c r="I102" s="257"/>
      <c r="J102" s="257"/>
      <c r="K102" s="257"/>
      <c r="L102" s="257"/>
      <c r="M102" s="257"/>
      <c r="N102" s="382"/>
      <c r="O102" s="257"/>
      <c r="P102" s="568"/>
      <c r="Q102" s="257"/>
      <c r="R102" s="257"/>
      <c r="S102" s="558"/>
      <c r="T102" s="382"/>
      <c r="U102" s="257"/>
      <c r="V102" s="568"/>
      <c r="W102" s="257"/>
      <c r="X102" s="257"/>
      <c r="Y102" s="558"/>
      <c r="Z102" s="382"/>
      <c r="AA102" s="257"/>
      <c r="AB102" s="568"/>
      <c r="AC102" s="257"/>
      <c r="AD102" s="257"/>
      <c r="AE102" s="558"/>
      <c r="AF102" s="382"/>
      <c r="AG102" s="257"/>
      <c r="AH102" s="257"/>
      <c r="AI102" s="257"/>
      <c r="AJ102" s="257"/>
      <c r="AK102" s="558"/>
      <c r="AL102" s="382"/>
      <c r="AM102" s="257"/>
      <c r="AN102" s="568"/>
      <c r="AO102" s="257"/>
      <c r="AP102" s="257"/>
      <c r="AQ102" s="558"/>
      <c r="AR102" s="382"/>
      <c r="AS102" s="257"/>
      <c r="AT102" s="257"/>
      <c r="AU102" s="257"/>
      <c r="AV102" s="257"/>
      <c r="AW102" s="571"/>
      <c r="AX102" s="382"/>
      <c r="AY102" s="568"/>
      <c r="AZ102" s="257"/>
      <c r="BA102" s="257"/>
      <c r="BB102" s="257"/>
      <c r="BC102" s="257"/>
      <c r="BD102" s="382"/>
      <c r="BE102" s="568"/>
      <c r="BF102" s="257"/>
      <c r="BG102" s="257"/>
      <c r="BH102" s="257"/>
      <c r="BI102" s="558"/>
      <c r="BJ102" s="193"/>
      <c r="BK102" s="193"/>
    </row>
    <row r="103" spans="1:218" s="209" customFormat="1" ht="36" customHeight="1">
      <c r="A103" s="287" t="s">
        <v>239</v>
      </c>
      <c r="B103" s="644" t="s">
        <v>240</v>
      </c>
      <c r="C103" s="288">
        <v>100</v>
      </c>
      <c r="D103" s="707"/>
      <c r="E103" s="707"/>
      <c r="F103" s="288">
        <f>SUM(E104:E109)</f>
        <v>45.833333333333329</v>
      </c>
      <c r="G103" s="707"/>
      <c r="H103" s="384"/>
      <c r="I103" s="288">
        <v>100</v>
      </c>
      <c r="J103" s="707"/>
      <c r="K103" s="707"/>
      <c r="L103" s="288">
        <f>SUM(K104:K109)</f>
        <v>50</v>
      </c>
      <c r="M103" s="707"/>
      <c r="N103" s="384"/>
      <c r="O103" s="288">
        <v>100</v>
      </c>
      <c r="P103" s="708"/>
      <c r="Q103" s="707"/>
      <c r="R103" s="288">
        <f>SUM(Q104:Q109)</f>
        <v>66.666666666666671</v>
      </c>
      <c r="S103" s="709"/>
      <c r="T103" s="384"/>
      <c r="U103" s="288">
        <v>100</v>
      </c>
      <c r="V103" s="708"/>
      <c r="W103" s="707"/>
      <c r="X103" s="288">
        <f>SUM(W104:W109)</f>
        <v>33.333333333333336</v>
      </c>
      <c r="Y103" s="709"/>
      <c r="Z103" s="384"/>
      <c r="AA103" s="288">
        <v>100</v>
      </c>
      <c r="AB103" s="708"/>
      <c r="AC103" s="707"/>
      <c r="AD103" s="288">
        <f>SUM(AC104:AC109)</f>
        <v>33.333333333333336</v>
      </c>
      <c r="AE103" s="709"/>
      <c r="AF103" s="384"/>
      <c r="AG103" s="288">
        <v>100</v>
      </c>
      <c r="AH103" s="707"/>
      <c r="AI103" s="707"/>
      <c r="AJ103" s="288">
        <f>SUM(AI104:AI109)</f>
        <v>50</v>
      </c>
      <c r="AK103" s="709"/>
      <c r="AL103" s="384"/>
      <c r="AM103" s="288">
        <v>100</v>
      </c>
      <c r="AN103" s="708"/>
      <c r="AO103" s="707"/>
      <c r="AP103" s="288">
        <f>SUM(AO104:AO109)</f>
        <v>33.333333333333336</v>
      </c>
      <c r="AQ103" s="709"/>
      <c r="AR103" s="384"/>
      <c r="AS103" s="288">
        <v>100</v>
      </c>
      <c r="AT103" s="707"/>
      <c r="AU103" s="707"/>
      <c r="AV103" s="288">
        <f>SUM(AU104:AU109)</f>
        <v>66.666666666666671</v>
      </c>
      <c r="AW103" s="709"/>
      <c r="AX103" s="384"/>
      <c r="AY103" s="710">
        <v>100</v>
      </c>
      <c r="AZ103" s="707"/>
      <c r="BA103" s="707"/>
      <c r="BB103" s="288">
        <f>SUM(BA104:BA109)</f>
        <v>33.333333333333336</v>
      </c>
      <c r="BC103" s="707"/>
      <c r="BD103" s="384"/>
      <c r="BE103" s="710">
        <v>100</v>
      </c>
      <c r="BF103" s="707"/>
      <c r="BG103" s="707"/>
      <c r="BH103" s="288">
        <f>SUM(BG104:BG109)</f>
        <v>50</v>
      </c>
      <c r="BI103" s="709"/>
      <c r="BJ103" s="389"/>
      <c r="BK103" s="193"/>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row>
    <row r="104" spans="1:218" s="27" customFormat="1" ht="76.5">
      <c r="A104" s="247" t="s">
        <v>241</v>
      </c>
      <c r="B104" s="248" t="s">
        <v>818</v>
      </c>
      <c r="C104" s="246">
        <f>C$103/6</f>
        <v>16.666666666666668</v>
      </c>
      <c r="D104" s="251" t="s">
        <v>35</v>
      </c>
      <c r="E104" s="7">
        <f t="shared" ref="E104:E109" si="131">IF(D104="Yes",C104,IF(D104="partial",C104*0.25,0))</f>
        <v>16.666666666666668</v>
      </c>
      <c r="F104" s="257"/>
      <c r="G104" s="251" t="s">
        <v>1594</v>
      </c>
      <c r="H104" s="384"/>
      <c r="I104" s="246">
        <f>I$103/6</f>
        <v>16.666666666666668</v>
      </c>
      <c r="J104" s="251" t="s">
        <v>35</v>
      </c>
      <c r="K104" s="7">
        <f t="shared" ref="K104:K109" si="132">IF(J104="Yes",I104,IF(J104="partial",I104*0.25,0))</f>
        <v>16.666666666666668</v>
      </c>
      <c r="L104" s="257"/>
      <c r="M104" s="251" t="s">
        <v>1595</v>
      </c>
      <c r="N104" s="384"/>
      <c r="O104" s="246">
        <f>O$103/6</f>
        <v>16.666666666666668</v>
      </c>
      <c r="P104" s="328" t="s">
        <v>35</v>
      </c>
      <c r="Q104" s="7">
        <f t="shared" ref="Q104:Q109" si="133">IF(P104="Yes",O104,IF(P104="partial",O104*0.25,0))</f>
        <v>16.666666666666668</v>
      </c>
      <c r="R104" s="257"/>
      <c r="S104" s="405" t="s">
        <v>1596</v>
      </c>
      <c r="T104" s="384"/>
      <c r="U104" s="246">
        <f>U$103/6</f>
        <v>16.666666666666668</v>
      </c>
      <c r="V104" s="328" t="s">
        <v>35</v>
      </c>
      <c r="W104" s="7">
        <f t="shared" ref="W104:W109" si="134">IF(V104="Yes",U104,IF(V104="partial",U104*0.25,0))</f>
        <v>16.666666666666668</v>
      </c>
      <c r="X104" s="257"/>
      <c r="Y104" s="409" t="s">
        <v>2260</v>
      </c>
      <c r="Z104" s="384"/>
      <c r="AA104" s="246">
        <f>AA$103/6</f>
        <v>16.666666666666668</v>
      </c>
      <c r="AB104" s="327" t="s">
        <v>35</v>
      </c>
      <c r="AC104" s="7">
        <f t="shared" ref="AC104:AC109" si="135">IF(AB104="Yes",AA104,IF(AB104="partial",AA104*0.25,0))</f>
        <v>16.666666666666668</v>
      </c>
      <c r="AD104" s="257"/>
      <c r="AE104" s="405" t="s">
        <v>1597</v>
      </c>
      <c r="AF104" s="384"/>
      <c r="AG104" s="246">
        <f>AG$103/6</f>
        <v>16.666666666666668</v>
      </c>
      <c r="AH104" s="251" t="s">
        <v>35</v>
      </c>
      <c r="AI104" s="7">
        <f t="shared" ref="AI104:AI109" si="136">IF(AH104="Yes",AG104,IF(AH104="partial",AG104*0.25,0))</f>
        <v>16.666666666666668</v>
      </c>
      <c r="AJ104" s="257"/>
      <c r="AK104" s="405" t="s">
        <v>1598</v>
      </c>
      <c r="AL104" s="384"/>
      <c r="AM104" s="246">
        <f>AM$103/6</f>
        <v>16.666666666666668</v>
      </c>
      <c r="AN104" s="327" t="s">
        <v>35</v>
      </c>
      <c r="AO104" s="7">
        <f t="shared" ref="AO104:AO109" si="137">IF(AN104="Yes",AM104,IF(AN104="partial",AM104*0.25,0))</f>
        <v>16.666666666666668</v>
      </c>
      <c r="AP104" s="257"/>
      <c r="AQ104" s="405" t="s">
        <v>1599</v>
      </c>
      <c r="AR104" s="384"/>
      <c r="AS104" s="246">
        <f>AS$103/6</f>
        <v>16.666666666666668</v>
      </c>
      <c r="AT104" s="251" t="s">
        <v>35</v>
      </c>
      <c r="AU104" s="7">
        <f t="shared" ref="AU104:AU109" si="138">IF(AT104="Yes",AS104,IF(AT104="partial",AS104*0.25,0))</f>
        <v>16.666666666666668</v>
      </c>
      <c r="AV104" s="257"/>
      <c r="AW104" s="248" t="s">
        <v>1600</v>
      </c>
      <c r="AX104" s="384"/>
      <c r="AY104" s="246">
        <f>AY$103/6</f>
        <v>16.666666666666668</v>
      </c>
      <c r="AZ104" s="251" t="s">
        <v>35</v>
      </c>
      <c r="BA104" s="7">
        <f t="shared" ref="BA104:BA109" si="139">IF(AZ104="Yes",AY104,IF(AZ104="partial",AY104*0.25,0))</f>
        <v>16.666666666666668</v>
      </c>
      <c r="BB104" s="257"/>
      <c r="BC104" s="248" t="s">
        <v>1601</v>
      </c>
      <c r="BD104" s="384"/>
      <c r="BE104" s="246">
        <f>BE$103/6</f>
        <v>16.666666666666668</v>
      </c>
      <c r="BF104" s="251" t="s">
        <v>35</v>
      </c>
      <c r="BG104" s="7">
        <f t="shared" ref="BG104:BG109" si="140">IF(BF104="Yes",BE104,IF(BF104="partial",BE104*0.25,0))</f>
        <v>16.666666666666668</v>
      </c>
      <c r="BH104" s="257"/>
      <c r="BI104" s="409" t="s">
        <v>1602</v>
      </c>
      <c r="BJ104" s="389"/>
      <c r="BK104" s="146"/>
    </row>
    <row r="105" spans="1:218" s="27" customFormat="1" ht="66.75" customHeight="1">
      <c r="A105" s="247" t="s">
        <v>242</v>
      </c>
      <c r="B105" s="248" t="s">
        <v>243</v>
      </c>
      <c r="C105" s="246">
        <f t="shared" ref="C105:C109" si="141">C$103/6</f>
        <v>16.666666666666668</v>
      </c>
      <c r="D105" s="248" t="s">
        <v>35</v>
      </c>
      <c r="E105" s="7">
        <f t="shared" si="131"/>
        <v>16.666666666666668</v>
      </c>
      <c r="F105" s="257"/>
      <c r="G105" s="251" t="s">
        <v>1603</v>
      </c>
      <c r="H105" s="384"/>
      <c r="I105" s="246">
        <f t="shared" ref="I105:I109" si="142">I$103/6</f>
        <v>16.666666666666668</v>
      </c>
      <c r="J105" s="251" t="s">
        <v>35</v>
      </c>
      <c r="K105" s="7">
        <f t="shared" si="132"/>
        <v>16.666666666666668</v>
      </c>
      <c r="L105" s="257"/>
      <c r="M105" s="251" t="s">
        <v>1604</v>
      </c>
      <c r="N105" s="384"/>
      <c r="O105" s="246">
        <f t="shared" ref="O105:O109" si="143">O$103/6</f>
        <v>16.666666666666668</v>
      </c>
      <c r="P105" s="328" t="s">
        <v>35</v>
      </c>
      <c r="Q105" s="7">
        <f t="shared" si="133"/>
        <v>16.666666666666668</v>
      </c>
      <c r="R105" s="257"/>
      <c r="S105" s="405" t="s">
        <v>1605</v>
      </c>
      <c r="T105" s="384"/>
      <c r="U105" s="246">
        <f t="shared" ref="U105:U109" si="144">U$103/6</f>
        <v>16.666666666666668</v>
      </c>
      <c r="V105" s="328" t="s">
        <v>35</v>
      </c>
      <c r="W105" s="7">
        <f t="shared" si="134"/>
        <v>16.666666666666668</v>
      </c>
      <c r="X105" s="257"/>
      <c r="Y105" s="409" t="s">
        <v>2261</v>
      </c>
      <c r="Z105" s="384"/>
      <c r="AA105" s="246">
        <f t="shared" ref="AA105:AA109" si="145">AA$103/6</f>
        <v>16.666666666666668</v>
      </c>
      <c r="AB105" s="327" t="s">
        <v>35</v>
      </c>
      <c r="AC105" s="7">
        <f t="shared" si="135"/>
        <v>16.666666666666668</v>
      </c>
      <c r="AD105" s="257"/>
      <c r="AE105" s="405" t="s">
        <v>1606</v>
      </c>
      <c r="AF105" s="384"/>
      <c r="AG105" s="246">
        <f t="shared" ref="AG105:AG109" si="146">AG$103/6</f>
        <v>16.666666666666668</v>
      </c>
      <c r="AH105" s="251" t="s">
        <v>35</v>
      </c>
      <c r="AI105" s="7">
        <f t="shared" si="136"/>
        <v>16.666666666666668</v>
      </c>
      <c r="AJ105" s="257"/>
      <c r="AK105" s="405" t="s">
        <v>1607</v>
      </c>
      <c r="AL105" s="384"/>
      <c r="AM105" s="246">
        <f t="shared" ref="AM105:AM109" si="147">AM$103/6</f>
        <v>16.666666666666668</v>
      </c>
      <c r="AN105" s="327" t="s">
        <v>35</v>
      </c>
      <c r="AO105" s="7">
        <f t="shared" si="137"/>
        <v>16.666666666666668</v>
      </c>
      <c r="AP105" s="257"/>
      <c r="AQ105" s="405" t="s">
        <v>1608</v>
      </c>
      <c r="AR105" s="384"/>
      <c r="AS105" s="246">
        <f t="shared" ref="AS105:AS109" si="148">AS$103/6</f>
        <v>16.666666666666668</v>
      </c>
      <c r="AT105" s="251" t="s">
        <v>35</v>
      </c>
      <c r="AU105" s="7">
        <f t="shared" si="138"/>
        <v>16.666666666666668</v>
      </c>
      <c r="AV105" s="257"/>
      <c r="AW105" s="248" t="s">
        <v>1600</v>
      </c>
      <c r="AX105" s="384"/>
      <c r="AY105" s="246">
        <f t="shared" ref="AY105:AY109" si="149">AY$103/6</f>
        <v>16.666666666666668</v>
      </c>
      <c r="AZ105" s="248" t="s">
        <v>35</v>
      </c>
      <c r="BA105" s="7">
        <f t="shared" si="139"/>
        <v>16.666666666666668</v>
      </c>
      <c r="BB105" s="257"/>
      <c r="BC105" s="248" t="s">
        <v>1601</v>
      </c>
      <c r="BD105" s="384"/>
      <c r="BE105" s="246">
        <f t="shared" ref="BE105:BE109" si="150">BE$103/6</f>
        <v>16.666666666666668</v>
      </c>
      <c r="BF105" s="251" t="s">
        <v>35</v>
      </c>
      <c r="BG105" s="7">
        <f t="shared" si="140"/>
        <v>16.666666666666668</v>
      </c>
      <c r="BH105" s="257"/>
      <c r="BI105" s="409" t="s">
        <v>1609</v>
      </c>
      <c r="BJ105" s="389"/>
      <c r="BK105" s="146"/>
    </row>
    <row r="106" spans="1:218" s="27" customFormat="1" ht="38.25">
      <c r="A106" s="247" t="s">
        <v>244</v>
      </c>
      <c r="B106" s="248" t="s">
        <v>963</v>
      </c>
      <c r="C106" s="246">
        <f t="shared" si="141"/>
        <v>16.666666666666668</v>
      </c>
      <c r="D106" s="248" t="s">
        <v>62</v>
      </c>
      <c r="E106" s="7">
        <f t="shared" si="131"/>
        <v>4.166666666666667</v>
      </c>
      <c r="F106" s="257"/>
      <c r="G106" s="251" t="s">
        <v>1610</v>
      </c>
      <c r="H106" s="384"/>
      <c r="I106" s="246">
        <f t="shared" si="142"/>
        <v>16.666666666666668</v>
      </c>
      <c r="J106" s="248" t="s">
        <v>35</v>
      </c>
      <c r="K106" s="7">
        <f t="shared" si="132"/>
        <v>16.666666666666668</v>
      </c>
      <c r="L106" s="257"/>
      <c r="M106" s="248" t="s">
        <v>1221</v>
      </c>
      <c r="N106" s="384"/>
      <c r="O106" s="246">
        <f t="shared" si="143"/>
        <v>16.666666666666668</v>
      </c>
      <c r="P106" s="419" t="s">
        <v>38</v>
      </c>
      <c r="Q106" s="7">
        <f t="shared" si="133"/>
        <v>0</v>
      </c>
      <c r="R106" s="257"/>
      <c r="S106" s="570"/>
      <c r="T106" s="384"/>
      <c r="U106" s="246">
        <f t="shared" si="144"/>
        <v>16.666666666666668</v>
      </c>
      <c r="V106" s="327" t="s">
        <v>38</v>
      </c>
      <c r="W106" s="7">
        <f t="shared" si="134"/>
        <v>0</v>
      </c>
      <c r="X106" s="257"/>
      <c r="Y106" s="558"/>
      <c r="Z106" s="384"/>
      <c r="AA106" s="246">
        <f t="shared" si="145"/>
        <v>16.666666666666668</v>
      </c>
      <c r="AB106" s="327" t="s">
        <v>38</v>
      </c>
      <c r="AC106" s="7">
        <f t="shared" si="135"/>
        <v>0</v>
      </c>
      <c r="AD106" s="257"/>
      <c r="AE106" s="567"/>
      <c r="AF106" s="384"/>
      <c r="AG106" s="246">
        <f t="shared" si="146"/>
        <v>16.666666666666668</v>
      </c>
      <c r="AH106" s="255" t="s">
        <v>35</v>
      </c>
      <c r="AI106" s="7">
        <f t="shared" si="136"/>
        <v>16.666666666666668</v>
      </c>
      <c r="AJ106" s="257"/>
      <c r="AK106" s="405" t="s">
        <v>1903</v>
      </c>
      <c r="AL106" s="384"/>
      <c r="AM106" s="246">
        <f t="shared" si="147"/>
        <v>16.666666666666668</v>
      </c>
      <c r="AN106" s="327" t="s">
        <v>38</v>
      </c>
      <c r="AO106" s="7">
        <f t="shared" si="137"/>
        <v>0</v>
      </c>
      <c r="AP106" s="257"/>
      <c r="AQ106" s="558"/>
      <c r="AR106" s="384"/>
      <c r="AS106" s="246">
        <f t="shared" si="148"/>
        <v>16.666666666666668</v>
      </c>
      <c r="AT106" s="248" t="s">
        <v>35</v>
      </c>
      <c r="AU106" s="7">
        <f t="shared" si="138"/>
        <v>16.666666666666668</v>
      </c>
      <c r="AV106" s="257"/>
      <c r="AW106" s="248" t="s">
        <v>1600</v>
      </c>
      <c r="AX106" s="384"/>
      <c r="AY106" s="246">
        <f t="shared" si="149"/>
        <v>16.666666666666668</v>
      </c>
      <c r="AZ106" s="248" t="s">
        <v>38</v>
      </c>
      <c r="BA106" s="7">
        <f t="shared" si="139"/>
        <v>0</v>
      </c>
      <c r="BB106" s="257"/>
      <c r="BC106" s="257"/>
      <c r="BD106" s="384"/>
      <c r="BE106" s="246">
        <f t="shared" si="150"/>
        <v>16.666666666666668</v>
      </c>
      <c r="BF106" s="267" t="s">
        <v>35</v>
      </c>
      <c r="BG106" s="7">
        <f t="shared" si="140"/>
        <v>16.666666666666668</v>
      </c>
      <c r="BH106" s="257"/>
      <c r="BI106" s="409" t="s">
        <v>2430</v>
      </c>
      <c r="BJ106" s="389"/>
      <c r="BK106" s="146"/>
    </row>
    <row r="107" spans="1:218" s="27" customFormat="1" ht="76.5">
      <c r="A107" s="247" t="s">
        <v>245</v>
      </c>
      <c r="B107" s="248" t="s">
        <v>1139</v>
      </c>
      <c r="C107" s="246">
        <f t="shared" si="141"/>
        <v>16.666666666666668</v>
      </c>
      <c r="D107" s="248" t="s">
        <v>62</v>
      </c>
      <c r="E107" s="7">
        <f t="shared" si="131"/>
        <v>4.166666666666667</v>
      </c>
      <c r="F107" s="257"/>
      <c r="G107" s="251" t="s">
        <v>1610</v>
      </c>
      <c r="H107" s="384"/>
      <c r="I107" s="246">
        <f t="shared" si="142"/>
        <v>16.666666666666668</v>
      </c>
      <c r="J107" s="248" t="s">
        <v>38</v>
      </c>
      <c r="K107" s="7">
        <f t="shared" si="132"/>
        <v>0</v>
      </c>
      <c r="L107" s="257"/>
      <c r="M107" s="257"/>
      <c r="N107" s="384"/>
      <c r="O107" s="246">
        <f t="shared" si="143"/>
        <v>16.666666666666668</v>
      </c>
      <c r="P107" s="327" t="s">
        <v>35</v>
      </c>
      <c r="Q107" s="7">
        <f t="shared" si="133"/>
        <v>16.666666666666668</v>
      </c>
      <c r="R107" s="257"/>
      <c r="S107" s="405" t="s">
        <v>1611</v>
      </c>
      <c r="T107" s="384"/>
      <c r="U107" s="246">
        <f t="shared" si="144"/>
        <v>16.666666666666668</v>
      </c>
      <c r="V107" s="327" t="s">
        <v>38</v>
      </c>
      <c r="W107" s="7">
        <f t="shared" si="134"/>
        <v>0</v>
      </c>
      <c r="X107" s="257"/>
      <c r="Y107" s="558"/>
      <c r="Z107" s="384"/>
      <c r="AA107" s="246">
        <f t="shared" si="145"/>
        <v>16.666666666666668</v>
      </c>
      <c r="AB107" s="327" t="s">
        <v>38</v>
      </c>
      <c r="AC107" s="7">
        <f t="shared" si="135"/>
        <v>0</v>
      </c>
      <c r="AD107" s="257"/>
      <c r="AE107" s="558"/>
      <c r="AF107" s="384"/>
      <c r="AG107" s="246">
        <f t="shared" si="146"/>
        <v>16.666666666666668</v>
      </c>
      <c r="AH107" s="255" t="s">
        <v>38</v>
      </c>
      <c r="AI107" s="7">
        <f t="shared" si="136"/>
        <v>0</v>
      </c>
      <c r="AJ107" s="257"/>
      <c r="AK107" s="558"/>
      <c r="AL107" s="384"/>
      <c r="AM107" s="246">
        <f t="shared" si="147"/>
        <v>16.666666666666668</v>
      </c>
      <c r="AN107" s="327" t="s">
        <v>38</v>
      </c>
      <c r="AO107" s="7">
        <f t="shared" si="137"/>
        <v>0</v>
      </c>
      <c r="AP107" s="257"/>
      <c r="AQ107" s="558"/>
      <c r="AR107" s="384"/>
      <c r="AS107" s="246">
        <f t="shared" si="148"/>
        <v>16.666666666666668</v>
      </c>
      <c r="AT107" s="248" t="s">
        <v>35</v>
      </c>
      <c r="AU107" s="7">
        <f t="shared" si="138"/>
        <v>16.666666666666668</v>
      </c>
      <c r="AV107" s="257"/>
      <c r="AW107" s="248" t="s">
        <v>1600</v>
      </c>
      <c r="AX107" s="384"/>
      <c r="AY107" s="246">
        <f t="shared" si="149"/>
        <v>16.666666666666668</v>
      </c>
      <c r="AZ107" s="248" t="s">
        <v>38</v>
      </c>
      <c r="BA107" s="7">
        <f t="shared" si="139"/>
        <v>0</v>
      </c>
      <c r="BB107" s="257"/>
      <c r="BC107" s="257"/>
      <c r="BD107" s="384"/>
      <c r="BE107" s="246">
        <f t="shared" si="150"/>
        <v>16.666666666666668</v>
      </c>
      <c r="BF107" s="248" t="s">
        <v>38</v>
      </c>
      <c r="BG107" s="7">
        <f t="shared" si="140"/>
        <v>0</v>
      </c>
      <c r="BH107" s="257"/>
      <c r="BI107" s="558"/>
      <c r="BJ107" s="389"/>
      <c r="BK107" s="146"/>
    </row>
    <row r="108" spans="1:218" s="27" customFormat="1" ht="63.75">
      <c r="A108" s="247" t="s">
        <v>246</v>
      </c>
      <c r="B108" s="248" t="s">
        <v>1140</v>
      </c>
      <c r="C108" s="246">
        <f t="shared" si="141"/>
        <v>16.666666666666668</v>
      </c>
      <c r="D108" s="248" t="s">
        <v>62</v>
      </c>
      <c r="E108" s="7">
        <f t="shared" si="131"/>
        <v>4.166666666666667</v>
      </c>
      <c r="F108" s="257"/>
      <c r="G108" s="251" t="s">
        <v>1612</v>
      </c>
      <c r="H108" s="384"/>
      <c r="I108" s="246">
        <f t="shared" si="142"/>
        <v>16.666666666666668</v>
      </c>
      <c r="J108" s="248" t="s">
        <v>38</v>
      </c>
      <c r="K108" s="7">
        <f t="shared" si="132"/>
        <v>0</v>
      </c>
      <c r="L108" s="257"/>
      <c r="M108" s="564"/>
      <c r="N108" s="384"/>
      <c r="O108" s="246">
        <f t="shared" si="143"/>
        <v>16.666666666666668</v>
      </c>
      <c r="P108" s="327" t="s">
        <v>35</v>
      </c>
      <c r="Q108" s="7">
        <f t="shared" si="133"/>
        <v>16.666666666666668</v>
      </c>
      <c r="R108" s="257"/>
      <c r="S108" s="405" t="s">
        <v>1613</v>
      </c>
      <c r="T108" s="384"/>
      <c r="U108" s="246">
        <f t="shared" si="144"/>
        <v>16.666666666666668</v>
      </c>
      <c r="V108" s="327" t="s">
        <v>38</v>
      </c>
      <c r="W108" s="7">
        <f t="shared" si="134"/>
        <v>0</v>
      </c>
      <c r="X108" s="257"/>
      <c r="Y108" s="558"/>
      <c r="Z108" s="384"/>
      <c r="AA108" s="246">
        <f t="shared" si="145"/>
        <v>16.666666666666668</v>
      </c>
      <c r="AB108" s="327" t="s">
        <v>38</v>
      </c>
      <c r="AC108" s="7">
        <f t="shared" si="135"/>
        <v>0</v>
      </c>
      <c r="AD108" s="257"/>
      <c r="AE108" s="567"/>
      <c r="AF108" s="384"/>
      <c r="AG108" s="246">
        <f t="shared" si="146"/>
        <v>16.666666666666668</v>
      </c>
      <c r="AH108" s="248" t="s">
        <v>38</v>
      </c>
      <c r="AI108" s="7">
        <f t="shared" si="136"/>
        <v>0</v>
      </c>
      <c r="AJ108" s="257"/>
      <c r="AK108" s="567"/>
      <c r="AL108" s="384"/>
      <c r="AM108" s="246">
        <f t="shared" si="147"/>
        <v>16.666666666666668</v>
      </c>
      <c r="AN108" s="327" t="s">
        <v>38</v>
      </c>
      <c r="AO108" s="7">
        <f t="shared" si="137"/>
        <v>0</v>
      </c>
      <c r="AP108" s="257"/>
      <c r="AQ108" s="558"/>
      <c r="AR108" s="384"/>
      <c r="AS108" s="246">
        <f t="shared" si="148"/>
        <v>16.666666666666668</v>
      </c>
      <c r="AT108" s="248" t="s">
        <v>38</v>
      </c>
      <c r="AU108" s="7">
        <f t="shared" si="138"/>
        <v>0</v>
      </c>
      <c r="AV108" s="257"/>
      <c r="AW108" s="575"/>
      <c r="AX108" s="384"/>
      <c r="AY108" s="246">
        <f t="shared" si="149"/>
        <v>16.666666666666668</v>
      </c>
      <c r="AZ108" s="248" t="s">
        <v>38</v>
      </c>
      <c r="BA108" s="7">
        <f t="shared" si="139"/>
        <v>0</v>
      </c>
      <c r="BB108" s="257"/>
      <c r="BC108" s="257"/>
      <c r="BD108" s="384"/>
      <c r="BE108" s="246">
        <f t="shared" si="150"/>
        <v>16.666666666666668</v>
      </c>
      <c r="BF108" s="248" t="s">
        <v>38</v>
      </c>
      <c r="BG108" s="7">
        <f t="shared" si="140"/>
        <v>0</v>
      </c>
      <c r="BH108" s="257"/>
      <c r="BI108" s="558"/>
      <c r="BJ108" s="389"/>
      <c r="BK108" s="146"/>
    </row>
    <row r="109" spans="1:218" s="27" customFormat="1" ht="51">
      <c r="A109" s="247" t="s">
        <v>942</v>
      </c>
      <c r="B109" s="248" t="s">
        <v>247</v>
      </c>
      <c r="C109" s="246">
        <f t="shared" si="141"/>
        <v>16.666666666666668</v>
      </c>
      <c r="D109" s="251" t="s">
        <v>38</v>
      </c>
      <c r="E109" s="7">
        <f t="shared" si="131"/>
        <v>0</v>
      </c>
      <c r="F109" s="257"/>
      <c r="G109" s="257"/>
      <c r="H109" s="384"/>
      <c r="I109" s="246">
        <f t="shared" si="142"/>
        <v>16.666666666666668</v>
      </c>
      <c r="J109" s="251" t="s">
        <v>38</v>
      </c>
      <c r="K109" s="7">
        <f t="shared" si="132"/>
        <v>0</v>
      </c>
      <c r="L109" s="257"/>
      <c r="M109" s="257"/>
      <c r="N109" s="384"/>
      <c r="O109" s="246">
        <f t="shared" si="143"/>
        <v>16.666666666666668</v>
      </c>
      <c r="P109" s="328" t="s">
        <v>38</v>
      </c>
      <c r="Q109" s="7">
        <f t="shared" si="133"/>
        <v>0</v>
      </c>
      <c r="R109" s="257"/>
      <c r="S109" s="558"/>
      <c r="T109" s="384"/>
      <c r="U109" s="246">
        <f t="shared" si="144"/>
        <v>16.666666666666668</v>
      </c>
      <c r="V109" s="328" t="s">
        <v>38</v>
      </c>
      <c r="W109" s="7">
        <f t="shared" si="134"/>
        <v>0</v>
      </c>
      <c r="X109" s="257"/>
      <c r="Y109" s="558"/>
      <c r="Z109" s="384"/>
      <c r="AA109" s="246">
        <f t="shared" si="145"/>
        <v>16.666666666666668</v>
      </c>
      <c r="AB109" s="327" t="s">
        <v>38</v>
      </c>
      <c r="AC109" s="7">
        <f t="shared" si="135"/>
        <v>0</v>
      </c>
      <c r="AD109" s="257"/>
      <c r="AE109" s="558"/>
      <c r="AF109" s="384"/>
      <c r="AG109" s="246">
        <f t="shared" si="146"/>
        <v>16.666666666666668</v>
      </c>
      <c r="AH109" s="251" t="s">
        <v>38</v>
      </c>
      <c r="AI109" s="7">
        <f t="shared" si="136"/>
        <v>0</v>
      </c>
      <c r="AJ109" s="257"/>
      <c r="AK109" s="558"/>
      <c r="AL109" s="384"/>
      <c r="AM109" s="246">
        <f t="shared" si="147"/>
        <v>16.666666666666668</v>
      </c>
      <c r="AN109" s="327" t="s">
        <v>38</v>
      </c>
      <c r="AO109" s="7">
        <f t="shared" si="137"/>
        <v>0</v>
      </c>
      <c r="AP109" s="257"/>
      <c r="AQ109" s="558"/>
      <c r="AR109" s="384"/>
      <c r="AS109" s="246">
        <f t="shared" si="148"/>
        <v>16.666666666666668</v>
      </c>
      <c r="AT109" s="251" t="s">
        <v>38</v>
      </c>
      <c r="AU109" s="7">
        <f t="shared" si="138"/>
        <v>0</v>
      </c>
      <c r="AV109" s="257"/>
      <c r="AW109" s="571"/>
      <c r="AX109" s="384"/>
      <c r="AY109" s="246">
        <f t="shared" si="149"/>
        <v>16.666666666666668</v>
      </c>
      <c r="AZ109" s="248" t="s">
        <v>38</v>
      </c>
      <c r="BA109" s="7">
        <f t="shared" si="139"/>
        <v>0</v>
      </c>
      <c r="BB109" s="257"/>
      <c r="BC109" s="257"/>
      <c r="BD109" s="384"/>
      <c r="BE109" s="246">
        <f t="shared" si="150"/>
        <v>16.666666666666668</v>
      </c>
      <c r="BF109" s="251" t="s">
        <v>38</v>
      </c>
      <c r="BG109" s="7">
        <f t="shared" si="140"/>
        <v>0</v>
      </c>
      <c r="BH109" s="257"/>
      <c r="BI109" s="558"/>
      <c r="BJ109" s="389"/>
      <c r="BK109" s="146"/>
    </row>
    <row r="110" spans="1:218" s="27" customFormat="1" ht="12.75">
      <c r="A110" s="562"/>
      <c r="B110" s="257"/>
      <c r="C110" s="257"/>
      <c r="D110" s="257"/>
      <c r="E110" s="257"/>
      <c r="F110" s="257"/>
      <c r="G110" s="257"/>
      <c r="H110" s="384"/>
      <c r="I110" s="257"/>
      <c r="J110" s="257"/>
      <c r="K110" s="257"/>
      <c r="L110" s="257"/>
      <c r="M110" s="257"/>
      <c r="N110" s="384"/>
      <c r="O110" s="257"/>
      <c r="P110" s="568"/>
      <c r="Q110" s="257"/>
      <c r="R110" s="257"/>
      <c r="S110" s="558"/>
      <c r="T110" s="384"/>
      <c r="U110" s="257"/>
      <c r="V110" s="568"/>
      <c r="W110" s="257"/>
      <c r="X110" s="257"/>
      <c r="Y110" s="558"/>
      <c r="Z110" s="384"/>
      <c r="AA110" s="257"/>
      <c r="AB110" s="568"/>
      <c r="AC110" s="257"/>
      <c r="AD110" s="257"/>
      <c r="AE110" s="558"/>
      <c r="AF110" s="384"/>
      <c r="AG110" s="257"/>
      <c r="AH110" s="257"/>
      <c r="AI110" s="257"/>
      <c r="AJ110" s="257"/>
      <c r="AK110" s="558"/>
      <c r="AL110" s="384"/>
      <c r="AM110" s="257"/>
      <c r="AN110" s="568"/>
      <c r="AO110" s="257"/>
      <c r="AP110" s="257"/>
      <c r="AQ110" s="558"/>
      <c r="AR110" s="384"/>
      <c r="AS110" s="257"/>
      <c r="AT110" s="257"/>
      <c r="AU110" s="257"/>
      <c r="AV110" s="257"/>
      <c r="AW110" s="571"/>
      <c r="AX110" s="384"/>
      <c r="AY110" s="568"/>
      <c r="AZ110" s="257"/>
      <c r="BA110" s="257"/>
      <c r="BB110" s="257"/>
      <c r="BC110" s="257"/>
      <c r="BD110" s="384"/>
      <c r="BE110" s="568"/>
      <c r="BF110" s="257"/>
      <c r="BG110" s="257"/>
      <c r="BH110" s="257"/>
      <c r="BI110" s="558"/>
      <c r="BJ110" s="389"/>
      <c r="BK110" s="146"/>
    </row>
    <row r="111" spans="1:218" s="726" customFormat="1" ht="18.75">
      <c r="A111" s="722"/>
      <c r="B111" s="290" t="s">
        <v>175</v>
      </c>
      <c r="C111" s="292"/>
      <c r="D111" s="292"/>
      <c r="E111" s="292"/>
      <c r="F111" s="292">
        <f>F8+F38+F69+F103</f>
        <v>127.63888888888889</v>
      </c>
      <c r="G111" s="292"/>
      <c r="H111" s="384"/>
      <c r="I111" s="292"/>
      <c r="J111" s="292"/>
      <c r="K111" s="292"/>
      <c r="L111" s="292">
        <f>L8+L38+L69+L103</f>
        <v>196.61616161616161</v>
      </c>
      <c r="M111" s="292"/>
      <c r="N111" s="384"/>
      <c r="O111" s="292"/>
      <c r="P111" s="360"/>
      <c r="Q111" s="292"/>
      <c r="R111" s="292">
        <f>R8+R38+R69+R103</f>
        <v>204.72222222222223</v>
      </c>
      <c r="S111" s="361"/>
      <c r="T111" s="384"/>
      <c r="U111" s="292"/>
      <c r="V111" s="360"/>
      <c r="W111" s="292"/>
      <c r="X111" s="292">
        <f>X8+X38+X69+X103</f>
        <v>186.54040404040407</v>
      </c>
      <c r="Y111" s="361"/>
      <c r="Z111" s="384"/>
      <c r="AA111" s="292"/>
      <c r="AB111" s="360"/>
      <c r="AC111" s="292"/>
      <c r="AD111" s="292">
        <f>AD8+AD38+AD69+AD103</f>
        <v>211.99494949494951</v>
      </c>
      <c r="AE111" s="361"/>
      <c r="AF111" s="384"/>
      <c r="AG111" s="292"/>
      <c r="AH111" s="292"/>
      <c r="AI111" s="292"/>
      <c r="AJ111" s="292">
        <f>AJ8+AJ38+AJ69+AJ103</f>
        <v>259.79797979797979</v>
      </c>
      <c r="AK111" s="361"/>
      <c r="AL111" s="384"/>
      <c r="AM111" s="292"/>
      <c r="AN111" s="360"/>
      <c r="AO111" s="292"/>
      <c r="AP111" s="292">
        <f>AP8+AP38+AP69+AP103</f>
        <v>140.02525252525254</v>
      </c>
      <c r="AQ111" s="361"/>
      <c r="AR111" s="384"/>
      <c r="AS111" s="292"/>
      <c r="AT111" s="292" t="s">
        <v>35</v>
      </c>
      <c r="AU111" s="292"/>
      <c r="AV111" s="292">
        <f>AV8+AV38+AV69+AV103</f>
        <v>291.0858585858586</v>
      </c>
      <c r="AW111" s="361"/>
      <c r="AX111" s="384"/>
      <c r="AY111" s="360"/>
      <c r="AZ111" s="292"/>
      <c r="BA111" s="292"/>
      <c r="BB111" s="292">
        <f>BB8+BB38+BB69+BB103</f>
        <v>183.24494949494951</v>
      </c>
      <c r="BC111" s="292"/>
      <c r="BD111" s="384"/>
      <c r="BE111" s="360"/>
      <c r="BF111" s="292"/>
      <c r="BG111" s="292"/>
      <c r="BH111" s="292">
        <f>BH8+BH38+BH69+BH103</f>
        <v>297.12121212121212</v>
      </c>
      <c r="BI111" s="361"/>
      <c r="BJ111" s="723"/>
      <c r="BK111" s="724"/>
      <c r="BL111" s="725"/>
      <c r="BM111" s="725"/>
      <c r="BN111" s="725"/>
      <c r="BO111" s="725"/>
      <c r="BP111" s="725"/>
      <c r="BQ111" s="725"/>
      <c r="BR111" s="725"/>
      <c r="BS111" s="725"/>
      <c r="BT111" s="725"/>
      <c r="BU111" s="725"/>
      <c r="BV111" s="725"/>
      <c r="BW111" s="725"/>
      <c r="BX111" s="725"/>
      <c r="BY111" s="725"/>
      <c r="BZ111" s="725"/>
      <c r="CA111" s="725"/>
      <c r="CB111" s="725"/>
      <c r="CC111" s="725"/>
      <c r="CD111" s="725"/>
      <c r="CE111" s="725"/>
      <c r="CF111" s="725"/>
      <c r="CG111" s="725"/>
      <c r="CH111" s="725"/>
      <c r="CI111" s="725"/>
      <c r="CJ111" s="725"/>
      <c r="CK111" s="725"/>
      <c r="CL111" s="725"/>
      <c r="CM111" s="725"/>
      <c r="CN111" s="725"/>
      <c r="CO111" s="725"/>
      <c r="CP111" s="725"/>
      <c r="CQ111" s="725"/>
      <c r="CR111" s="725"/>
      <c r="CS111" s="725"/>
      <c r="CT111" s="725"/>
      <c r="CU111" s="725"/>
      <c r="CV111" s="725"/>
      <c r="CW111" s="725"/>
      <c r="CX111" s="725"/>
      <c r="CY111" s="725"/>
      <c r="CZ111" s="725"/>
      <c r="DA111" s="725"/>
      <c r="DB111" s="725"/>
      <c r="DC111" s="725"/>
      <c r="DD111" s="725"/>
      <c r="DE111" s="725"/>
      <c r="DF111" s="725"/>
      <c r="DG111" s="725"/>
      <c r="DH111" s="725"/>
      <c r="DI111" s="725"/>
      <c r="DJ111" s="725"/>
      <c r="DK111" s="725"/>
      <c r="DL111" s="725"/>
      <c r="DM111" s="725"/>
      <c r="DN111" s="725"/>
      <c r="DO111" s="725"/>
      <c r="DP111" s="725"/>
      <c r="DQ111" s="725"/>
      <c r="DR111" s="725"/>
      <c r="DS111" s="725"/>
      <c r="DT111" s="725"/>
      <c r="DU111" s="725"/>
      <c r="DV111" s="725"/>
      <c r="DW111" s="725"/>
      <c r="DX111" s="725"/>
      <c r="DY111" s="725"/>
      <c r="DZ111" s="725"/>
      <c r="EA111" s="725"/>
      <c r="EB111" s="725"/>
      <c r="EC111" s="725"/>
      <c r="ED111" s="725"/>
      <c r="EE111" s="725"/>
      <c r="EF111" s="725"/>
      <c r="EG111" s="725"/>
      <c r="EH111" s="725"/>
      <c r="EI111" s="725"/>
      <c r="EJ111" s="725"/>
      <c r="EK111" s="725"/>
      <c r="EL111" s="725"/>
      <c r="EM111" s="725"/>
      <c r="EN111" s="725"/>
      <c r="EO111" s="725"/>
      <c r="EP111" s="725"/>
      <c r="EQ111" s="725"/>
      <c r="ER111" s="725"/>
      <c r="ES111" s="725"/>
      <c r="ET111" s="725"/>
      <c r="EU111" s="725"/>
      <c r="EV111" s="725"/>
      <c r="EW111" s="725"/>
      <c r="EX111" s="725"/>
      <c r="EY111" s="725"/>
      <c r="EZ111" s="725"/>
      <c r="FA111" s="725"/>
      <c r="FB111" s="725"/>
      <c r="FC111" s="725"/>
      <c r="FD111" s="725"/>
      <c r="FE111" s="725"/>
      <c r="FF111" s="725"/>
      <c r="FG111" s="725"/>
      <c r="FH111" s="725"/>
      <c r="FI111" s="725"/>
      <c r="FJ111" s="725"/>
      <c r="FK111" s="725"/>
      <c r="FL111" s="725"/>
      <c r="FM111" s="725"/>
      <c r="FN111" s="725"/>
      <c r="FO111" s="725"/>
      <c r="FP111" s="725"/>
      <c r="FQ111" s="725"/>
      <c r="FR111" s="725"/>
      <c r="FS111" s="725"/>
      <c r="FT111" s="725"/>
      <c r="FU111" s="725"/>
      <c r="FV111" s="725"/>
      <c r="FW111" s="725"/>
      <c r="FX111" s="725"/>
      <c r="FY111" s="725"/>
      <c r="FZ111" s="725"/>
      <c r="GA111" s="725"/>
      <c r="GB111" s="725"/>
      <c r="GC111" s="725"/>
      <c r="GD111" s="725"/>
      <c r="GE111" s="725"/>
      <c r="GF111" s="725"/>
      <c r="GG111" s="725"/>
      <c r="GH111" s="725"/>
      <c r="GI111" s="725"/>
      <c r="GJ111" s="725"/>
      <c r="GK111" s="725"/>
      <c r="GL111" s="725"/>
      <c r="GM111" s="725"/>
      <c r="GN111" s="725"/>
      <c r="GO111" s="725"/>
      <c r="GP111" s="725"/>
      <c r="GQ111" s="725"/>
      <c r="GR111" s="725"/>
      <c r="GS111" s="725"/>
      <c r="GT111" s="725"/>
      <c r="GU111" s="725"/>
      <c r="GV111" s="725"/>
      <c r="GW111" s="725"/>
      <c r="GX111" s="725"/>
      <c r="GY111" s="725"/>
      <c r="GZ111" s="725"/>
      <c r="HA111" s="725"/>
      <c r="HB111" s="725"/>
      <c r="HC111" s="725"/>
      <c r="HD111" s="725"/>
      <c r="HE111" s="725"/>
      <c r="HF111" s="725"/>
      <c r="HG111" s="725"/>
      <c r="HH111" s="725"/>
      <c r="HI111" s="725"/>
      <c r="HJ111" s="725"/>
    </row>
    <row r="112" spans="1:218" s="726" customFormat="1" ht="18.75">
      <c r="A112" s="727"/>
      <c r="B112" s="677" t="s">
        <v>89</v>
      </c>
      <c r="C112" s="396"/>
      <c r="D112" s="396"/>
      <c r="E112" s="396"/>
      <c r="F112" s="396">
        <f>F111/4</f>
        <v>31.909722222222221</v>
      </c>
      <c r="G112" s="396"/>
      <c r="H112" s="384"/>
      <c r="I112" s="396"/>
      <c r="J112" s="396"/>
      <c r="K112" s="396"/>
      <c r="L112" s="396">
        <f>L111/4</f>
        <v>49.154040404040401</v>
      </c>
      <c r="M112" s="396"/>
      <c r="N112" s="384"/>
      <c r="O112" s="396"/>
      <c r="P112" s="678"/>
      <c r="Q112" s="396"/>
      <c r="R112" s="396">
        <f>R111/4</f>
        <v>51.180555555555557</v>
      </c>
      <c r="S112" s="679"/>
      <c r="T112" s="384"/>
      <c r="U112" s="396"/>
      <c r="V112" s="678"/>
      <c r="W112" s="396"/>
      <c r="X112" s="396">
        <f>X111/4</f>
        <v>46.635101010101017</v>
      </c>
      <c r="Y112" s="679"/>
      <c r="Z112" s="384"/>
      <c r="AA112" s="396"/>
      <c r="AB112" s="678"/>
      <c r="AC112" s="396"/>
      <c r="AD112" s="396">
        <f>AD111/4</f>
        <v>52.998737373737377</v>
      </c>
      <c r="AE112" s="679"/>
      <c r="AF112" s="384"/>
      <c r="AG112" s="396"/>
      <c r="AH112" s="396"/>
      <c r="AI112" s="396"/>
      <c r="AJ112" s="396">
        <f>AJ111/4</f>
        <v>64.949494949494948</v>
      </c>
      <c r="AK112" s="679"/>
      <c r="AL112" s="384"/>
      <c r="AM112" s="396"/>
      <c r="AN112" s="678"/>
      <c r="AO112" s="396"/>
      <c r="AP112" s="396">
        <f>AP111/4</f>
        <v>35.006313131313135</v>
      </c>
      <c r="AQ112" s="679"/>
      <c r="AR112" s="384"/>
      <c r="AS112" s="396"/>
      <c r="AT112" s="396" t="s">
        <v>38</v>
      </c>
      <c r="AU112" s="396"/>
      <c r="AV112" s="396">
        <f>AV111/4</f>
        <v>72.771464646464651</v>
      </c>
      <c r="AW112" s="679"/>
      <c r="AX112" s="384"/>
      <c r="AY112" s="678"/>
      <c r="AZ112" s="396"/>
      <c r="BA112" s="396"/>
      <c r="BB112" s="396">
        <f>BB111/4</f>
        <v>45.811237373737377</v>
      </c>
      <c r="BC112" s="396"/>
      <c r="BD112" s="384"/>
      <c r="BE112" s="678"/>
      <c r="BF112" s="396"/>
      <c r="BG112" s="396"/>
      <c r="BH112" s="396">
        <f>BH111/4</f>
        <v>74.280303030303031</v>
      </c>
      <c r="BI112" s="679"/>
      <c r="BJ112" s="728"/>
      <c r="BK112" s="724"/>
      <c r="BL112" s="725"/>
      <c r="BM112" s="725"/>
      <c r="BN112" s="725"/>
      <c r="BO112" s="725"/>
      <c r="BP112" s="725"/>
      <c r="BQ112" s="725"/>
      <c r="BR112" s="725"/>
      <c r="BS112" s="725"/>
      <c r="BT112" s="725"/>
      <c r="BU112" s="725"/>
      <c r="BV112" s="725"/>
      <c r="BW112" s="725"/>
      <c r="BX112" s="725"/>
      <c r="BY112" s="725"/>
      <c r="BZ112" s="725"/>
      <c r="CA112" s="725"/>
      <c r="CB112" s="725"/>
      <c r="CC112" s="725"/>
      <c r="CD112" s="725"/>
      <c r="CE112" s="725"/>
      <c r="CF112" s="725"/>
      <c r="CG112" s="725"/>
      <c r="CH112" s="725"/>
      <c r="CI112" s="725"/>
      <c r="CJ112" s="725"/>
      <c r="CK112" s="725"/>
      <c r="CL112" s="725"/>
      <c r="CM112" s="725"/>
      <c r="CN112" s="725"/>
      <c r="CO112" s="725"/>
      <c r="CP112" s="725"/>
      <c r="CQ112" s="725"/>
      <c r="CR112" s="725"/>
      <c r="CS112" s="725"/>
      <c r="CT112" s="725"/>
      <c r="CU112" s="725"/>
      <c r="CV112" s="725"/>
      <c r="CW112" s="725"/>
      <c r="CX112" s="725"/>
      <c r="CY112" s="725"/>
      <c r="CZ112" s="725"/>
      <c r="DA112" s="725"/>
      <c r="DB112" s="725"/>
      <c r="DC112" s="725"/>
      <c r="DD112" s="725"/>
      <c r="DE112" s="725"/>
      <c r="DF112" s="725"/>
      <c r="DG112" s="725"/>
      <c r="DH112" s="725"/>
      <c r="DI112" s="725"/>
      <c r="DJ112" s="725"/>
      <c r="DK112" s="725"/>
      <c r="DL112" s="725"/>
      <c r="DM112" s="725"/>
      <c r="DN112" s="725"/>
      <c r="DO112" s="725"/>
      <c r="DP112" s="725"/>
      <c r="DQ112" s="725"/>
      <c r="DR112" s="725"/>
      <c r="DS112" s="725"/>
      <c r="DT112" s="725"/>
      <c r="DU112" s="725"/>
      <c r="DV112" s="725"/>
      <c r="DW112" s="725"/>
      <c r="DX112" s="725"/>
      <c r="DY112" s="725"/>
      <c r="DZ112" s="725"/>
      <c r="EA112" s="725"/>
      <c r="EB112" s="725"/>
      <c r="EC112" s="725"/>
      <c r="ED112" s="725"/>
      <c r="EE112" s="725"/>
      <c r="EF112" s="725"/>
      <c r="EG112" s="725"/>
      <c r="EH112" s="725"/>
      <c r="EI112" s="725"/>
      <c r="EJ112" s="725"/>
      <c r="EK112" s="725"/>
      <c r="EL112" s="725"/>
      <c r="EM112" s="725"/>
      <c r="EN112" s="725"/>
      <c r="EO112" s="725"/>
      <c r="EP112" s="725"/>
      <c r="EQ112" s="725"/>
      <c r="ER112" s="725"/>
      <c r="ES112" s="725"/>
      <c r="ET112" s="725"/>
      <c r="EU112" s="725"/>
      <c r="EV112" s="725"/>
      <c r="EW112" s="725"/>
      <c r="EX112" s="725"/>
      <c r="EY112" s="725"/>
      <c r="EZ112" s="725"/>
      <c r="FA112" s="725"/>
      <c r="FB112" s="725"/>
      <c r="FC112" s="725"/>
      <c r="FD112" s="725"/>
      <c r="FE112" s="725"/>
      <c r="FF112" s="725"/>
      <c r="FG112" s="725"/>
      <c r="FH112" s="725"/>
      <c r="FI112" s="725"/>
      <c r="FJ112" s="725"/>
      <c r="FK112" s="725"/>
      <c r="FL112" s="725"/>
      <c r="FM112" s="725"/>
      <c r="FN112" s="725"/>
      <c r="FO112" s="725"/>
      <c r="FP112" s="725"/>
      <c r="FQ112" s="725"/>
      <c r="FR112" s="725"/>
      <c r="FS112" s="725"/>
      <c r="FT112" s="725"/>
      <c r="FU112" s="725"/>
      <c r="FV112" s="725"/>
      <c r="FW112" s="725"/>
      <c r="FX112" s="725"/>
      <c r="FY112" s="725"/>
      <c r="FZ112" s="725"/>
      <c r="GA112" s="725"/>
      <c r="GB112" s="725"/>
      <c r="GC112" s="725"/>
      <c r="GD112" s="725"/>
      <c r="GE112" s="725"/>
      <c r="GF112" s="725"/>
      <c r="GG112" s="725"/>
      <c r="GH112" s="725"/>
      <c r="GI112" s="725"/>
      <c r="GJ112" s="725"/>
      <c r="GK112" s="725"/>
      <c r="GL112" s="725"/>
      <c r="GM112" s="725"/>
      <c r="GN112" s="725"/>
      <c r="GO112" s="725"/>
      <c r="GP112" s="725"/>
      <c r="GQ112" s="725"/>
      <c r="GR112" s="725"/>
      <c r="GS112" s="725"/>
      <c r="GT112" s="725"/>
      <c r="GU112" s="725"/>
      <c r="GV112" s="725"/>
      <c r="GW112" s="725"/>
      <c r="GX112" s="725"/>
      <c r="GY112" s="725"/>
      <c r="GZ112" s="725"/>
      <c r="HA112" s="725"/>
      <c r="HB112" s="725"/>
      <c r="HC112" s="725"/>
      <c r="HD112" s="725"/>
      <c r="HE112" s="725"/>
      <c r="HF112" s="725"/>
      <c r="HG112" s="725"/>
      <c r="HH112" s="725"/>
      <c r="HI112" s="725"/>
      <c r="HJ112" s="725"/>
    </row>
    <row r="113" spans="1:61" s="391" customFormat="1" ht="12.75">
      <c r="A113" s="318"/>
      <c r="B113" s="318"/>
      <c r="C113" s="318"/>
      <c r="D113" s="318"/>
      <c r="E113" s="318"/>
      <c r="F113" s="318"/>
      <c r="G113" s="680"/>
      <c r="I113" s="318"/>
      <c r="J113" s="318"/>
      <c r="K113" s="318"/>
      <c r="L113" s="318"/>
      <c r="M113" s="318"/>
      <c r="O113" s="318"/>
      <c r="P113" s="318"/>
      <c r="Q113" s="318"/>
      <c r="R113" s="318"/>
      <c r="S113" s="318"/>
      <c r="U113" s="318"/>
      <c r="V113" s="318"/>
      <c r="W113" s="318"/>
      <c r="X113" s="318"/>
      <c r="Y113" s="318"/>
      <c r="AA113" s="318"/>
      <c r="AB113" s="318"/>
      <c r="AC113" s="318"/>
      <c r="AD113" s="318"/>
      <c r="AE113" s="318"/>
      <c r="AG113" s="318"/>
      <c r="AH113" s="318"/>
      <c r="AI113" s="318"/>
      <c r="AJ113" s="318"/>
      <c r="AK113" s="318"/>
      <c r="AM113" s="318"/>
      <c r="AN113" s="318"/>
      <c r="AO113" s="318"/>
      <c r="AP113" s="318"/>
      <c r="AQ113" s="318"/>
      <c r="AS113" s="318"/>
      <c r="AT113" s="318"/>
      <c r="AU113" s="318"/>
      <c r="AV113" s="318"/>
      <c r="AW113" s="681"/>
      <c r="AY113" s="318"/>
      <c r="AZ113" s="318"/>
      <c r="BA113" s="318"/>
      <c r="BB113" s="318"/>
      <c r="BC113" s="318"/>
      <c r="BE113" s="318"/>
      <c r="BF113" s="318"/>
      <c r="BG113" s="318"/>
      <c r="BH113" s="318"/>
      <c r="BI113" s="318"/>
    </row>
    <row r="114" spans="1:61" s="391" customFormat="1" ht="12.75">
      <c r="A114" s="318"/>
      <c r="B114" s="318"/>
      <c r="C114" s="318"/>
      <c r="D114" s="318"/>
      <c r="E114" s="318"/>
      <c r="F114" s="318"/>
      <c r="G114" s="680"/>
      <c r="I114" s="318"/>
      <c r="J114" s="318"/>
      <c r="K114" s="318"/>
      <c r="L114" s="318"/>
      <c r="M114" s="318"/>
      <c r="O114" s="318"/>
      <c r="P114" s="318"/>
      <c r="Q114" s="318"/>
      <c r="R114" s="318"/>
      <c r="S114" s="318"/>
      <c r="U114" s="318"/>
      <c r="V114" s="318"/>
      <c r="W114" s="318"/>
      <c r="X114" s="318"/>
      <c r="Y114" s="318"/>
      <c r="AA114" s="318"/>
      <c r="AB114" s="318"/>
      <c r="AC114" s="318"/>
      <c r="AD114" s="318"/>
      <c r="AE114" s="318"/>
      <c r="AG114" s="318"/>
      <c r="AH114" s="318"/>
      <c r="AI114" s="318"/>
      <c r="AJ114" s="318"/>
      <c r="AK114" s="318"/>
      <c r="AM114" s="318"/>
      <c r="AN114" s="318"/>
      <c r="AO114" s="318"/>
      <c r="AP114" s="318"/>
      <c r="AQ114" s="318"/>
      <c r="AS114" s="318"/>
      <c r="AT114" s="318"/>
      <c r="AU114" s="318"/>
      <c r="AV114" s="318"/>
      <c r="AW114" s="681"/>
      <c r="AY114" s="318"/>
      <c r="AZ114" s="318"/>
      <c r="BA114" s="318"/>
      <c r="BB114" s="318"/>
      <c r="BC114" s="318"/>
      <c r="BE114" s="318"/>
      <c r="BF114" s="318"/>
      <c r="BG114" s="318"/>
      <c r="BH114" s="318"/>
      <c r="BI114" s="318"/>
    </row>
    <row r="115" spans="1:61" s="391" customFormat="1" ht="216.75">
      <c r="A115" s="318"/>
      <c r="B115" s="682" t="s">
        <v>1614</v>
      </c>
      <c r="C115" s="318"/>
      <c r="D115" s="318"/>
      <c r="E115" s="318"/>
      <c r="F115" s="318"/>
      <c r="G115" s="680"/>
      <c r="I115" s="318"/>
      <c r="J115" s="318"/>
      <c r="K115" s="318"/>
      <c r="L115" s="318"/>
      <c r="M115" s="318"/>
      <c r="O115" s="318"/>
      <c r="P115" s="318"/>
      <c r="Q115" s="318"/>
      <c r="R115" s="318"/>
      <c r="S115" s="318"/>
      <c r="U115" s="318"/>
      <c r="V115" s="318"/>
      <c r="W115" s="318"/>
      <c r="X115" s="318"/>
      <c r="Y115" s="318"/>
      <c r="AA115" s="318"/>
      <c r="AB115" s="318"/>
      <c r="AC115" s="318"/>
      <c r="AD115" s="318"/>
      <c r="AE115" s="318"/>
      <c r="AG115" s="318"/>
      <c r="AH115" s="318"/>
      <c r="AI115" s="318"/>
      <c r="AJ115" s="318"/>
      <c r="AK115" s="318"/>
      <c r="AM115" s="318"/>
      <c r="AN115" s="318"/>
      <c r="AO115" s="318"/>
      <c r="AP115" s="318"/>
      <c r="AQ115" s="318"/>
      <c r="AS115" s="318"/>
      <c r="AT115" s="318"/>
      <c r="AU115" s="318"/>
      <c r="AV115" s="318"/>
      <c r="AW115" s="681"/>
      <c r="AY115" s="318"/>
      <c r="AZ115" s="318"/>
      <c r="BA115" s="318"/>
      <c r="BB115" s="318"/>
      <c r="BC115" s="318"/>
      <c r="BE115" s="318"/>
      <c r="BF115" s="318"/>
      <c r="BG115" s="318"/>
      <c r="BH115" s="318"/>
      <c r="BI115" s="318"/>
    </row>
    <row r="116" spans="1:61" s="391" customFormat="1">
      <c r="A116" s="662"/>
      <c r="B116" s="319"/>
      <c r="C116" s="319"/>
      <c r="D116" s="319"/>
      <c r="E116" s="319"/>
      <c r="F116" s="319"/>
      <c r="G116" s="393"/>
      <c r="H116" s="30"/>
      <c r="I116" s="319"/>
      <c r="J116" s="319"/>
      <c r="K116" s="319"/>
      <c r="L116" s="319"/>
      <c r="M116" s="319"/>
      <c r="N116" s="30"/>
      <c r="O116" s="319"/>
      <c r="P116" s="319"/>
      <c r="Q116" s="319"/>
      <c r="R116" s="319"/>
      <c r="S116" s="319"/>
      <c r="T116" s="30"/>
      <c r="U116" s="319"/>
      <c r="V116" s="319"/>
      <c r="W116" s="319"/>
      <c r="X116" s="319"/>
      <c r="Y116" s="319"/>
      <c r="Z116" s="30"/>
      <c r="AA116" s="319"/>
      <c r="AB116" s="319"/>
      <c r="AC116" s="319"/>
      <c r="AD116" s="319"/>
      <c r="AE116" s="319"/>
      <c r="AF116" s="30"/>
      <c r="AG116" s="319"/>
      <c r="AH116" s="319"/>
      <c r="AI116" s="319"/>
      <c r="AJ116" s="319"/>
      <c r="AK116" s="319"/>
      <c r="AL116" s="30"/>
      <c r="AM116" s="319"/>
      <c r="AN116" s="319"/>
      <c r="AO116" s="319"/>
      <c r="AP116" s="319"/>
      <c r="AQ116" s="319"/>
      <c r="AR116" s="30"/>
      <c r="AS116" s="319"/>
      <c r="AT116" s="319"/>
      <c r="AU116" s="319"/>
      <c r="AV116" s="319"/>
      <c r="AW116" s="394"/>
      <c r="AX116" s="30"/>
      <c r="AY116" s="319"/>
      <c r="AZ116" s="319"/>
      <c r="BA116" s="319"/>
      <c r="BB116" s="319"/>
      <c r="BC116" s="319"/>
      <c r="BD116" s="30"/>
      <c r="BE116" s="319"/>
      <c r="BF116" s="319"/>
      <c r="BG116" s="319"/>
      <c r="BH116" s="319"/>
      <c r="BI116" s="319"/>
    </row>
    <row r="117" spans="1:61" s="391" customFormat="1">
      <c r="A117" s="662"/>
      <c r="B117" s="319"/>
      <c r="C117" s="319"/>
      <c r="D117" s="319"/>
      <c r="E117" s="319"/>
      <c r="F117" s="319"/>
      <c r="G117" s="393"/>
      <c r="H117" s="30"/>
      <c r="I117" s="319"/>
      <c r="J117" s="319"/>
      <c r="K117" s="319"/>
      <c r="L117" s="319"/>
      <c r="M117" s="319"/>
      <c r="N117" s="30"/>
      <c r="O117" s="319"/>
      <c r="P117" s="319"/>
      <c r="Q117" s="319"/>
      <c r="R117" s="319"/>
      <c r="S117" s="319"/>
      <c r="T117" s="30"/>
      <c r="U117" s="319"/>
      <c r="V117" s="319"/>
      <c r="W117" s="319"/>
      <c r="X117" s="319"/>
      <c r="Y117" s="319"/>
      <c r="Z117" s="30"/>
      <c r="AA117" s="319"/>
      <c r="AB117" s="319"/>
      <c r="AC117" s="319"/>
      <c r="AD117" s="319"/>
      <c r="AE117" s="319"/>
      <c r="AF117" s="30"/>
      <c r="AG117" s="319"/>
      <c r="AH117" s="319"/>
      <c r="AI117" s="319"/>
      <c r="AJ117" s="319"/>
      <c r="AK117" s="319"/>
      <c r="AL117" s="30"/>
      <c r="AM117" s="319"/>
      <c r="AN117" s="319"/>
      <c r="AO117" s="319"/>
      <c r="AP117" s="319"/>
      <c r="AQ117" s="319"/>
      <c r="AR117" s="30"/>
      <c r="AS117" s="319"/>
      <c r="AT117" s="319"/>
      <c r="AU117" s="319"/>
      <c r="AV117" s="319"/>
      <c r="AW117" s="394"/>
      <c r="AX117" s="30"/>
      <c r="AY117" s="319"/>
      <c r="AZ117" s="319"/>
      <c r="BA117" s="319"/>
      <c r="BB117" s="319"/>
      <c r="BC117" s="319"/>
      <c r="BD117" s="30"/>
      <c r="BE117" s="319"/>
      <c r="BF117" s="319"/>
      <c r="BG117" s="319"/>
      <c r="BH117" s="319"/>
      <c r="BI117" s="319"/>
    </row>
    <row r="118" spans="1:61" s="391" customFormat="1">
      <c r="A118" s="662"/>
      <c r="B118" s="319"/>
      <c r="C118" s="319"/>
      <c r="D118" s="319"/>
      <c r="E118" s="319"/>
      <c r="F118" s="319"/>
      <c r="G118" s="393"/>
      <c r="H118" s="30"/>
      <c r="I118" s="319"/>
      <c r="J118" s="319"/>
      <c r="K118" s="319"/>
      <c r="L118" s="319"/>
      <c r="M118" s="319"/>
      <c r="N118" s="30"/>
      <c r="O118" s="319"/>
      <c r="P118" s="319"/>
      <c r="Q118" s="319"/>
      <c r="R118" s="319"/>
      <c r="S118" s="319"/>
      <c r="T118" s="30"/>
      <c r="U118" s="319"/>
      <c r="V118" s="319"/>
      <c r="W118" s="319"/>
      <c r="X118" s="319"/>
      <c r="Y118" s="319"/>
      <c r="Z118" s="30"/>
      <c r="AA118" s="319"/>
      <c r="AB118" s="319"/>
      <c r="AC118" s="319"/>
      <c r="AD118" s="319"/>
      <c r="AE118" s="319"/>
      <c r="AF118" s="30"/>
      <c r="AG118" s="319"/>
      <c r="AH118" s="319"/>
      <c r="AI118" s="319"/>
      <c r="AJ118" s="319"/>
      <c r="AK118" s="319"/>
      <c r="AL118" s="30"/>
      <c r="AM118" s="319"/>
      <c r="AN118" s="319"/>
      <c r="AO118" s="319"/>
      <c r="AP118" s="319"/>
      <c r="AQ118" s="319"/>
      <c r="AR118" s="30"/>
      <c r="AS118" s="319"/>
      <c r="AT118" s="319"/>
      <c r="AU118" s="319"/>
      <c r="AV118" s="319"/>
      <c r="AW118" s="394"/>
      <c r="AX118" s="30"/>
      <c r="AY118" s="319"/>
      <c r="AZ118" s="319"/>
      <c r="BA118" s="319"/>
      <c r="BB118" s="319"/>
      <c r="BC118" s="319"/>
      <c r="BD118" s="30"/>
      <c r="BE118" s="319"/>
      <c r="BF118" s="319"/>
      <c r="BG118" s="319"/>
      <c r="BH118" s="319"/>
      <c r="BI118" s="319"/>
    </row>
    <row r="119" spans="1:61" s="391" customFormat="1">
      <c r="A119" s="662"/>
      <c r="B119" s="319"/>
      <c r="C119" s="319"/>
      <c r="D119" s="319"/>
      <c r="E119" s="319"/>
      <c r="F119" s="319"/>
      <c r="G119" s="393"/>
      <c r="H119" s="30"/>
      <c r="I119" s="319"/>
      <c r="J119" s="319"/>
      <c r="K119" s="319"/>
      <c r="L119" s="319"/>
      <c r="M119" s="319"/>
      <c r="N119" s="30"/>
      <c r="O119" s="319"/>
      <c r="P119" s="319"/>
      <c r="Q119" s="319"/>
      <c r="R119" s="319"/>
      <c r="S119" s="319"/>
      <c r="T119" s="30"/>
      <c r="U119" s="319"/>
      <c r="V119" s="319"/>
      <c r="W119" s="319"/>
      <c r="X119" s="319"/>
      <c r="Y119" s="319"/>
      <c r="Z119" s="30"/>
      <c r="AA119" s="319"/>
      <c r="AB119" s="319"/>
      <c r="AC119" s="319"/>
      <c r="AD119" s="319"/>
      <c r="AE119" s="319"/>
      <c r="AF119" s="30"/>
      <c r="AG119" s="319"/>
      <c r="AH119" s="319"/>
      <c r="AI119" s="319"/>
      <c r="AJ119" s="319"/>
      <c r="AK119" s="319"/>
      <c r="AL119" s="30"/>
      <c r="AM119" s="319"/>
      <c r="AN119" s="319"/>
      <c r="AO119" s="319"/>
      <c r="AP119" s="319"/>
      <c r="AQ119" s="319"/>
      <c r="AR119" s="30"/>
      <c r="AS119" s="319"/>
      <c r="AT119" s="319"/>
      <c r="AU119" s="319"/>
      <c r="AV119" s="319"/>
      <c r="AW119" s="394"/>
      <c r="AX119" s="30"/>
      <c r="AY119" s="319"/>
      <c r="AZ119" s="319"/>
      <c r="BA119" s="319"/>
      <c r="BB119" s="319"/>
      <c r="BC119" s="319"/>
      <c r="BD119" s="30"/>
      <c r="BE119" s="319"/>
      <c r="BF119" s="319"/>
      <c r="BG119" s="319"/>
      <c r="BH119" s="319"/>
      <c r="BI119" s="319"/>
    </row>
    <row r="120" spans="1:61" s="391" customFormat="1">
      <c r="A120" s="662"/>
      <c r="B120" s="319"/>
      <c r="C120" s="319"/>
      <c r="D120" s="319"/>
      <c r="E120" s="319"/>
      <c r="F120" s="319"/>
      <c r="G120" s="393"/>
      <c r="H120" s="30"/>
      <c r="I120" s="319"/>
      <c r="J120" s="319"/>
      <c r="K120" s="319"/>
      <c r="L120" s="319"/>
      <c r="M120" s="319"/>
      <c r="N120" s="30"/>
      <c r="O120" s="319"/>
      <c r="P120" s="319"/>
      <c r="Q120" s="319"/>
      <c r="R120" s="319"/>
      <c r="S120" s="319"/>
      <c r="T120" s="30"/>
      <c r="U120" s="319"/>
      <c r="V120" s="319"/>
      <c r="W120" s="319"/>
      <c r="X120" s="319"/>
      <c r="Y120" s="319"/>
      <c r="Z120" s="30"/>
      <c r="AA120" s="319"/>
      <c r="AB120" s="319"/>
      <c r="AC120" s="319"/>
      <c r="AD120" s="319"/>
      <c r="AE120" s="319"/>
      <c r="AF120" s="30"/>
      <c r="AG120" s="319"/>
      <c r="AH120" s="319"/>
      <c r="AI120" s="319"/>
      <c r="AJ120" s="319"/>
      <c r="AK120" s="319"/>
      <c r="AL120" s="30"/>
      <c r="AM120" s="319"/>
      <c r="AN120" s="319"/>
      <c r="AO120" s="319"/>
      <c r="AP120" s="319"/>
      <c r="AQ120" s="319"/>
      <c r="AR120" s="30"/>
      <c r="AS120" s="319"/>
      <c r="AT120" s="319"/>
      <c r="AU120" s="319"/>
      <c r="AV120" s="319"/>
      <c r="AW120" s="394"/>
      <c r="AX120" s="30"/>
      <c r="AY120" s="319"/>
      <c r="AZ120" s="319"/>
      <c r="BA120" s="319"/>
      <c r="BB120" s="319"/>
      <c r="BC120" s="319"/>
      <c r="BD120" s="30"/>
      <c r="BE120" s="319"/>
      <c r="BF120" s="319"/>
      <c r="BG120" s="319"/>
      <c r="BH120" s="319"/>
      <c r="BI120" s="319"/>
    </row>
    <row r="121" spans="1:61" s="391" customFormat="1">
      <c r="A121" s="662"/>
      <c r="B121" s="319"/>
      <c r="C121" s="319"/>
      <c r="D121" s="319"/>
      <c r="E121" s="319"/>
      <c r="F121" s="319"/>
      <c r="G121" s="393"/>
      <c r="H121" s="30"/>
      <c r="I121" s="319"/>
      <c r="J121" s="319"/>
      <c r="K121" s="319"/>
      <c r="L121" s="319"/>
      <c r="M121" s="319"/>
      <c r="N121" s="30"/>
      <c r="O121" s="319"/>
      <c r="P121" s="319"/>
      <c r="Q121" s="319"/>
      <c r="R121" s="319"/>
      <c r="S121" s="319"/>
      <c r="T121" s="30"/>
      <c r="U121" s="319"/>
      <c r="V121" s="319"/>
      <c r="W121" s="319"/>
      <c r="X121" s="319"/>
      <c r="Y121" s="319"/>
      <c r="Z121" s="30"/>
      <c r="AA121" s="319"/>
      <c r="AB121" s="319"/>
      <c r="AC121" s="319"/>
      <c r="AD121" s="319"/>
      <c r="AE121" s="319"/>
      <c r="AF121" s="30"/>
      <c r="AG121" s="319"/>
      <c r="AH121" s="319"/>
      <c r="AI121" s="319"/>
      <c r="AJ121" s="319"/>
      <c r="AK121" s="319"/>
      <c r="AL121" s="30"/>
      <c r="AM121" s="319"/>
      <c r="AN121" s="319"/>
      <c r="AO121" s="319"/>
      <c r="AP121" s="319"/>
      <c r="AQ121" s="319"/>
      <c r="AR121" s="30"/>
      <c r="AS121" s="319"/>
      <c r="AT121" s="319"/>
      <c r="AU121" s="319"/>
      <c r="AV121" s="319"/>
      <c r="AW121" s="394"/>
      <c r="AX121" s="30"/>
      <c r="AY121" s="319"/>
      <c r="AZ121" s="319"/>
      <c r="BA121" s="319"/>
      <c r="BB121" s="319"/>
      <c r="BC121" s="319"/>
      <c r="BD121" s="30"/>
      <c r="BE121" s="319"/>
      <c r="BF121" s="319"/>
      <c r="BG121" s="319"/>
      <c r="BH121" s="319"/>
      <c r="BI121" s="319"/>
    </row>
    <row r="122" spans="1:61" s="391" customFormat="1">
      <c r="A122" s="662"/>
      <c r="B122" s="319"/>
      <c r="C122" s="319"/>
      <c r="D122" s="319"/>
      <c r="E122" s="319"/>
      <c r="F122" s="319"/>
      <c r="G122" s="393"/>
      <c r="H122" s="30"/>
      <c r="I122" s="319"/>
      <c r="J122" s="319"/>
      <c r="K122" s="319"/>
      <c r="L122" s="319"/>
      <c r="M122" s="319"/>
      <c r="N122" s="30"/>
      <c r="O122" s="319"/>
      <c r="P122" s="319"/>
      <c r="Q122" s="319"/>
      <c r="R122" s="319"/>
      <c r="S122" s="319"/>
      <c r="T122" s="30"/>
      <c r="U122" s="319"/>
      <c r="V122" s="319"/>
      <c r="W122" s="319"/>
      <c r="X122" s="319"/>
      <c r="Y122" s="319"/>
      <c r="Z122" s="30"/>
      <c r="AA122" s="319"/>
      <c r="AB122" s="319"/>
      <c r="AC122" s="319"/>
      <c r="AD122" s="319"/>
      <c r="AE122" s="319"/>
      <c r="AF122" s="30"/>
      <c r="AG122" s="319"/>
      <c r="AH122" s="319"/>
      <c r="AI122" s="319"/>
      <c r="AJ122" s="319"/>
      <c r="AK122" s="319"/>
      <c r="AL122" s="30"/>
      <c r="AM122" s="319"/>
      <c r="AN122" s="319"/>
      <c r="AO122" s="319"/>
      <c r="AP122" s="319"/>
      <c r="AQ122" s="319"/>
      <c r="AR122" s="30"/>
      <c r="AS122" s="319"/>
      <c r="AT122" s="319"/>
      <c r="AU122" s="319"/>
      <c r="AV122" s="319"/>
      <c r="AW122" s="394"/>
      <c r="AX122" s="30"/>
      <c r="AY122" s="319"/>
      <c r="AZ122" s="319"/>
      <c r="BA122" s="319"/>
      <c r="BB122" s="319"/>
      <c r="BC122" s="319"/>
      <c r="BD122" s="30"/>
      <c r="BE122" s="319"/>
      <c r="BF122" s="319"/>
      <c r="BG122" s="319"/>
      <c r="BH122" s="319"/>
      <c r="BI122" s="319"/>
    </row>
    <row r="123" spans="1:61" s="391" customFormat="1">
      <c r="A123" s="662"/>
      <c r="B123" s="319"/>
      <c r="C123" s="319"/>
      <c r="D123" s="319"/>
      <c r="E123" s="319"/>
      <c r="F123" s="319"/>
      <c r="G123" s="393"/>
      <c r="H123" s="30"/>
      <c r="I123" s="319"/>
      <c r="J123" s="319"/>
      <c r="K123" s="319"/>
      <c r="L123" s="319"/>
      <c r="M123" s="319"/>
      <c r="N123" s="30"/>
      <c r="O123" s="319"/>
      <c r="P123" s="319"/>
      <c r="Q123" s="319"/>
      <c r="R123" s="319"/>
      <c r="S123" s="319"/>
      <c r="T123" s="30"/>
      <c r="U123" s="319"/>
      <c r="V123" s="319"/>
      <c r="W123" s="319"/>
      <c r="X123" s="319"/>
      <c r="Y123" s="319"/>
      <c r="Z123" s="30"/>
      <c r="AA123" s="319"/>
      <c r="AB123" s="319"/>
      <c r="AC123" s="319"/>
      <c r="AD123" s="319"/>
      <c r="AE123" s="319"/>
      <c r="AF123" s="30"/>
      <c r="AG123" s="319"/>
      <c r="AH123" s="319"/>
      <c r="AI123" s="319"/>
      <c r="AJ123" s="319"/>
      <c r="AK123" s="319"/>
      <c r="AL123" s="30"/>
      <c r="AM123" s="319"/>
      <c r="AN123" s="319"/>
      <c r="AO123" s="319"/>
      <c r="AP123" s="319"/>
      <c r="AQ123" s="319"/>
      <c r="AR123" s="30"/>
      <c r="AS123" s="319"/>
      <c r="AT123" s="319"/>
      <c r="AU123" s="319"/>
      <c r="AV123" s="319"/>
      <c r="AW123" s="394"/>
      <c r="AX123" s="30"/>
      <c r="AY123" s="319"/>
      <c r="AZ123" s="319"/>
      <c r="BA123" s="319"/>
      <c r="BB123" s="319"/>
      <c r="BC123" s="319"/>
      <c r="BD123" s="30"/>
      <c r="BE123" s="319"/>
      <c r="BF123" s="319"/>
      <c r="BG123" s="319"/>
      <c r="BH123" s="319"/>
      <c r="BI123" s="319"/>
    </row>
    <row r="124" spans="1:61" s="391" customFormat="1">
      <c r="A124" s="662"/>
      <c r="B124" s="319"/>
      <c r="C124" s="319"/>
      <c r="D124" s="319"/>
      <c r="E124" s="319"/>
      <c r="F124" s="319"/>
      <c r="G124" s="393"/>
      <c r="H124" s="30"/>
      <c r="I124" s="319"/>
      <c r="J124" s="319"/>
      <c r="K124" s="319"/>
      <c r="L124" s="319"/>
      <c r="M124" s="319"/>
      <c r="N124" s="30"/>
      <c r="O124" s="319"/>
      <c r="P124" s="319"/>
      <c r="Q124" s="319"/>
      <c r="R124" s="319"/>
      <c r="S124" s="319"/>
      <c r="T124" s="30"/>
      <c r="U124" s="319"/>
      <c r="V124" s="319"/>
      <c r="W124" s="319"/>
      <c r="X124" s="319"/>
      <c r="Y124" s="319"/>
      <c r="Z124" s="30"/>
      <c r="AA124" s="319"/>
      <c r="AB124" s="319"/>
      <c r="AC124" s="319"/>
      <c r="AD124" s="319"/>
      <c r="AE124" s="319"/>
      <c r="AF124" s="30"/>
      <c r="AG124" s="319"/>
      <c r="AH124" s="319"/>
      <c r="AI124" s="319"/>
      <c r="AJ124" s="319"/>
      <c r="AK124" s="319"/>
      <c r="AL124" s="30"/>
      <c r="AM124" s="319"/>
      <c r="AN124" s="319"/>
      <c r="AO124" s="319"/>
      <c r="AP124" s="319"/>
      <c r="AQ124" s="319"/>
      <c r="AR124" s="30"/>
      <c r="AS124" s="319"/>
      <c r="AT124" s="319"/>
      <c r="AU124" s="319"/>
      <c r="AV124" s="319"/>
      <c r="AW124" s="394"/>
      <c r="AX124" s="30"/>
      <c r="AY124" s="319"/>
      <c r="AZ124" s="319"/>
      <c r="BA124" s="319"/>
      <c r="BB124" s="319"/>
      <c r="BC124" s="319"/>
      <c r="BD124" s="30"/>
      <c r="BE124" s="319"/>
      <c r="BF124" s="319"/>
      <c r="BG124" s="319"/>
      <c r="BH124" s="319"/>
      <c r="BI124" s="319"/>
    </row>
    <row r="125" spans="1:61" s="391" customFormat="1">
      <c r="A125" s="662"/>
      <c r="B125" s="319"/>
      <c r="C125" s="319"/>
      <c r="D125" s="319"/>
      <c r="E125" s="319"/>
      <c r="F125" s="319"/>
      <c r="G125" s="393"/>
      <c r="H125" s="30"/>
      <c r="I125" s="319"/>
      <c r="J125" s="319"/>
      <c r="K125" s="319"/>
      <c r="L125" s="319"/>
      <c r="M125" s="319"/>
      <c r="N125" s="30"/>
      <c r="O125" s="319"/>
      <c r="P125" s="319"/>
      <c r="Q125" s="319"/>
      <c r="R125" s="319"/>
      <c r="S125" s="319"/>
      <c r="T125" s="30"/>
      <c r="U125" s="319"/>
      <c r="V125" s="319"/>
      <c r="W125" s="319"/>
      <c r="X125" s="319"/>
      <c r="Y125" s="319"/>
      <c r="Z125" s="30"/>
      <c r="AA125" s="319"/>
      <c r="AB125" s="319"/>
      <c r="AC125" s="319"/>
      <c r="AD125" s="319"/>
      <c r="AE125" s="319"/>
      <c r="AF125" s="30"/>
      <c r="AG125" s="319"/>
      <c r="AH125" s="319"/>
      <c r="AI125" s="319"/>
      <c r="AJ125" s="319"/>
      <c r="AK125" s="319"/>
      <c r="AL125" s="30"/>
      <c r="AM125" s="319"/>
      <c r="AN125" s="319"/>
      <c r="AO125" s="319"/>
      <c r="AP125" s="319"/>
      <c r="AQ125" s="319"/>
      <c r="AR125" s="30"/>
      <c r="AS125" s="319"/>
      <c r="AT125" s="319"/>
      <c r="AU125" s="319"/>
      <c r="AV125" s="319"/>
      <c r="AW125" s="394"/>
      <c r="AX125" s="30"/>
      <c r="AY125" s="319"/>
      <c r="AZ125" s="319"/>
      <c r="BA125" s="319"/>
      <c r="BB125" s="319"/>
      <c r="BC125" s="319"/>
      <c r="BD125" s="30"/>
      <c r="BE125" s="319"/>
      <c r="BF125" s="319"/>
      <c r="BG125" s="319"/>
      <c r="BH125" s="319"/>
      <c r="BI125" s="319"/>
    </row>
    <row r="126" spans="1:61" s="391" customFormat="1">
      <c r="A126" s="662"/>
      <c r="B126" s="319"/>
      <c r="C126" s="319"/>
      <c r="D126" s="319"/>
      <c r="E126" s="319"/>
      <c r="F126" s="319"/>
      <c r="G126" s="393"/>
      <c r="H126" s="30"/>
      <c r="I126" s="319"/>
      <c r="J126" s="319"/>
      <c r="K126" s="319"/>
      <c r="L126" s="319"/>
      <c r="M126" s="319"/>
      <c r="N126" s="30"/>
      <c r="O126" s="319"/>
      <c r="P126" s="319"/>
      <c r="Q126" s="319"/>
      <c r="R126" s="319"/>
      <c r="S126" s="319"/>
      <c r="T126" s="30"/>
      <c r="U126" s="319"/>
      <c r="V126" s="319"/>
      <c r="W126" s="319"/>
      <c r="X126" s="319"/>
      <c r="Y126" s="319"/>
      <c r="Z126" s="30"/>
      <c r="AA126" s="319"/>
      <c r="AB126" s="319"/>
      <c r="AC126" s="319"/>
      <c r="AD126" s="319"/>
      <c r="AE126" s="319"/>
      <c r="AF126" s="30"/>
      <c r="AG126" s="319"/>
      <c r="AH126" s="319"/>
      <c r="AI126" s="319"/>
      <c r="AJ126" s="319"/>
      <c r="AK126" s="319"/>
      <c r="AL126" s="30"/>
      <c r="AM126" s="319"/>
      <c r="AN126" s="319"/>
      <c r="AO126" s="319"/>
      <c r="AP126" s="319"/>
      <c r="AQ126" s="319"/>
      <c r="AR126" s="30"/>
      <c r="AS126" s="319"/>
      <c r="AT126" s="319"/>
      <c r="AU126" s="319"/>
      <c r="AV126" s="319"/>
      <c r="AW126" s="394"/>
      <c r="AX126" s="30"/>
      <c r="AY126" s="319"/>
      <c r="AZ126" s="319"/>
      <c r="BA126" s="319"/>
      <c r="BB126" s="319"/>
      <c r="BC126" s="319"/>
      <c r="BD126" s="30"/>
      <c r="BE126" s="319"/>
      <c r="BF126" s="319"/>
      <c r="BG126" s="319"/>
      <c r="BH126" s="319"/>
      <c r="BI126" s="319"/>
    </row>
    <row r="127" spans="1:61" s="391" customFormat="1">
      <c r="A127" s="662"/>
      <c r="B127" s="319"/>
      <c r="C127" s="319"/>
      <c r="D127" s="319"/>
      <c r="E127" s="319"/>
      <c r="F127" s="319"/>
      <c r="G127" s="393"/>
      <c r="H127" s="30"/>
      <c r="I127" s="319"/>
      <c r="J127" s="319"/>
      <c r="K127" s="319"/>
      <c r="L127" s="319"/>
      <c r="M127" s="319"/>
      <c r="N127" s="30"/>
      <c r="O127" s="319"/>
      <c r="P127" s="319"/>
      <c r="Q127" s="319"/>
      <c r="R127" s="319"/>
      <c r="S127" s="319"/>
      <c r="T127" s="30"/>
      <c r="U127" s="319"/>
      <c r="V127" s="319"/>
      <c r="W127" s="319"/>
      <c r="X127" s="319"/>
      <c r="Y127" s="319"/>
      <c r="Z127" s="30"/>
      <c r="AA127" s="319"/>
      <c r="AB127" s="319"/>
      <c r="AC127" s="319"/>
      <c r="AD127" s="319"/>
      <c r="AE127" s="319"/>
      <c r="AF127" s="30"/>
      <c r="AG127" s="319"/>
      <c r="AH127" s="319"/>
      <c r="AI127" s="319"/>
      <c r="AJ127" s="319"/>
      <c r="AK127" s="319"/>
      <c r="AL127" s="30"/>
      <c r="AM127" s="319"/>
      <c r="AN127" s="319"/>
      <c r="AO127" s="319"/>
      <c r="AP127" s="319"/>
      <c r="AQ127" s="319"/>
      <c r="AR127" s="30"/>
      <c r="AS127" s="319"/>
      <c r="AT127" s="319"/>
      <c r="AU127" s="319"/>
      <c r="AV127" s="319"/>
      <c r="AW127" s="394"/>
      <c r="AX127" s="30"/>
      <c r="AY127" s="319"/>
      <c r="AZ127" s="319"/>
      <c r="BA127" s="319"/>
      <c r="BB127" s="319"/>
      <c r="BC127" s="319"/>
      <c r="BD127" s="30"/>
      <c r="BE127" s="319"/>
      <c r="BF127" s="319"/>
      <c r="BG127" s="319"/>
      <c r="BH127" s="319"/>
      <c r="BI127" s="319"/>
    </row>
    <row r="128" spans="1:61" s="391" customFormat="1">
      <c r="A128" s="662"/>
      <c r="B128" s="319"/>
      <c r="C128" s="319"/>
      <c r="D128" s="319"/>
      <c r="E128" s="319"/>
      <c r="F128" s="319"/>
      <c r="G128" s="393"/>
      <c r="H128" s="30"/>
      <c r="I128" s="319"/>
      <c r="J128" s="319"/>
      <c r="K128" s="319"/>
      <c r="L128" s="319"/>
      <c r="M128" s="319"/>
      <c r="N128" s="30"/>
      <c r="O128" s="319"/>
      <c r="P128" s="319"/>
      <c r="Q128" s="319"/>
      <c r="R128" s="319"/>
      <c r="S128" s="319"/>
      <c r="T128" s="30"/>
      <c r="U128" s="319"/>
      <c r="V128" s="319"/>
      <c r="W128" s="319"/>
      <c r="X128" s="319"/>
      <c r="Y128" s="319"/>
      <c r="Z128" s="30"/>
      <c r="AA128" s="319"/>
      <c r="AB128" s="319"/>
      <c r="AC128" s="319"/>
      <c r="AD128" s="319"/>
      <c r="AE128" s="319"/>
      <c r="AF128" s="30"/>
      <c r="AG128" s="319"/>
      <c r="AH128" s="319"/>
      <c r="AI128" s="319"/>
      <c r="AJ128" s="319"/>
      <c r="AK128" s="319"/>
      <c r="AL128" s="30"/>
      <c r="AM128" s="319"/>
      <c r="AN128" s="319"/>
      <c r="AO128" s="319"/>
      <c r="AP128" s="319"/>
      <c r="AQ128" s="319"/>
      <c r="AR128" s="30"/>
      <c r="AS128" s="319"/>
      <c r="AT128" s="319"/>
      <c r="AU128" s="319"/>
      <c r="AV128" s="319"/>
      <c r="AW128" s="394"/>
      <c r="AX128" s="30"/>
      <c r="AY128" s="319"/>
      <c r="AZ128" s="319"/>
      <c r="BA128" s="319"/>
      <c r="BB128" s="319"/>
      <c r="BC128" s="319"/>
      <c r="BD128" s="30"/>
      <c r="BE128" s="319"/>
      <c r="BF128" s="319"/>
      <c r="BG128" s="319"/>
      <c r="BH128" s="319"/>
      <c r="BI128" s="319"/>
    </row>
    <row r="129" spans="1:61" s="391" customFormat="1">
      <c r="A129" s="662"/>
      <c r="B129" s="319"/>
      <c r="C129" s="319"/>
      <c r="D129" s="319"/>
      <c r="E129" s="319"/>
      <c r="F129" s="319"/>
      <c r="G129" s="393"/>
      <c r="H129" s="30"/>
      <c r="I129" s="319"/>
      <c r="J129" s="319"/>
      <c r="K129" s="319"/>
      <c r="L129" s="319"/>
      <c r="M129" s="319"/>
      <c r="N129" s="30"/>
      <c r="O129" s="319"/>
      <c r="P129" s="319"/>
      <c r="Q129" s="319"/>
      <c r="R129" s="319"/>
      <c r="S129" s="319"/>
      <c r="T129" s="30"/>
      <c r="U129" s="319"/>
      <c r="V129" s="319"/>
      <c r="W129" s="319"/>
      <c r="X129" s="319"/>
      <c r="Y129" s="319"/>
      <c r="Z129" s="30"/>
      <c r="AA129" s="319"/>
      <c r="AB129" s="319"/>
      <c r="AC129" s="319"/>
      <c r="AD129" s="319"/>
      <c r="AE129" s="319"/>
      <c r="AF129" s="30"/>
      <c r="AG129" s="319"/>
      <c r="AH129" s="319"/>
      <c r="AI129" s="319"/>
      <c r="AJ129" s="319"/>
      <c r="AK129" s="319"/>
      <c r="AL129" s="30"/>
      <c r="AM129" s="319"/>
      <c r="AN129" s="319"/>
      <c r="AO129" s="319"/>
      <c r="AP129" s="319"/>
      <c r="AQ129" s="319"/>
      <c r="AR129" s="30"/>
      <c r="AS129" s="319"/>
      <c r="AT129" s="319"/>
      <c r="AU129" s="319"/>
      <c r="AV129" s="319"/>
      <c r="AW129" s="394"/>
      <c r="AX129" s="30"/>
      <c r="AY129" s="319"/>
      <c r="AZ129" s="319"/>
      <c r="BA129" s="319"/>
      <c r="BB129" s="319"/>
      <c r="BC129" s="319"/>
      <c r="BD129" s="30"/>
      <c r="BE129" s="319"/>
      <c r="BF129" s="319"/>
      <c r="BG129" s="319"/>
      <c r="BH129" s="319"/>
      <c r="BI129" s="319"/>
    </row>
    <row r="130" spans="1:61" s="391" customFormat="1">
      <c r="A130" s="662"/>
      <c r="B130" s="319"/>
      <c r="C130" s="319"/>
      <c r="D130" s="319"/>
      <c r="E130" s="319"/>
      <c r="F130" s="319"/>
      <c r="G130" s="393"/>
      <c r="H130" s="30"/>
      <c r="I130" s="319"/>
      <c r="J130" s="319"/>
      <c r="K130" s="319"/>
      <c r="L130" s="319"/>
      <c r="M130" s="319"/>
      <c r="N130" s="30"/>
      <c r="O130" s="319"/>
      <c r="P130" s="319"/>
      <c r="Q130" s="319"/>
      <c r="R130" s="319"/>
      <c r="S130" s="319"/>
      <c r="T130" s="30"/>
      <c r="U130" s="319"/>
      <c r="V130" s="319"/>
      <c r="W130" s="319"/>
      <c r="X130" s="319"/>
      <c r="Y130" s="319"/>
      <c r="Z130" s="30"/>
      <c r="AA130" s="319"/>
      <c r="AB130" s="319"/>
      <c r="AC130" s="319"/>
      <c r="AD130" s="319"/>
      <c r="AE130" s="319"/>
      <c r="AF130" s="30"/>
      <c r="AG130" s="319"/>
      <c r="AH130" s="319"/>
      <c r="AI130" s="319"/>
      <c r="AJ130" s="319"/>
      <c r="AK130" s="319"/>
      <c r="AL130" s="30"/>
      <c r="AM130" s="319"/>
      <c r="AN130" s="319"/>
      <c r="AO130" s="319"/>
      <c r="AP130" s="319"/>
      <c r="AQ130" s="319"/>
      <c r="AR130" s="30"/>
      <c r="AS130" s="319"/>
      <c r="AT130" s="319"/>
      <c r="AU130" s="319"/>
      <c r="AV130" s="319"/>
      <c r="AW130" s="394"/>
      <c r="AX130" s="30"/>
      <c r="AY130" s="319"/>
      <c r="AZ130" s="319"/>
      <c r="BA130" s="319"/>
      <c r="BB130" s="319"/>
      <c r="BC130" s="319"/>
      <c r="BD130" s="30"/>
      <c r="BE130" s="319"/>
      <c r="BF130" s="319"/>
      <c r="BG130" s="319"/>
      <c r="BH130" s="319"/>
      <c r="BI130" s="319"/>
    </row>
    <row r="131" spans="1:61" s="391" customFormat="1">
      <c r="A131" s="662"/>
      <c r="B131" s="319"/>
      <c r="C131" s="319"/>
      <c r="D131" s="319"/>
      <c r="E131" s="319"/>
      <c r="F131" s="319"/>
      <c r="G131" s="393"/>
      <c r="H131" s="30"/>
      <c r="I131" s="319"/>
      <c r="J131" s="319"/>
      <c r="K131" s="319"/>
      <c r="L131" s="319"/>
      <c r="M131" s="319"/>
      <c r="N131" s="30"/>
      <c r="O131" s="319"/>
      <c r="P131" s="319"/>
      <c r="Q131" s="319"/>
      <c r="R131" s="319"/>
      <c r="S131" s="319"/>
      <c r="T131" s="30"/>
      <c r="U131" s="319"/>
      <c r="V131" s="319"/>
      <c r="W131" s="319"/>
      <c r="X131" s="319"/>
      <c r="Y131" s="319"/>
      <c r="Z131" s="30"/>
      <c r="AA131" s="319"/>
      <c r="AB131" s="319"/>
      <c r="AC131" s="319"/>
      <c r="AD131" s="319"/>
      <c r="AE131" s="319"/>
      <c r="AF131" s="30"/>
      <c r="AG131" s="319"/>
      <c r="AH131" s="319"/>
      <c r="AI131" s="319"/>
      <c r="AJ131" s="319"/>
      <c r="AK131" s="319"/>
      <c r="AL131" s="30"/>
      <c r="AM131" s="319"/>
      <c r="AN131" s="319"/>
      <c r="AO131" s="319"/>
      <c r="AP131" s="319"/>
      <c r="AQ131" s="319"/>
      <c r="AR131" s="30"/>
      <c r="AS131" s="319"/>
      <c r="AT131" s="319"/>
      <c r="AU131" s="319"/>
      <c r="AV131" s="319"/>
      <c r="AW131" s="394"/>
      <c r="AX131" s="30"/>
      <c r="AY131" s="319"/>
      <c r="AZ131" s="319"/>
      <c r="BA131" s="319"/>
      <c r="BB131" s="319"/>
      <c r="BC131" s="319"/>
      <c r="BD131" s="30"/>
      <c r="BE131" s="319"/>
      <c r="BF131" s="319"/>
      <c r="BG131" s="319"/>
      <c r="BH131" s="319"/>
      <c r="BI131" s="319"/>
    </row>
    <row r="132" spans="1:61" s="391" customFormat="1">
      <c r="A132" s="662"/>
      <c r="B132" s="319"/>
      <c r="C132" s="319"/>
      <c r="D132" s="319"/>
      <c r="E132" s="319"/>
      <c r="F132" s="319"/>
      <c r="G132" s="393"/>
      <c r="H132" s="30"/>
      <c r="I132" s="319"/>
      <c r="J132" s="319"/>
      <c r="K132" s="319"/>
      <c r="L132" s="319"/>
      <c r="M132" s="319"/>
      <c r="N132" s="30"/>
      <c r="O132" s="319"/>
      <c r="P132" s="319"/>
      <c r="Q132" s="319"/>
      <c r="R132" s="319"/>
      <c r="S132" s="319"/>
      <c r="T132" s="30"/>
      <c r="U132" s="319"/>
      <c r="V132" s="319"/>
      <c r="W132" s="319"/>
      <c r="X132" s="319"/>
      <c r="Y132" s="319"/>
      <c r="Z132" s="30"/>
      <c r="AA132" s="319"/>
      <c r="AB132" s="319"/>
      <c r="AC132" s="319"/>
      <c r="AD132" s="319"/>
      <c r="AE132" s="319"/>
      <c r="AF132" s="30"/>
      <c r="AG132" s="319"/>
      <c r="AH132" s="319"/>
      <c r="AI132" s="319"/>
      <c r="AJ132" s="319"/>
      <c r="AK132" s="319"/>
      <c r="AL132" s="30"/>
      <c r="AM132" s="319"/>
      <c r="AN132" s="319"/>
      <c r="AO132" s="319"/>
      <c r="AP132" s="319"/>
      <c r="AQ132" s="319"/>
      <c r="AR132" s="30"/>
      <c r="AS132" s="319"/>
      <c r="AT132" s="319"/>
      <c r="AU132" s="319"/>
      <c r="AV132" s="319"/>
      <c r="AW132" s="394"/>
      <c r="AX132" s="30"/>
      <c r="AY132" s="319"/>
      <c r="AZ132" s="319"/>
      <c r="BA132" s="319"/>
      <c r="BB132" s="319"/>
      <c r="BC132" s="319"/>
      <c r="BD132" s="30"/>
      <c r="BE132" s="319"/>
      <c r="BF132" s="319"/>
      <c r="BG132" s="319"/>
      <c r="BH132" s="319"/>
      <c r="BI132" s="319"/>
    </row>
    <row r="133" spans="1:61" s="391" customFormat="1">
      <c r="A133" s="662"/>
      <c r="B133" s="319"/>
      <c r="C133" s="319"/>
      <c r="D133" s="319"/>
      <c r="E133" s="319"/>
      <c r="F133" s="319"/>
      <c r="G133" s="393"/>
      <c r="H133" s="30"/>
      <c r="I133" s="319"/>
      <c r="J133" s="319"/>
      <c r="K133" s="319"/>
      <c r="L133" s="319"/>
      <c r="M133" s="319"/>
      <c r="N133" s="30"/>
      <c r="O133" s="319"/>
      <c r="P133" s="319"/>
      <c r="Q133" s="319"/>
      <c r="R133" s="319"/>
      <c r="S133" s="319"/>
      <c r="T133" s="30"/>
      <c r="U133" s="319"/>
      <c r="V133" s="319"/>
      <c r="W133" s="319"/>
      <c r="X133" s="319"/>
      <c r="Y133" s="319"/>
      <c r="Z133" s="30"/>
      <c r="AA133" s="319"/>
      <c r="AB133" s="319"/>
      <c r="AC133" s="319"/>
      <c r="AD133" s="319"/>
      <c r="AE133" s="319"/>
      <c r="AF133" s="30"/>
      <c r="AG133" s="319"/>
      <c r="AH133" s="319"/>
      <c r="AI133" s="319"/>
      <c r="AJ133" s="319"/>
      <c r="AK133" s="319"/>
      <c r="AL133" s="30"/>
      <c r="AM133" s="319"/>
      <c r="AN133" s="319"/>
      <c r="AO133" s="319"/>
      <c r="AP133" s="319"/>
      <c r="AQ133" s="319"/>
      <c r="AR133" s="30"/>
      <c r="AS133" s="319"/>
      <c r="AT133" s="319"/>
      <c r="AU133" s="319"/>
      <c r="AV133" s="319"/>
      <c r="AW133" s="394"/>
      <c r="AX133" s="30"/>
      <c r="AY133" s="319"/>
      <c r="AZ133" s="319"/>
      <c r="BA133" s="319"/>
      <c r="BB133" s="319"/>
      <c r="BC133" s="319"/>
      <c r="BD133" s="30"/>
      <c r="BE133" s="319"/>
      <c r="BF133" s="319"/>
      <c r="BG133" s="319"/>
      <c r="BH133" s="319"/>
      <c r="BI133" s="319"/>
    </row>
    <row r="134" spans="1:61" s="391" customFormat="1">
      <c r="A134" s="662"/>
      <c r="B134" s="319"/>
      <c r="C134" s="319"/>
      <c r="D134" s="319"/>
      <c r="E134" s="319"/>
      <c r="F134" s="319"/>
      <c r="G134" s="393"/>
      <c r="H134" s="30"/>
      <c r="I134" s="319"/>
      <c r="J134" s="319"/>
      <c r="K134" s="319"/>
      <c r="L134" s="319"/>
      <c r="M134" s="319"/>
      <c r="N134" s="30"/>
      <c r="O134" s="319"/>
      <c r="P134" s="319"/>
      <c r="Q134" s="319"/>
      <c r="R134" s="319"/>
      <c r="S134" s="319"/>
      <c r="T134" s="30"/>
      <c r="U134" s="319"/>
      <c r="V134" s="319"/>
      <c r="W134" s="319"/>
      <c r="X134" s="319"/>
      <c r="Y134" s="319"/>
      <c r="Z134" s="30"/>
      <c r="AA134" s="319"/>
      <c r="AB134" s="319"/>
      <c r="AC134" s="319"/>
      <c r="AD134" s="319"/>
      <c r="AE134" s="319"/>
      <c r="AF134" s="30"/>
      <c r="AG134" s="319"/>
      <c r="AH134" s="319"/>
      <c r="AI134" s="319"/>
      <c r="AJ134" s="319"/>
      <c r="AK134" s="319"/>
      <c r="AL134" s="30"/>
      <c r="AM134" s="319"/>
      <c r="AN134" s="319"/>
      <c r="AO134" s="319"/>
      <c r="AP134" s="319"/>
      <c r="AQ134" s="319"/>
      <c r="AR134" s="30"/>
      <c r="AS134" s="319"/>
      <c r="AT134" s="319"/>
      <c r="AU134" s="319"/>
      <c r="AV134" s="319"/>
      <c r="AW134" s="394"/>
      <c r="AX134" s="30"/>
      <c r="AY134" s="319"/>
      <c r="AZ134" s="319"/>
      <c r="BA134" s="319"/>
      <c r="BB134" s="319"/>
      <c r="BC134" s="319"/>
      <c r="BD134" s="30"/>
      <c r="BE134" s="319"/>
      <c r="BF134" s="319"/>
      <c r="BG134" s="319"/>
      <c r="BH134" s="319"/>
      <c r="BI134" s="319"/>
    </row>
    <row r="135" spans="1:61" s="391" customFormat="1">
      <c r="A135" s="662"/>
      <c r="B135" s="319"/>
      <c r="C135" s="319"/>
      <c r="D135" s="319"/>
      <c r="E135" s="319"/>
      <c r="F135" s="319"/>
      <c r="G135" s="393"/>
      <c r="H135" s="30"/>
      <c r="I135" s="319"/>
      <c r="J135" s="319"/>
      <c r="K135" s="319"/>
      <c r="L135" s="319"/>
      <c r="M135" s="319"/>
      <c r="N135" s="30"/>
      <c r="O135" s="319"/>
      <c r="P135" s="319"/>
      <c r="Q135" s="319"/>
      <c r="R135" s="319"/>
      <c r="S135" s="319"/>
      <c r="T135" s="30"/>
      <c r="U135" s="319"/>
      <c r="V135" s="319"/>
      <c r="W135" s="319"/>
      <c r="X135" s="319"/>
      <c r="Y135" s="319"/>
      <c r="Z135" s="30"/>
      <c r="AA135" s="319"/>
      <c r="AB135" s="319"/>
      <c r="AC135" s="319"/>
      <c r="AD135" s="319"/>
      <c r="AE135" s="319"/>
      <c r="AF135" s="30"/>
      <c r="AG135" s="319"/>
      <c r="AH135" s="319"/>
      <c r="AI135" s="319"/>
      <c r="AJ135" s="319"/>
      <c r="AK135" s="319"/>
      <c r="AL135" s="30"/>
      <c r="AM135" s="319"/>
      <c r="AN135" s="319"/>
      <c r="AO135" s="319"/>
      <c r="AP135" s="319"/>
      <c r="AQ135" s="319"/>
      <c r="AR135" s="30"/>
      <c r="AS135" s="319"/>
      <c r="AT135" s="319"/>
      <c r="AU135" s="319"/>
      <c r="AV135" s="319"/>
      <c r="AW135" s="394"/>
      <c r="AX135" s="30"/>
      <c r="AY135" s="319"/>
      <c r="AZ135" s="319"/>
      <c r="BA135" s="319"/>
      <c r="BB135" s="319"/>
      <c r="BC135" s="319"/>
      <c r="BD135" s="30"/>
      <c r="BE135" s="319"/>
      <c r="BF135" s="319"/>
      <c r="BG135" s="319"/>
      <c r="BH135" s="319"/>
      <c r="BI135" s="319"/>
    </row>
    <row r="136" spans="1:61" s="391" customFormat="1">
      <c r="A136" s="662"/>
      <c r="B136" s="319"/>
      <c r="C136" s="319"/>
      <c r="D136" s="319"/>
      <c r="E136" s="319"/>
      <c r="F136" s="319"/>
      <c r="G136" s="393"/>
      <c r="H136" s="30"/>
      <c r="I136" s="319"/>
      <c r="J136" s="319"/>
      <c r="K136" s="319"/>
      <c r="L136" s="319"/>
      <c r="M136" s="319"/>
      <c r="N136" s="30"/>
      <c r="O136" s="319"/>
      <c r="P136" s="319"/>
      <c r="Q136" s="319"/>
      <c r="R136" s="319"/>
      <c r="S136" s="319"/>
      <c r="T136" s="30"/>
      <c r="U136" s="319"/>
      <c r="V136" s="319"/>
      <c r="W136" s="319"/>
      <c r="X136" s="319"/>
      <c r="Y136" s="319"/>
      <c r="Z136" s="30"/>
      <c r="AA136" s="319"/>
      <c r="AB136" s="319"/>
      <c r="AC136" s="319"/>
      <c r="AD136" s="319"/>
      <c r="AE136" s="319"/>
      <c r="AF136" s="30"/>
      <c r="AG136" s="319"/>
      <c r="AH136" s="319"/>
      <c r="AI136" s="319"/>
      <c r="AJ136" s="319"/>
      <c r="AK136" s="319"/>
      <c r="AL136" s="30"/>
      <c r="AM136" s="319"/>
      <c r="AN136" s="319"/>
      <c r="AO136" s="319"/>
      <c r="AP136" s="319"/>
      <c r="AQ136" s="319"/>
      <c r="AR136" s="30"/>
      <c r="AS136" s="319"/>
      <c r="AT136" s="319"/>
      <c r="AU136" s="319"/>
      <c r="AV136" s="319"/>
      <c r="AW136" s="394"/>
      <c r="AX136" s="30"/>
      <c r="AY136" s="319"/>
      <c r="AZ136" s="319"/>
      <c r="BA136" s="319"/>
      <c r="BB136" s="319"/>
      <c r="BC136" s="319"/>
      <c r="BD136" s="30"/>
      <c r="BE136" s="319"/>
      <c r="BF136" s="319"/>
      <c r="BG136" s="319"/>
      <c r="BH136" s="319"/>
      <c r="BI136" s="319"/>
    </row>
    <row r="137" spans="1:61" s="391" customFormat="1">
      <c r="A137" s="662"/>
      <c r="B137" s="319"/>
      <c r="C137" s="319"/>
      <c r="D137" s="319"/>
      <c r="E137" s="319"/>
      <c r="F137" s="319"/>
      <c r="G137" s="393"/>
      <c r="H137" s="30"/>
      <c r="I137" s="319"/>
      <c r="J137" s="319"/>
      <c r="K137" s="319"/>
      <c r="L137" s="319"/>
      <c r="M137" s="319"/>
      <c r="N137" s="30"/>
      <c r="O137" s="319"/>
      <c r="P137" s="319"/>
      <c r="Q137" s="319"/>
      <c r="R137" s="319"/>
      <c r="S137" s="319"/>
      <c r="T137" s="30"/>
      <c r="U137" s="319"/>
      <c r="V137" s="319"/>
      <c r="W137" s="319"/>
      <c r="X137" s="319"/>
      <c r="Y137" s="319"/>
      <c r="Z137" s="30"/>
      <c r="AA137" s="319"/>
      <c r="AB137" s="319"/>
      <c r="AC137" s="319"/>
      <c r="AD137" s="319"/>
      <c r="AE137" s="319"/>
      <c r="AF137" s="30"/>
      <c r="AG137" s="319"/>
      <c r="AH137" s="319"/>
      <c r="AI137" s="319"/>
      <c r="AJ137" s="319"/>
      <c r="AK137" s="319"/>
      <c r="AL137" s="30"/>
      <c r="AM137" s="319"/>
      <c r="AN137" s="319"/>
      <c r="AO137" s="319"/>
      <c r="AP137" s="319"/>
      <c r="AQ137" s="319"/>
      <c r="AR137" s="30"/>
      <c r="AS137" s="319"/>
      <c r="AT137" s="319"/>
      <c r="AU137" s="319"/>
      <c r="AV137" s="319"/>
      <c r="AW137" s="394"/>
      <c r="AX137" s="30"/>
      <c r="AY137" s="319"/>
      <c r="AZ137" s="319"/>
      <c r="BA137" s="319"/>
      <c r="BB137" s="319"/>
      <c r="BC137" s="319"/>
      <c r="BD137" s="30"/>
      <c r="BE137" s="319"/>
      <c r="BF137" s="319"/>
      <c r="BG137" s="319"/>
      <c r="BH137" s="319"/>
      <c r="BI137" s="319"/>
    </row>
    <row r="138" spans="1:61" s="391" customFormat="1">
      <c r="A138" s="662"/>
      <c r="B138" s="319"/>
      <c r="C138" s="319"/>
      <c r="D138" s="319"/>
      <c r="E138" s="319"/>
      <c r="F138" s="319"/>
      <c r="G138" s="393"/>
      <c r="H138" s="30"/>
      <c r="I138" s="319"/>
      <c r="J138" s="319"/>
      <c r="K138" s="319"/>
      <c r="L138" s="319"/>
      <c r="M138" s="319"/>
      <c r="N138" s="30"/>
      <c r="O138" s="319"/>
      <c r="P138" s="319"/>
      <c r="Q138" s="319"/>
      <c r="R138" s="319"/>
      <c r="S138" s="319"/>
      <c r="T138" s="30"/>
      <c r="U138" s="319"/>
      <c r="V138" s="319"/>
      <c r="W138" s="319"/>
      <c r="X138" s="319"/>
      <c r="Y138" s="319"/>
      <c r="Z138" s="30"/>
      <c r="AA138" s="319"/>
      <c r="AB138" s="319"/>
      <c r="AC138" s="319"/>
      <c r="AD138" s="319"/>
      <c r="AE138" s="319"/>
      <c r="AF138" s="30"/>
      <c r="AG138" s="319"/>
      <c r="AH138" s="319"/>
      <c r="AI138" s="319"/>
      <c r="AJ138" s="319"/>
      <c r="AK138" s="319"/>
      <c r="AL138" s="30"/>
      <c r="AM138" s="319"/>
      <c r="AN138" s="319"/>
      <c r="AO138" s="319"/>
      <c r="AP138" s="319"/>
      <c r="AQ138" s="319"/>
      <c r="AR138" s="30"/>
      <c r="AS138" s="319"/>
      <c r="AT138" s="319"/>
      <c r="AU138" s="319"/>
      <c r="AV138" s="319"/>
      <c r="AW138" s="394"/>
      <c r="AX138" s="30"/>
      <c r="AY138" s="319"/>
      <c r="AZ138" s="319"/>
      <c r="BA138" s="319"/>
      <c r="BB138" s="319"/>
      <c r="BC138" s="319"/>
      <c r="BD138" s="30"/>
      <c r="BE138" s="319"/>
      <c r="BF138" s="319"/>
      <c r="BG138" s="319"/>
      <c r="BH138" s="319"/>
      <c r="BI138" s="319"/>
    </row>
    <row r="139" spans="1:61" s="391" customFormat="1">
      <c r="A139" s="662"/>
      <c r="B139" s="319"/>
      <c r="C139" s="319"/>
      <c r="D139" s="319"/>
      <c r="E139" s="319"/>
      <c r="F139" s="319"/>
      <c r="G139" s="393"/>
      <c r="H139" s="30"/>
      <c r="I139" s="319"/>
      <c r="J139" s="319"/>
      <c r="K139" s="319"/>
      <c r="L139" s="319"/>
      <c r="M139" s="319"/>
      <c r="N139" s="30"/>
      <c r="O139" s="319"/>
      <c r="P139" s="319"/>
      <c r="Q139" s="319"/>
      <c r="R139" s="319"/>
      <c r="S139" s="319"/>
      <c r="T139" s="30"/>
      <c r="U139" s="319"/>
      <c r="V139" s="319"/>
      <c r="W139" s="319"/>
      <c r="X139" s="319"/>
      <c r="Y139" s="319"/>
      <c r="Z139" s="30"/>
      <c r="AA139" s="319"/>
      <c r="AB139" s="319"/>
      <c r="AC139" s="319"/>
      <c r="AD139" s="319"/>
      <c r="AE139" s="319"/>
      <c r="AF139" s="30"/>
      <c r="AG139" s="319"/>
      <c r="AH139" s="319"/>
      <c r="AI139" s="319"/>
      <c r="AJ139" s="319"/>
      <c r="AK139" s="319"/>
      <c r="AL139" s="30"/>
      <c r="AM139" s="319"/>
      <c r="AN139" s="319"/>
      <c r="AO139" s="319"/>
      <c r="AP139" s="319"/>
      <c r="AQ139" s="319"/>
      <c r="AR139" s="30"/>
      <c r="AS139" s="319"/>
      <c r="AT139" s="319"/>
      <c r="AU139" s="319"/>
      <c r="AV139" s="319"/>
      <c r="AW139" s="394"/>
      <c r="AX139" s="30"/>
      <c r="AY139" s="319"/>
      <c r="AZ139" s="319"/>
      <c r="BA139" s="319"/>
      <c r="BB139" s="319"/>
      <c r="BC139" s="319"/>
      <c r="BD139" s="30"/>
      <c r="BE139" s="319"/>
      <c r="BF139" s="319"/>
      <c r="BG139" s="319"/>
      <c r="BH139" s="319"/>
      <c r="BI139" s="319"/>
    </row>
    <row r="140" spans="1:61" s="391" customFormat="1">
      <c r="A140" s="662"/>
      <c r="B140" s="319"/>
      <c r="C140" s="319"/>
      <c r="D140" s="319"/>
      <c r="E140" s="319"/>
      <c r="F140" s="319"/>
      <c r="G140" s="393"/>
      <c r="H140" s="30"/>
      <c r="I140" s="319"/>
      <c r="J140" s="319"/>
      <c r="K140" s="319"/>
      <c r="L140" s="319"/>
      <c r="M140" s="319"/>
      <c r="N140" s="30"/>
      <c r="O140" s="319"/>
      <c r="P140" s="319"/>
      <c r="Q140" s="319"/>
      <c r="R140" s="319"/>
      <c r="S140" s="319"/>
      <c r="T140" s="30"/>
      <c r="U140" s="319"/>
      <c r="V140" s="319"/>
      <c r="W140" s="319"/>
      <c r="X140" s="319"/>
      <c r="Y140" s="319"/>
      <c r="Z140" s="30"/>
      <c r="AA140" s="319"/>
      <c r="AB140" s="319"/>
      <c r="AC140" s="319"/>
      <c r="AD140" s="319"/>
      <c r="AE140" s="319"/>
      <c r="AF140" s="30"/>
      <c r="AG140" s="319"/>
      <c r="AH140" s="319"/>
      <c r="AI140" s="319"/>
      <c r="AJ140" s="319"/>
      <c r="AK140" s="319"/>
      <c r="AL140" s="30"/>
      <c r="AM140" s="319"/>
      <c r="AN140" s="319"/>
      <c r="AO140" s="319"/>
      <c r="AP140" s="319"/>
      <c r="AQ140" s="319"/>
      <c r="AR140" s="30"/>
      <c r="AS140" s="319"/>
      <c r="AT140" s="319"/>
      <c r="AU140" s="319"/>
      <c r="AV140" s="319"/>
      <c r="AW140" s="394"/>
      <c r="AX140" s="30"/>
      <c r="AY140" s="319"/>
      <c r="AZ140" s="319"/>
      <c r="BA140" s="319"/>
      <c r="BB140" s="319"/>
      <c r="BC140" s="319"/>
      <c r="BD140" s="30"/>
      <c r="BE140" s="319"/>
      <c r="BF140" s="319"/>
      <c r="BG140" s="319"/>
      <c r="BH140" s="319"/>
      <c r="BI140" s="319"/>
    </row>
    <row r="141" spans="1:61" s="391" customFormat="1">
      <c r="A141" s="662"/>
      <c r="B141" s="319"/>
      <c r="C141" s="319"/>
      <c r="D141" s="319"/>
      <c r="E141" s="319"/>
      <c r="F141" s="319"/>
      <c r="G141" s="393"/>
      <c r="H141" s="30"/>
      <c r="I141" s="319"/>
      <c r="J141" s="319"/>
      <c r="K141" s="319"/>
      <c r="L141" s="319"/>
      <c r="M141" s="319"/>
      <c r="N141" s="30"/>
      <c r="O141" s="319"/>
      <c r="P141" s="319"/>
      <c r="Q141" s="319"/>
      <c r="R141" s="319"/>
      <c r="S141" s="319"/>
      <c r="T141" s="30"/>
      <c r="U141" s="319"/>
      <c r="V141" s="319"/>
      <c r="W141" s="319"/>
      <c r="X141" s="319"/>
      <c r="Y141" s="319"/>
      <c r="Z141" s="30"/>
      <c r="AA141" s="319"/>
      <c r="AB141" s="319"/>
      <c r="AC141" s="319"/>
      <c r="AD141" s="319"/>
      <c r="AE141" s="319"/>
      <c r="AF141" s="30"/>
      <c r="AG141" s="319"/>
      <c r="AH141" s="319"/>
      <c r="AI141" s="319"/>
      <c r="AJ141" s="319"/>
      <c r="AK141" s="319"/>
      <c r="AL141" s="30"/>
      <c r="AM141" s="319"/>
      <c r="AN141" s="319"/>
      <c r="AO141" s="319"/>
      <c r="AP141" s="319"/>
      <c r="AQ141" s="319"/>
      <c r="AR141" s="30"/>
      <c r="AS141" s="319"/>
      <c r="AT141" s="319"/>
      <c r="AU141" s="319"/>
      <c r="AV141" s="319"/>
      <c r="AW141" s="394"/>
      <c r="AX141" s="30"/>
      <c r="AY141" s="319"/>
      <c r="AZ141" s="319"/>
      <c r="BA141" s="319"/>
      <c r="BB141" s="319"/>
      <c r="BC141" s="319"/>
      <c r="BD141" s="30"/>
      <c r="BE141" s="319"/>
      <c r="BF141" s="319"/>
      <c r="BG141" s="319"/>
      <c r="BH141" s="319"/>
      <c r="BI141" s="319"/>
    </row>
    <row r="142" spans="1:61" s="391" customFormat="1">
      <c r="A142" s="662"/>
      <c r="B142" s="319"/>
      <c r="C142" s="319"/>
      <c r="D142" s="319"/>
      <c r="E142" s="319"/>
      <c r="F142" s="319"/>
      <c r="G142" s="393"/>
      <c r="H142" s="30"/>
      <c r="I142" s="319"/>
      <c r="J142" s="319"/>
      <c r="K142" s="319"/>
      <c r="L142" s="319"/>
      <c r="M142" s="319"/>
      <c r="N142" s="30"/>
      <c r="O142" s="319"/>
      <c r="P142" s="319"/>
      <c r="Q142" s="319"/>
      <c r="R142" s="319"/>
      <c r="S142" s="319"/>
      <c r="T142" s="30"/>
      <c r="U142" s="319"/>
      <c r="V142" s="319"/>
      <c r="W142" s="319"/>
      <c r="X142" s="319"/>
      <c r="Y142" s="319"/>
      <c r="Z142" s="30"/>
      <c r="AA142" s="319"/>
      <c r="AB142" s="319"/>
      <c r="AC142" s="319"/>
      <c r="AD142" s="319"/>
      <c r="AE142" s="319"/>
      <c r="AF142" s="30"/>
      <c r="AG142" s="319"/>
      <c r="AH142" s="319"/>
      <c r="AI142" s="319"/>
      <c r="AJ142" s="319"/>
      <c r="AK142" s="319"/>
      <c r="AL142" s="30"/>
      <c r="AM142" s="319"/>
      <c r="AN142" s="319"/>
      <c r="AO142" s="319"/>
      <c r="AP142" s="319"/>
      <c r="AQ142" s="319"/>
      <c r="AR142" s="30"/>
      <c r="AS142" s="319"/>
      <c r="AT142" s="319"/>
      <c r="AU142" s="319"/>
      <c r="AV142" s="319"/>
      <c r="AW142" s="394"/>
      <c r="AX142" s="30"/>
      <c r="AY142" s="319"/>
      <c r="AZ142" s="319"/>
      <c r="BA142" s="319"/>
      <c r="BB142" s="319"/>
      <c r="BC142" s="319"/>
      <c r="BD142" s="30"/>
      <c r="BE142" s="319"/>
      <c r="BF142" s="319"/>
      <c r="BG142" s="319"/>
      <c r="BH142" s="319"/>
      <c r="BI142" s="319"/>
    </row>
    <row r="143" spans="1:61" s="391" customFormat="1">
      <c r="A143" s="662"/>
      <c r="B143" s="319"/>
      <c r="C143" s="319"/>
      <c r="D143" s="319"/>
      <c r="E143" s="319"/>
      <c r="F143" s="319"/>
      <c r="G143" s="393"/>
      <c r="H143" s="30"/>
      <c r="I143" s="319"/>
      <c r="J143" s="319"/>
      <c r="K143" s="319"/>
      <c r="L143" s="319"/>
      <c r="M143" s="319"/>
      <c r="N143" s="30"/>
      <c r="O143" s="319"/>
      <c r="P143" s="319"/>
      <c r="Q143" s="319"/>
      <c r="R143" s="319"/>
      <c r="S143" s="319"/>
      <c r="T143" s="30"/>
      <c r="U143" s="319"/>
      <c r="V143" s="319"/>
      <c r="W143" s="319"/>
      <c r="X143" s="319"/>
      <c r="Y143" s="319"/>
      <c r="Z143" s="30"/>
      <c r="AA143" s="319"/>
      <c r="AB143" s="319"/>
      <c r="AC143" s="319"/>
      <c r="AD143" s="319"/>
      <c r="AE143" s="319"/>
      <c r="AF143" s="30"/>
      <c r="AG143" s="319"/>
      <c r="AH143" s="319"/>
      <c r="AI143" s="319"/>
      <c r="AJ143" s="319"/>
      <c r="AK143" s="319"/>
      <c r="AL143" s="30"/>
      <c r="AM143" s="319"/>
      <c r="AN143" s="319"/>
      <c r="AO143" s="319"/>
      <c r="AP143" s="319"/>
      <c r="AQ143" s="319"/>
      <c r="AR143" s="30"/>
      <c r="AS143" s="319"/>
      <c r="AT143" s="319"/>
      <c r="AU143" s="319"/>
      <c r="AV143" s="319"/>
      <c r="AW143" s="394"/>
      <c r="AX143" s="30"/>
      <c r="AY143" s="319"/>
      <c r="AZ143" s="319"/>
      <c r="BA143" s="319"/>
      <c r="BB143" s="319"/>
      <c r="BC143" s="319"/>
      <c r="BD143" s="30"/>
      <c r="BE143" s="319"/>
      <c r="BF143" s="319"/>
      <c r="BG143" s="319"/>
      <c r="BH143" s="319"/>
      <c r="BI143" s="319"/>
    </row>
    <row r="144" spans="1:61" s="391" customFormat="1">
      <c r="A144" s="662"/>
      <c r="B144" s="319"/>
      <c r="C144" s="319"/>
      <c r="D144" s="319"/>
      <c r="E144" s="319"/>
      <c r="F144" s="319"/>
      <c r="G144" s="393"/>
      <c r="H144" s="30"/>
      <c r="I144" s="319"/>
      <c r="J144" s="319"/>
      <c r="K144" s="319"/>
      <c r="L144" s="319"/>
      <c r="M144" s="319"/>
      <c r="N144" s="30"/>
      <c r="O144" s="319"/>
      <c r="P144" s="319"/>
      <c r="Q144" s="319"/>
      <c r="R144" s="319"/>
      <c r="S144" s="319"/>
      <c r="T144" s="30"/>
      <c r="U144" s="319"/>
      <c r="V144" s="319"/>
      <c r="W144" s="319"/>
      <c r="X144" s="319"/>
      <c r="Y144" s="319"/>
      <c r="Z144" s="30"/>
      <c r="AA144" s="319"/>
      <c r="AB144" s="319"/>
      <c r="AC144" s="319"/>
      <c r="AD144" s="319"/>
      <c r="AE144" s="319"/>
      <c r="AF144" s="30"/>
      <c r="AG144" s="319"/>
      <c r="AH144" s="319"/>
      <c r="AI144" s="319"/>
      <c r="AJ144" s="319"/>
      <c r="AK144" s="319"/>
      <c r="AL144" s="30"/>
      <c r="AM144" s="319"/>
      <c r="AN144" s="319"/>
      <c r="AO144" s="319"/>
      <c r="AP144" s="319"/>
      <c r="AQ144" s="319"/>
      <c r="AR144" s="30"/>
      <c r="AS144" s="319"/>
      <c r="AT144" s="319"/>
      <c r="AU144" s="319"/>
      <c r="AV144" s="319"/>
      <c r="AW144" s="394"/>
      <c r="AX144" s="30"/>
      <c r="AY144" s="319"/>
      <c r="AZ144" s="319"/>
      <c r="BA144" s="319"/>
      <c r="BB144" s="319"/>
      <c r="BC144" s="319"/>
      <c r="BD144" s="30"/>
      <c r="BE144" s="319"/>
      <c r="BF144" s="319"/>
      <c r="BG144" s="319"/>
      <c r="BH144" s="319"/>
      <c r="BI144" s="319"/>
    </row>
    <row r="145" spans="1:61" s="391" customFormat="1">
      <c r="A145" s="662"/>
      <c r="B145" s="319"/>
      <c r="C145" s="319"/>
      <c r="D145" s="319"/>
      <c r="E145" s="319"/>
      <c r="F145" s="319"/>
      <c r="G145" s="393"/>
      <c r="H145" s="30"/>
      <c r="I145" s="319"/>
      <c r="J145" s="319"/>
      <c r="K145" s="319"/>
      <c r="L145" s="319"/>
      <c r="M145" s="319"/>
      <c r="N145" s="30"/>
      <c r="O145" s="319"/>
      <c r="P145" s="319"/>
      <c r="Q145" s="319"/>
      <c r="R145" s="319"/>
      <c r="S145" s="319"/>
      <c r="T145" s="30"/>
      <c r="U145" s="319"/>
      <c r="V145" s="319"/>
      <c r="W145" s="319"/>
      <c r="X145" s="319"/>
      <c r="Y145" s="319"/>
      <c r="Z145" s="30"/>
      <c r="AA145" s="319"/>
      <c r="AB145" s="319"/>
      <c r="AC145" s="319"/>
      <c r="AD145" s="319"/>
      <c r="AE145" s="319"/>
      <c r="AF145" s="30"/>
      <c r="AG145" s="319"/>
      <c r="AH145" s="319"/>
      <c r="AI145" s="319"/>
      <c r="AJ145" s="319"/>
      <c r="AK145" s="319"/>
      <c r="AL145" s="30"/>
      <c r="AM145" s="319"/>
      <c r="AN145" s="319"/>
      <c r="AO145" s="319"/>
      <c r="AP145" s="319"/>
      <c r="AQ145" s="319"/>
      <c r="AR145" s="30"/>
      <c r="AS145" s="319"/>
      <c r="AT145" s="319"/>
      <c r="AU145" s="319"/>
      <c r="AV145" s="319"/>
      <c r="AW145" s="394"/>
      <c r="AX145" s="30"/>
      <c r="AY145" s="319"/>
      <c r="AZ145" s="319"/>
      <c r="BA145" s="319"/>
      <c r="BB145" s="319"/>
      <c r="BC145" s="319"/>
      <c r="BD145" s="30"/>
      <c r="BE145" s="319"/>
      <c r="BF145" s="319"/>
      <c r="BG145" s="319"/>
      <c r="BH145" s="319"/>
      <c r="BI145" s="319"/>
    </row>
    <row r="146" spans="1:61" s="391" customFormat="1">
      <c r="A146" s="662"/>
      <c r="B146" s="319"/>
      <c r="C146" s="319"/>
      <c r="D146" s="319"/>
      <c r="E146" s="319"/>
      <c r="F146" s="319"/>
      <c r="G146" s="393"/>
      <c r="H146" s="30"/>
      <c r="I146" s="319"/>
      <c r="J146" s="319"/>
      <c r="K146" s="319"/>
      <c r="L146" s="319"/>
      <c r="M146" s="319"/>
      <c r="N146" s="30"/>
      <c r="O146" s="319"/>
      <c r="P146" s="319"/>
      <c r="Q146" s="319"/>
      <c r="R146" s="319"/>
      <c r="S146" s="319"/>
      <c r="T146" s="30"/>
      <c r="U146" s="319"/>
      <c r="V146" s="319"/>
      <c r="W146" s="319"/>
      <c r="X146" s="319"/>
      <c r="Y146" s="319"/>
      <c r="Z146" s="30"/>
      <c r="AA146" s="319"/>
      <c r="AB146" s="319"/>
      <c r="AC146" s="319"/>
      <c r="AD146" s="319"/>
      <c r="AE146" s="319"/>
      <c r="AF146" s="30"/>
      <c r="AG146" s="319"/>
      <c r="AH146" s="319"/>
      <c r="AI146" s="319"/>
      <c r="AJ146" s="319"/>
      <c r="AK146" s="319"/>
      <c r="AL146" s="30"/>
      <c r="AM146" s="319"/>
      <c r="AN146" s="319"/>
      <c r="AO146" s="319"/>
      <c r="AP146" s="319"/>
      <c r="AQ146" s="319"/>
      <c r="AR146" s="30"/>
      <c r="AS146" s="319"/>
      <c r="AT146" s="319"/>
      <c r="AU146" s="319"/>
      <c r="AV146" s="319"/>
      <c r="AW146" s="394"/>
      <c r="AX146" s="30"/>
      <c r="AY146" s="319"/>
      <c r="AZ146" s="319"/>
      <c r="BA146" s="319"/>
      <c r="BB146" s="319"/>
      <c r="BC146" s="319"/>
      <c r="BD146" s="30"/>
      <c r="BE146" s="319"/>
      <c r="BF146" s="319"/>
      <c r="BG146" s="319"/>
      <c r="BH146" s="319"/>
      <c r="BI146" s="319"/>
    </row>
    <row r="147" spans="1:61" s="391" customFormat="1">
      <c r="A147" s="662"/>
      <c r="B147" s="319"/>
      <c r="C147" s="319"/>
      <c r="D147" s="319"/>
      <c r="E147" s="319"/>
      <c r="F147" s="319"/>
      <c r="G147" s="393"/>
      <c r="H147" s="30"/>
      <c r="I147" s="319"/>
      <c r="J147" s="319"/>
      <c r="K147" s="319"/>
      <c r="L147" s="319"/>
      <c r="M147" s="319"/>
      <c r="N147" s="30"/>
      <c r="O147" s="319"/>
      <c r="P147" s="319"/>
      <c r="Q147" s="319"/>
      <c r="R147" s="319"/>
      <c r="S147" s="319"/>
      <c r="T147" s="30"/>
      <c r="U147" s="319"/>
      <c r="V147" s="319"/>
      <c r="W147" s="319"/>
      <c r="X147" s="319"/>
      <c r="Y147" s="319"/>
      <c r="Z147" s="30"/>
      <c r="AA147" s="319"/>
      <c r="AB147" s="319"/>
      <c r="AC147" s="319"/>
      <c r="AD147" s="319"/>
      <c r="AE147" s="319"/>
      <c r="AF147" s="30"/>
      <c r="AG147" s="319"/>
      <c r="AH147" s="319"/>
      <c r="AI147" s="319"/>
      <c r="AJ147" s="319"/>
      <c r="AK147" s="319"/>
      <c r="AL147" s="30"/>
      <c r="AM147" s="319"/>
      <c r="AN147" s="319"/>
      <c r="AO147" s="319"/>
      <c r="AP147" s="319"/>
      <c r="AQ147" s="319"/>
      <c r="AR147" s="30"/>
      <c r="AS147" s="319"/>
      <c r="AT147" s="319"/>
      <c r="AU147" s="319"/>
      <c r="AV147" s="319"/>
      <c r="AW147" s="394"/>
      <c r="AX147" s="30"/>
      <c r="AY147" s="319"/>
      <c r="AZ147" s="319"/>
      <c r="BA147" s="319"/>
      <c r="BB147" s="319"/>
      <c r="BC147" s="319"/>
      <c r="BD147" s="30"/>
      <c r="BE147" s="319"/>
      <c r="BF147" s="319"/>
      <c r="BG147" s="319"/>
      <c r="BH147" s="319"/>
      <c r="BI147" s="319"/>
    </row>
    <row r="148" spans="1:61" s="391" customFormat="1">
      <c r="A148" s="662"/>
      <c r="B148" s="319"/>
      <c r="C148" s="319"/>
      <c r="D148" s="319"/>
      <c r="E148" s="319"/>
      <c r="F148" s="319"/>
      <c r="G148" s="393"/>
      <c r="H148" s="30"/>
      <c r="I148" s="319"/>
      <c r="J148" s="319"/>
      <c r="K148" s="319"/>
      <c r="L148" s="319"/>
      <c r="M148" s="319"/>
      <c r="N148" s="30"/>
      <c r="O148" s="319"/>
      <c r="P148" s="319"/>
      <c r="Q148" s="319"/>
      <c r="R148" s="319"/>
      <c r="S148" s="319"/>
      <c r="T148" s="30"/>
      <c r="U148" s="319"/>
      <c r="V148" s="319"/>
      <c r="W148" s="319"/>
      <c r="X148" s="319"/>
      <c r="Y148" s="319"/>
      <c r="Z148" s="30"/>
      <c r="AA148" s="319"/>
      <c r="AB148" s="319"/>
      <c r="AC148" s="319"/>
      <c r="AD148" s="319"/>
      <c r="AE148" s="319"/>
      <c r="AF148" s="30"/>
      <c r="AG148" s="319"/>
      <c r="AH148" s="319"/>
      <c r="AI148" s="319"/>
      <c r="AJ148" s="319"/>
      <c r="AK148" s="319"/>
      <c r="AL148" s="30"/>
      <c r="AM148" s="319"/>
      <c r="AN148" s="319"/>
      <c r="AO148" s="319"/>
      <c r="AP148" s="319"/>
      <c r="AQ148" s="319"/>
      <c r="AR148" s="30"/>
      <c r="AS148" s="319"/>
      <c r="AT148" s="319"/>
      <c r="AU148" s="319"/>
      <c r="AV148" s="319"/>
      <c r="AW148" s="394"/>
      <c r="AX148" s="30"/>
      <c r="AY148" s="319"/>
      <c r="AZ148" s="319"/>
      <c r="BA148" s="319"/>
      <c r="BB148" s="319"/>
      <c r="BC148" s="319"/>
      <c r="BD148" s="30"/>
      <c r="BE148" s="319"/>
      <c r="BF148" s="319"/>
      <c r="BG148" s="319"/>
      <c r="BH148" s="319"/>
      <c r="BI148" s="319"/>
    </row>
    <row r="149" spans="1:61" s="391" customFormat="1">
      <c r="A149" s="662"/>
      <c r="B149" s="319"/>
      <c r="C149" s="319"/>
      <c r="D149" s="319"/>
      <c r="E149" s="319"/>
      <c r="F149" s="319"/>
      <c r="G149" s="393"/>
      <c r="H149" s="30"/>
      <c r="I149" s="319"/>
      <c r="J149" s="319"/>
      <c r="K149" s="319"/>
      <c r="L149" s="319"/>
      <c r="M149" s="319"/>
      <c r="N149" s="30"/>
      <c r="O149" s="319"/>
      <c r="P149" s="319"/>
      <c r="Q149" s="319"/>
      <c r="R149" s="319"/>
      <c r="S149" s="319"/>
      <c r="T149" s="30"/>
      <c r="U149" s="319"/>
      <c r="V149" s="319"/>
      <c r="W149" s="319"/>
      <c r="X149" s="319"/>
      <c r="Y149" s="319"/>
      <c r="Z149" s="30"/>
      <c r="AA149" s="319"/>
      <c r="AB149" s="319"/>
      <c r="AC149" s="319"/>
      <c r="AD149" s="319"/>
      <c r="AE149" s="319"/>
      <c r="AF149" s="30"/>
      <c r="AG149" s="319"/>
      <c r="AH149" s="319"/>
      <c r="AI149" s="319"/>
      <c r="AJ149" s="319"/>
      <c r="AK149" s="319"/>
      <c r="AL149" s="30"/>
      <c r="AM149" s="319"/>
      <c r="AN149" s="319"/>
      <c r="AO149" s="319"/>
      <c r="AP149" s="319"/>
      <c r="AQ149" s="319"/>
      <c r="AR149" s="30"/>
      <c r="AS149" s="319"/>
      <c r="AT149" s="319"/>
      <c r="AU149" s="319"/>
      <c r="AV149" s="319"/>
      <c r="AW149" s="394"/>
      <c r="AX149" s="30"/>
      <c r="AY149" s="319"/>
      <c r="AZ149" s="319"/>
      <c r="BA149" s="319"/>
      <c r="BB149" s="319"/>
      <c r="BC149" s="319"/>
      <c r="BD149" s="30"/>
      <c r="BE149" s="319"/>
      <c r="BF149" s="319"/>
      <c r="BG149" s="319"/>
      <c r="BH149" s="319"/>
      <c r="BI149" s="319"/>
    </row>
    <row r="150" spans="1:61" s="391" customFormat="1">
      <c r="A150" s="662"/>
      <c r="B150" s="319"/>
      <c r="C150" s="319"/>
      <c r="D150" s="319"/>
      <c r="E150" s="319"/>
      <c r="F150" s="319"/>
      <c r="G150" s="393"/>
      <c r="H150" s="30"/>
      <c r="I150" s="319"/>
      <c r="J150" s="319"/>
      <c r="K150" s="319"/>
      <c r="L150" s="319"/>
      <c r="M150" s="319"/>
      <c r="N150" s="30"/>
      <c r="O150" s="319"/>
      <c r="P150" s="319"/>
      <c r="Q150" s="319"/>
      <c r="R150" s="319"/>
      <c r="S150" s="319"/>
      <c r="T150" s="30"/>
      <c r="U150" s="319"/>
      <c r="V150" s="319"/>
      <c r="W150" s="319"/>
      <c r="X150" s="319"/>
      <c r="Y150" s="319"/>
      <c r="Z150" s="30"/>
      <c r="AA150" s="319"/>
      <c r="AB150" s="319"/>
      <c r="AC150" s="319"/>
      <c r="AD150" s="319"/>
      <c r="AE150" s="319"/>
      <c r="AF150" s="30"/>
      <c r="AG150" s="319"/>
      <c r="AH150" s="319"/>
      <c r="AI150" s="319"/>
      <c r="AJ150" s="319"/>
      <c r="AK150" s="319"/>
      <c r="AL150" s="30"/>
      <c r="AM150" s="319"/>
      <c r="AN150" s="319"/>
      <c r="AO150" s="319"/>
      <c r="AP150" s="319"/>
      <c r="AQ150" s="319"/>
      <c r="AR150" s="30"/>
      <c r="AS150" s="319"/>
      <c r="AT150" s="319"/>
      <c r="AU150" s="319"/>
      <c r="AV150" s="319"/>
      <c r="AW150" s="394"/>
      <c r="AX150" s="30"/>
      <c r="AY150" s="319"/>
      <c r="AZ150" s="319"/>
      <c r="BA150" s="319"/>
      <c r="BB150" s="319"/>
      <c r="BC150" s="319"/>
      <c r="BD150" s="30"/>
      <c r="BE150" s="319"/>
      <c r="BF150" s="319"/>
      <c r="BG150" s="319"/>
      <c r="BH150" s="319"/>
      <c r="BI150" s="319"/>
    </row>
    <row r="151" spans="1:61" s="391" customFormat="1">
      <c r="A151" s="662"/>
      <c r="B151" s="319"/>
      <c r="C151" s="319"/>
      <c r="D151" s="319"/>
      <c r="E151" s="319"/>
      <c r="F151" s="319"/>
      <c r="G151" s="393"/>
      <c r="H151" s="30"/>
      <c r="I151" s="319"/>
      <c r="J151" s="319"/>
      <c r="K151" s="319"/>
      <c r="L151" s="319"/>
      <c r="M151" s="319"/>
      <c r="N151" s="30"/>
      <c r="O151" s="319"/>
      <c r="P151" s="319"/>
      <c r="Q151" s="319"/>
      <c r="R151" s="319"/>
      <c r="S151" s="319"/>
      <c r="T151" s="30"/>
      <c r="U151" s="319"/>
      <c r="V151" s="319"/>
      <c r="W151" s="319"/>
      <c r="X151" s="319"/>
      <c r="Y151" s="319"/>
      <c r="Z151" s="30"/>
      <c r="AA151" s="319"/>
      <c r="AB151" s="319"/>
      <c r="AC151" s="319"/>
      <c r="AD151" s="319"/>
      <c r="AE151" s="319"/>
      <c r="AF151" s="30"/>
      <c r="AG151" s="319"/>
      <c r="AH151" s="319"/>
      <c r="AI151" s="319"/>
      <c r="AJ151" s="319"/>
      <c r="AK151" s="319"/>
      <c r="AL151" s="30"/>
      <c r="AM151" s="319"/>
      <c r="AN151" s="319"/>
      <c r="AO151" s="319"/>
      <c r="AP151" s="319"/>
      <c r="AQ151" s="319"/>
      <c r="AR151" s="30"/>
      <c r="AS151" s="319"/>
      <c r="AT151" s="319"/>
      <c r="AU151" s="319"/>
      <c r="AV151" s="319"/>
      <c r="AW151" s="394"/>
      <c r="AX151" s="30"/>
      <c r="AY151" s="319"/>
      <c r="AZ151" s="319"/>
      <c r="BA151" s="319"/>
      <c r="BB151" s="319"/>
      <c r="BC151" s="319"/>
      <c r="BD151" s="30"/>
      <c r="BE151" s="319"/>
      <c r="BF151" s="319"/>
      <c r="BG151" s="319"/>
      <c r="BH151" s="319"/>
      <c r="BI151" s="319"/>
    </row>
    <row r="152" spans="1:61" s="391" customFormat="1">
      <c r="A152" s="662"/>
      <c r="B152" s="319"/>
      <c r="C152" s="319"/>
      <c r="D152" s="319"/>
      <c r="E152" s="319"/>
      <c r="F152" s="319"/>
      <c r="G152" s="393"/>
      <c r="H152" s="30"/>
      <c r="I152" s="319"/>
      <c r="J152" s="319"/>
      <c r="K152" s="319"/>
      <c r="L152" s="319"/>
      <c r="M152" s="319"/>
      <c r="N152" s="30"/>
      <c r="O152" s="319"/>
      <c r="P152" s="319"/>
      <c r="Q152" s="319"/>
      <c r="R152" s="319"/>
      <c r="S152" s="319"/>
      <c r="T152" s="30"/>
      <c r="U152" s="319"/>
      <c r="V152" s="319"/>
      <c r="W152" s="319"/>
      <c r="X152" s="319"/>
      <c r="Y152" s="319"/>
      <c r="Z152" s="30"/>
      <c r="AA152" s="319"/>
      <c r="AB152" s="319"/>
      <c r="AC152" s="319"/>
      <c r="AD152" s="319"/>
      <c r="AE152" s="319"/>
      <c r="AF152" s="30"/>
      <c r="AG152" s="319"/>
      <c r="AH152" s="319"/>
      <c r="AI152" s="319"/>
      <c r="AJ152" s="319"/>
      <c r="AK152" s="319"/>
      <c r="AL152" s="30"/>
      <c r="AM152" s="319"/>
      <c r="AN152" s="319"/>
      <c r="AO152" s="319"/>
      <c r="AP152" s="319"/>
      <c r="AQ152" s="319"/>
      <c r="AR152" s="30"/>
      <c r="AS152" s="319"/>
      <c r="AT152" s="319"/>
      <c r="AU152" s="319"/>
      <c r="AV152" s="319"/>
      <c r="AW152" s="394"/>
      <c r="AX152" s="30"/>
      <c r="AY152" s="319"/>
      <c r="AZ152" s="319"/>
      <c r="BA152" s="319"/>
      <c r="BB152" s="319"/>
      <c r="BC152" s="319"/>
      <c r="BD152" s="30"/>
      <c r="BE152" s="319"/>
      <c r="BF152" s="319"/>
      <c r="BG152" s="319"/>
      <c r="BH152" s="319"/>
      <c r="BI152" s="319"/>
    </row>
    <row r="153" spans="1:61" s="391" customFormat="1">
      <c r="A153" s="662"/>
      <c r="B153" s="319"/>
      <c r="C153" s="319"/>
      <c r="D153" s="319"/>
      <c r="E153" s="319"/>
      <c r="F153" s="319"/>
      <c r="G153" s="393"/>
      <c r="H153" s="30"/>
      <c r="I153" s="319"/>
      <c r="J153" s="319"/>
      <c r="K153" s="319"/>
      <c r="L153" s="319"/>
      <c r="M153" s="319"/>
      <c r="N153" s="30"/>
      <c r="O153" s="319"/>
      <c r="P153" s="319"/>
      <c r="Q153" s="319"/>
      <c r="R153" s="319"/>
      <c r="S153" s="319"/>
      <c r="T153" s="30"/>
      <c r="U153" s="319"/>
      <c r="V153" s="319"/>
      <c r="W153" s="319"/>
      <c r="X153" s="319"/>
      <c r="Y153" s="319"/>
      <c r="Z153" s="30"/>
      <c r="AA153" s="319"/>
      <c r="AB153" s="319"/>
      <c r="AC153" s="319"/>
      <c r="AD153" s="319"/>
      <c r="AE153" s="319"/>
      <c r="AF153" s="30"/>
      <c r="AG153" s="319"/>
      <c r="AH153" s="319"/>
      <c r="AI153" s="319"/>
      <c r="AJ153" s="319"/>
      <c r="AK153" s="319"/>
      <c r="AL153" s="30"/>
      <c r="AM153" s="319"/>
      <c r="AN153" s="319"/>
      <c r="AO153" s="319"/>
      <c r="AP153" s="319"/>
      <c r="AQ153" s="319"/>
      <c r="AR153" s="30"/>
      <c r="AS153" s="319"/>
      <c r="AT153" s="319"/>
      <c r="AU153" s="319"/>
      <c r="AV153" s="319"/>
      <c r="AW153" s="394"/>
      <c r="AX153" s="30"/>
      <c r="AY153" s="319"/>
      <c r="AZ153" s="319"/>
      <c r="BA153" s="319"/>
      <c r="BB153" s="319"/>
      <c r="BC153" s="319"/>
      <c r="BD153" s="30"/>
      <c r="BE153" s="319"/>
      <c r="BF153" s="319"/>
      <c r="BG153" s="319"/>
      <c r="BH153" s="319"/>
      <c r="BI153" s="319"/>
    </row>
    <row r="154" spans="1:61" s="391" customFormat="1">
      <c r="A154" s="662"/>
      <c r="B154" s="319"/>
      <c r="C154" s="319"/>
      <c r="D154" s="319"/>
      <c r="E154" s="319"/>
      <c r="F154" s="319"/>
      <c r="G154" s="393"/>
      <c r="H154" s="30"/>
      <c r="I154" s="319"/>
      <c r="J154" s="319"/>
      <c r="K154" s="319"/>
      <c r="L154" s="319"/>
      <c r="M154" s="319"/>
      <c r="N154" s="30"/>
      <c r="O154" s="319"/>
      <c r="P154" s="319"/>
      <c r="Q154" s="319"/>
      <c r="R154" s="319"/>
      <c r="S154" s="319"/>
      <c r="T154" s="30"/>
      <c r="U154" s="319"/>
      <c r="V154" s="319"/>
      <c r="W154" s="319"/>
      <c r="X154" s="319"/>
      <c r="Y154" s="319"/>
      <c r="Z154" s="30"/>
      <c r="AA154" s="319"/>
      <c r="AB154" s="319"/>
      <c r="AC154" s="319"/>
      <c r="AD154" s="319"/>
      <c r="AE154" s="319"/>
      <c r="AF154" s="30"/>
      <c r="AG154" s="319"/>
      <c r="AH154" s="319"/>
      <c r="AI154" s="319"/>
      <c r="AJ154" s="319"/>
      <c r="AK154" s="319"/>
      <c r="AL154" s="30"/>
      <c r="AM154" s="319"/>
      <c r="AN154" s="319"/>
      <c r="AO154" s="319"/>
      <c r="AP154" s="319"/>
      <c r="AQ154" s="319"/>
      <c r="AR154" s="30"/>
      <c r="AS154" s="319"/>
      <c r="AT154" s="319"/>
      <c r="AU154" s="319"/>
      <c r="AV154" s="319"/>
      <c r="AW154" s="394"/>
      <c r="AX154" s="30"/>
      <c r="AY154" s="319"/>
      <c r="AZ154" s="319"/>
      <c r="BA154" s="319"/>
      <c r="BB154" s="319"/>
      <c r="BC154" s="319"/>
      <c r="BD154" s="30"/>
      <c r="BE154" s="319"/>
      <c r="BF154" s="319"/>
      <c r="BG154" s="319"/>
      <c r="BH154" s="319"/>
      <c r="BI154" s="319"/>
    </row>
    <row r="155" spans="1:61" s="391" customFormat="1">
      <c r="A155" s="662"/>
      <c r="B155" s="319"/>
      <c r="C155" s="319"/>
      <c r="D155" s="319"/>
      <c r="E155" s="319"/>
      <c r="F155" s="319"/>
      <c r="G155" s="393"/>
      <c r="H155" s="30"/>
      <c r="I155" s="319"/>
      <c r="J155" s="319"/>
      <c r="K155" s="319"/>
      <c r="L155" s="319"/>
      <c r="M155" s="319"/>
      <c r="N155" s="30"/>
      <c r="O155" s="319"/>
      <c r="P155" s="319"/>
      <c r="Q155" s="319"/>
      <c r="R155" s="319"/>
      <c r="S155" s="319"/>
      <c r="T155" s="30"/>
      <c r="U155" s="319"/>
      <c r="V155" s="319"/>
      <c r="W155" s="319"/>
      <c r="X155" s="319"/>
      <c r="Y155" s="319"/>
      <c r="Z155" s="30"/>
      <c r="AA155" s="319"/>
      <c r="AB155" s="319"/>
      <c r="AC155" s="319"/>
      <c r="AD155" s="319"/>
      <c r="AE155" s="319"/>
      <c r="AF155" s="30"/>
      <c r="AG155" s="319"/>
      <c r="AH155" s="319"/>
      <c r="AI155" s="319"/>
      <c r="AJ155" s="319"/>
      <c r="AK155" s="319"/>
      <c r="AL155" s="30"/>
      <c r="AM155" s="319"/>
      <c r="AN155" s="319"/>
      <c r="AO155" s="319"/>
      <c r="AP155" s="319"/>
      <c r="AQ155" s="319"/>
      <c r="AR155" s="30"/>
      <c r="AS155" s="319"/>
      <c r="AT155" s="319"/>
      <c r="AU155" s="319"/>
      <c r="AV155" s="319"/>
      <c r="AW155" s="394"/>
      <c r="AX155" s="30"/>
      <c r="AY155" s="319"/>
      <c r="AZ155" s="319"/>
      <c r="BA155" s="319"/>
      <c r="BB155" s="319"/>
      <c r="BC155" s="319"/>
      <c r="BD155" s="30"/>
      <c r="BE155" s="319"/>
      <c r="BF155" s="319"/>
      <c r="BG155" s="319"/>
      <c r="BH155" s="319"/>
      <c r="BI155" s="319"/>
    </row>
    <row r="156" spans="1:61" s="391" customFormat="1">
      <c r="A156" s="662"/>
      <c r="B156" s="319"/>
      <c r="C156" s="319"/>
      <c r="D156" s="319"/>
      <c r="E156" s="319"/>
      <c r="F156" s="319"/>
      <c r="G156" s="393"/>
      <c r="H156" s="30"/>
      <c r="I156" s="319"/>
      <c r="J156" s="319"/>
      <c r="K156" s="319"/>
      <c r="L156" s="319"/>
      <c r="M156" s="319"/>
      <c r="N156" s="30"/>
      <c r="O156" s="319"/>
      <c r="P156" s="319"/>
      <c r="Q156" s="319"/>
      <c r="R156" s="319"/>
      <c r="S156" s="319"/>
      <c r="T156" s="30"/>
      <c r="U156" s="319"/>
      <c r="V156" s="319"/>
      <c r="W156" s="319"/>
      <c r="X156" s="319"/>
      <c r="Y156" s="319"/>
      <c r="Z156" s="30"/>
      <c r="AA156" s="319"/>
      <c r="AB156" s="319"/>
      <c r="AC156" s="319"/>
      <c r="AD156" s="319"/>
      <c r="AE156" s="319"/>
      <c r="AF156" s="30"/>
      <c r="AG156" s="319"/>
      <c r="AH156" s="319"/>
      <c r="AI156" s="319"/>
      <c r="AJ156" s="319"/>
      <c r="AK156" s="319"/>
      <c r="AL156" s="30"/>
      <c r="AM156" s="319"/>
      <c r="AN156" s="319"/>
      <c r="AO156" s="319"/>
      <c r="AP156" s="319"/>
      <c r="AQ156" s="319"/>
      <c r="AR156" s="30"/>
      <c r="AS156" s="319"/>
      <c r="AT156" s="319"/>
      <c r="AU156" s="319"/>
      <c r="AV156" s="319"/>
      <c r="AW156" s="394"/>
      <c r="AX156" s="30"/>
      <c r="AY156" s="319"/>
      <c r="AZ156" s="319"/>
      <c r="BA156" s="319"/>
      <c r="BB156" s="319"/>
      <c r="BC156" s="319"/>
      <c r="BD156" s="30"/>
      <c r="BE156" s="319"/>
      <c r="BF156" s="319"/>
      <c r="BG156" s="319"/>
      <c r="BH156" s="319"/>
      <c r="BI156" s="319"/>
    </row>
    <row r="157" spans="1:61" s="391" customFormat="1">
      <c r="A157" s="662"/>
      <c r="B157" s="319"/>
      <c r="C157" s="319"/>
      <c r="D157" s="319"/>
      <c r="E157" s="319"/>
      <c r="F157" s="319"/>
      <c r="G157" s="393"/>
      <c r="H157" s="30"/>
      <c r="I157" s="319"/>
      <c r="J157" s="319"/>
      <c r="K157" s="319"/>
      <c r="L157" s="319"/>
      <c r="M157" s="319"/>
      <c r="N157" s="30"/>
      <c r="O157" s="319"/>
      <c r="P157" s="319"/>
      <c r="Q157" s="319"/>
      <c r="R157" s="319"/>
      <c r="S157" s="319"/>
      <c r="T157" s="30"/>
      <c r="U157" s="319"/>
      <c r="V157" s="319"/>
      <c r="W157" s="319"/>
      <c r="X157" s="319"/>
      <c r="Y157" s="319"/>
      <c r="Z157" s="30"/>
      <c r="AA157" s="319"/>
      <c r="AB157" s="319"/>
      <c r="AC157" s="319"/>
      <c r="AD157" s="319"/>
      <c r="AE157" s="319"/>
      <c r="AF157" s="30"/>
      <c r="AG157" s="319"/>
      <c r="AH157" s="319"/>
      <c r="AI157" s="319"/>
      <c r="AJ157" s="319"/>
      <c r="AK157" s="319"/>
      <c r="AL157" s="30"/>
      <c r="AM157" s="319"/>
      <c r="AN157" s="319"/>
      <c r="AO157" s="319"/>
      <c r="AP157" s="319"/>
      <c r="AQ157" s="319"/>
      <c r="AR157" s="30"/>
      <c r="AS157" s="319"/>
      <c r="AT157" s="319"/>
      <c r="AU157" s="319"/>
      <c r="AV157" s="319"/>
      <c r="AW157" s="394"/>
      <c r="AX157" s="30"/>
      <c r="AY157" s="319"/>
      <c r="AZ157" s="319"/>
      <c r="BA157" s="319"/>
      <c r="BB157" s="319"/>
      <c r="BC157" s="319"/>
      <c r="BD157" s="30"/>
      <c r="BE157" s="319"/>
      <c r="BF157" s="319"/>
      <c r="BG157" s="319"/>
      <c r="BH157" s="319"/>
      <c r="BI157" s="319"/>
    </row>
    <row r="158" spans="1:61" s="391" customFormat="1">
      <c r="A158" s="662"/>
      <c r="B158" s="319"/>
      <c r="C158" s="319"/>
      <c r="D158" s="319"/>
      <c r="E158" s="319"/>
      <c r="F158" s="319"/>
      <c r="G158" s="393"/>
      <c r="H158" s="30"/>
      <c r="I158" s="319"/>
      <c r="J158" s="319"/>
      <c r="K158" s="319"/>
      <c r="L158" s="319"/>
      <c r="M158" s="319"/>
      <c r="N158" s="30"/>
      <c r="O158" s="319"/>
      <c r="P158" s="319"/>
      <c r="Q158" s="319"/>
      <c r="R158" s="319"/>
      <c r="S158" s="319"/>
      <c r="T158" s="30"/>
      <c r="U158" s="319"/>
      <c r="V158" s="319"/>
      <c r="W158" s="319"/>
      <c r="X158" s="319"/>
      <c r="Y158" s="319"/>
      <c r="Z158" s="30"/>
      <c r="AA158" s="319"/>
      <c r="AB158" s="319"/>
      <c r="AC158" s="319"/>
      <c r="AD158" s="319"/>
      <c r="AE158" s="319"/>
      <c r="AF158" s="30"/>
      <c r="AG158" s="319"/>
      <c r="AH158" s="319"/>
      <c r="AI158" s="319"/>
      <c r="AJ158" s="319"/>
      <c r="AK158" s="319"/>
      <c r="AL158" s="30"/>
      <c r="AM158" s="319"/>
      <c r="AN158" s="319"/>
      <c r="AO158" s="319"/>
      <c r="AP158" s="319"/>
      <c r="AQ158" s="319"/>
      <c r="AR158" s="30"/>
      <c r="AS158" s="319"/>
      <c r="AT158" s="319"/>
      <c r="AU158" s="319"/>
      <c r="AV158" s="319"/>
      <c r="AW158" s="394"/>
      <c r="AX158" s="30"/>
      <c r="AY158" s="319"/>
      <c r="AZ158" s="319"/>
      <c r="BA158" s="319"/>
      <c r="BB158" s="319"/>
      <c r="BC158" s="319"/>
      <c r="BD158" s="30"/>
      <c r="BE158" s="319"/>
      <c r="BF158" s="319"/>
      <c r="BG158" s="319"/>
      <c r="BH158" s="319"/>
      <c r="BI158" s="319"/>
    </row>
    <row r="159" spans="1:61" s="391" customFormat="1">
      <c r="A159" s="662"/>
      <c r="B159" s="319"/>
      <c r="C159" s="319"/>
      <c r="D159" s="319"/>
      <c r="E159" s="319"/>
      <c r="F159" s="319"/>
      <c r="G159" s="393"/>
      <c r="H159" s="30"/>
      <c r="I159" s="319"/>
      <c r="J159" s="319"/>
      <c r="K159" s="319"/>
      <c r="L159" s="319"/>
      <c r="M159" s="319"/>
      <c r="N159" s="30"/>
      <c r="O159" s="319"/>
      <c r="P159" s="319"/>
      <c r="Q159" s="319"/>
      <c r="R159" s="319"/>
      <c r="S159" s="319"/>
      <c r="T159" s="30"/>
      <c r="U159" s="319"/>
      <c r="V159" s="319"/>
      <c r="W159" s="319"/>
      <c r="X159" s="319"/>
      <c r="Y159" s="319"/>
      <c r="Z159" s="30"/>
      <c r="AA159" s="319"/>
      <c r="AB159" s="319"/>
      <c r="AC159" s="319"/>
      <c r="AD159" s="319"/>
      <c r="AE159" s="319"/>
      <c r="AF159" s="30"/>
      <c r="AG159" s="319"/>
      <c r="AH159" s="319"/>
      <c r="AI159" s="319"/>
      <c r="AJ159" s="319"/>
      <c r="AK159" s="319"/>
      <c r="AL159" s="30"/>
      <c r="AM159" s="319"/>
      <c r="AN159" s="319"/>
      <c r="AO159" s="319"/>
      <c r="AP159" s="319"/>
      <c r="AQ159" s="319"/>
      <c r="AR159" s="30"/>
      <c r="AS159" s="319"/>
      <c r="AT159" s="319"/>
      <c r="AU159" s="319"/>
      <c r="AV159" s="319"/>
      <c r="AW159" s="394"/>
      <c r="AX159" s="30"/>
      <c r="AY159" s="319"/>
      <c r="AZ159" s="319"/>
      <c r="BA159" s="319"/>
      <c r="BB159" s="319"/>
      <c r="BC159" s="319"/>
      <c r="BD159" s="30"/>
      <c r="BE159" s="319"/>
      <c r="BF159" s="319"/>
      <c r="BG159" s="319"/>
      <c r="BH159" s="319"/>
      <c r="BI159" s="319"/>
    </row>
    <row r="160" spans="1:61" s="391" customFormat="1">
      <c r="A160" s="662"/>
      <c r="B160" s="319"/>
      <c r="C160" s="319"/>
      <c r="D160" s="319"/>
      <c r="E160" s="319"/>
      <c r="F160" s="319"/>
      <c r="G160" s="393"/>
      <c r="H160" s="30"/>
      <c r="I160" s="319"/>
      <c r="J160" s="319"/>
      <c r="K160" s="319"/>
      <c r="L160" s="319"/>
      <c r="M160" s="319"/>
      <c r="N160" s="30"/>
      <c r="O160" s="319"/>
      <c r="P160" s="319"/>
      <c r="Q160" s="319"/>
      <c r="R160" s="319"/>
      <c r="S160" s="319"/>
      <c r="T160" s="30"/>
      <c r="U160" s="319"/>
      <c r="V160" s="319"/>
      <c r="W160" s="319"/>
      <c r="X160" s="319"/>
      <c r="Y160" s="319"/>
      <c r="Z160" s="30"/>
      <c r="AA160" s="319"/>
      <c r="AB160" s="319"/>
      <c r="AC160" s="319"/>
      <c r="AD160" s="319"/>
      <c r="AE160" s="319"/>
      <c r="AF160" s="30"/>
      <c r="AG160" s="319"/>
      <c r="AH160" s="319"/>
      <c r="AI160" s="319"/>
      <c r="AJ160" s="319"/>
      <c r="AK160" s="319"/>
      <c r="AL160" s="30"/>
      <c r="AM160" s="319"/>
      <c r="AN160" s="319"/>
      <c r="AO160" s="319"/>
      <c r="AP160" s="319"/>
      <c r="AQ160" s="319"/>
      <c r="AR160" s="30"/>
      <c r="AS160" s="319"/>
      <c r="AT160" s="319"/>
      <c r="AU160" s="319"/>
      <c r="AV160" s="319"/>
      <c r="AW160" s="394"/>
      <c r="AX160" s="30"/>
      <c r="AY160" s="319"/>
      <c r="AZ160" s="319"/>
      <c r="BA160" s="319"/>
      <c r="BB160" s="319"/>
      <c r="BC160" s="319"/>
      <c r="BD160" s="30"/>
      <c r="BE160" s="319"/>
      <c r="BF160" s="319"/>
      <c r="BG160" s="319"/>
      <c r="BH160" s="319"/>
      <c r="BI160" s="319"/>
    </row>
    <row r="161" spans="1:61" s="391" customFormat="1">
      <c r="A161" s="662"/>
      <c r="B161" s="319"/>
      <c r="C161" s="319"/>
      <c r="D161" s="319"/>
      <c r="E161" s="319"/>
      <c r="F161" s="319"/>
      <c r="G161" s="393"/>
      <c r="H161" s="30"/>
      <c r="I161" s="319"/>
      <c r="J161" s="319"/>
      <c r="K161" s="319"/>
      <c r="L161" s="319"/>
      <c r="M161" s="319"/>
      <c r="N161" s="30"/>
      <c r="O161" s="319"/>
      <c r="P161" s="319"/>
      <c r="Q161" s="319"/>
      <c r="R161" s="319"/>
      <c r="S161" s="319"/>
      <c r="T161" s="30"/>
      <c r="U161" s="319"/>
      <c r="V161" s="319"/>
      <c r="W161" s="319"/>
      <c r="X161" s="319"/>
      <c r="Y161" s="319"/>
      <c r="Z161" s="30"/>
      <c r="AA161" s="319"/>
      <c r="AB161" s="319"/>
      <c r="AC161" s="319"/>
      <c r="AD161" s="319"/>
      <c r="AE161" s="319"/>
      <c r="AF161" s="30"/>
      <c r="AG161" s="319"/>
      <c r="AH161" s="319"/>
      <c r="AI161" s="319"/>
      <c r="AJ161" s="319"/>
      <c r="AK161" s="319"/>
      <c r="AL161" s="30"/>
      <c r="AM161" s="319"/>
      <c r="AN161" s="319"/>
      <c r="AO161" s="319"/>
      <c r="AP161" s="319"/>
      <c r="AQ161" s="319"/>
      <c r="AR161" s="30"/>
      <c r="AS161" s="319"/>
      <c r="AT161" s="319"/>
      <c r="AU161" s="319"/>
      <c r="AV161" s="319"/>
      <c r="AW161" s="394"/>
      <c r="AX161" s="30"/>
      <c r="AY161" s="319"/>
      <c r="AZ161" s="319"/>
      <c r="BA161" s="319"/>
      <c r="BB161" s="319"/>
      <c r="BC161" s="319"/>
      <c r="BD161" s="30"/>
      <c r="BE161" s="319"/>
      <c r="BF161" s="319"/>
      <c r="BG161" s="319"/>
      <c r="BH161" s="319"/>
      <c r="BI161" s="319"/>
    </row>
    <row r="162" spans="1:61" s="391" customFormat="1">
      <c r="A162" s="662"/>
      <c r="B162" s="319"/>
      <c r="C162" s="319"/>
      <c r="D162" s="319"/>
      <c r="E162" s="319"/>
      <c r="F162" s="319"/>
      <c r="G162" s="393"/>
      <c r="H162" s="30"/>
      <c r="I162" s="319"/>
      <c r="J162" s="319"/>
      <c r="K162" s="319"/>
      <c r="L162" s="319"/>
      <c r="M162" s="319"/>
      <c r="N162" s="30"/>
      <c r="O162" s="319"/>
      <c r="P162" s="319"/>
      <c r="Q162" s="319"/>
      <c r="R162" s="319"/>
      <c r="S162" s="319"/>
      <c r="T162" s="30"/>
      <c r="U162" s="319"/>
      <c r="V162" s="319"/>
      <c r="W162" s="319"/>
      <c r="X162" s="319"/>
      <c r="Y162" s="319"/>
      <c r="Z162" s="30"/>
      <c r="AA162" s="319"/>
      <c r="AB162" s="319"/>
      <c r="AC162" s="319"/>
      <c r="AD162" s="319"/>
      <c r="AE162" s="319"/>
      <c r="AF162" s="30"/>
      <c r="AG162" s="319"/>
      <c r="AH162" s="319"/>
      <c r="AI162" s="319"/>
      <c r="AJ162" s="319"/>
      <c r="AK162" s="319"/>
      <c r="AL162" s="30"/>
      <c r="AM162" s="319"/>
      <c r="AN162" s="319"/>
      <c r="AO162" s="319"/>
      <c r="AP162" s="319"/>
      <c r="AQ162" s="319"/>
      <c r="AR162" s="30"/>
      <c r="AS162" s="319"/>
      <c r="AT162" s="319"/>
      <c r="AU162" s="319"/>
      <c r="AV162" s="319"/>
      <c r="AW162" s="394"/>
      <c r="AX162" s="30"/>
      <c r="AY162" s="319"/>
      <c r="AZ162" s="319"/>
      <c r="BA162" s="319"/>
      <c r="BB162" s="319"/>
      <c r="BC162" s="319"/>
      <c r="BD162" s="30"/>
      <c r="BE162" s="319"/>
      <c r="BF162" s="319"/>
      <c r="BG162" s="319"/>
      <c r="BH162" s="319"/>
      <c r="BI162" s="319"/>
    </row>
    <row r="163" spans="1:61" s="391" customFormat="1">
      <c r="A163" s="662"/>
      <c r="B163" s="319"/>
      <c r="C163" s="319"/>
      <c r="D163" s="319"/>
      <c r="E163" s="319"/>
      <c r="F163" s="319"/>
      <c r="G163" s="393"/>
      <c r="H163" s="30"/>
      <c r="I163" s="319"/>
      <c r="J163" s="319"/>
      <c r="K163" s="319"/>
      <c r="L163" s="319"/>
      <c r="M163" s="319"/>
      <c r="N163" s="30"/>
      <c r="O163" s="319"/>
      <c r="P163" s="319"/>
      <c r="Q163" s="319"/>
      <c r="R163" s="319"/>
      <c r="S163" s="319"/>
      <c r="T163" s="30"/>
      <c r="U163" s="319"/>
      <c r="V163" s="319"/>
      <c r="W163" s="319"/>
      <c r="X163" s="319"/>
      <c r="Y163" s="319"/>
      <c r="Z163" s="30"/>
      <c r="AA163" s="319"/>
      <c r="AB163" s="319"/>
      <c r="AC163" s="319"/>
      <c r="AD163" s="319"/>
      <c r="AE163" s="319"/>
      <c r="AF163" s="30"/>
      <c r="AG163" s="319"/>
      <c r="AH163" s="319"/>
      <c r="AI163" s="319"/>
      <c r="AJ163" s="319"/>
      <c r="AK163" s="319"/>
      <c r="AL163" s="30"/>
      <c r="AM163" s="319"/>
      <c r="AN163" s="319"/>
      <c r="AO163" s="319"/>
      <c r="AP163" s="319"/>
      <c r="AQ163" s="319"/>
      <c r="AR163" s="30"/>
      <c r="AS163" s="319"/>
      <c r="AT163" s="319"/>
      <c r="AU163" s="319"/>
      <c r="AV163" s="319"/>
      <c r="AW163" s="394"/>
      <c r="AX163" s="30"/>
      <c r="AY163" s="319"/>
      <c r="AZ163" s="319"/>
      <c r="BA163" s="319"/>
      <c r="BB163" s="319"/>
      <c r="BC163" s="319"/>
      <c r="BD163" s="30"/>
      <c r="BE163" s="319"/>
      <c r="BF163" s="319"/>
      <c r="BG163" s="319"/>
      <c r="BH163" s="319"/>
      <c r="BI163" s="319"/>
    </row>
    <row r="164" spans="1:61" s="391" customFormat="1">
      <c r="A164" s="662"/>
      <c r="B164" s="319"/>
      <c r="C164" s="319"/>
      <c r="D164" s="319"/>
      <c r="E164" s="319"/>
      <c r="F164" s="319"/>
      <c r="G164" s="393"/>
      <c r="H164" s="30"/>
      <c r="I164" s="319"/>
      <c r="J164" s="319"/>
      <c r="K164" s="319"/>
      <c r="L164" s="319"/>
      <c r="M164" s="319"/>
      <c r="N164" s="30"/>
      <c r="O164" s="319"/>
      <c r="P164" s="319"/>
      <c r="Q164" s="319"/>
      <c r="R164" s="319"/>
      <c r="S164" s="319"/>
      <c r="T164" s="30"/>
      <c r="U164" s="319"/>
      <c r="V164" s="319"/>
      <c r="W164" s="319"/>
      <c r="X164" s="319"/>
      <c r="Y164" s="319"/>
      <c r="Z164" s="30"/>
      <c r="AA164" s="319"/>
      <c r="AB164" s="319"/>
      <c r="AC164" s="319"/>
      <c r="AD164" s="319"/>
      <c r="AE164" s="319"/>
      <c r="AF164" s="30"/>
      <c r="AG164" s="319"/>
      <c r="AH164" s="319"/>
      <c r="AI164" s="319"/>
      <c r="AJ164" s="319"/>
      <c r="AK164" s="319"/>
      <c r="AL164" s="30"/>
      <c r="AM164" s="319"/>
      <c r="AN164" s="319"/>
      <c r="AO164" s="319"/>
      <c r="AP164" s="319"/>
      <c r="AQ164" s="319"/>
      <c r="AR164" s="30"/>
      <c r="AS164" s="319"/>
      <c r="AT164" s="319"/>
      <c r="AU164" s="319"/>
      <c r="AV164" s="319"/>
      <c r="AW164" s="394"/>
      <c r="AX164" s="30"/>
      <c r="AY164" s="319"/>
      <c r="AZ164" s="319"/>
      <c r="BA164" s="319"/>
      <c r="BB164" s="319"/>
      <c r="BC164" s="319"/>
      <c r="BD164" s="30"/>
      <c r="BE164" s="319"/>
      <c r="BF164" s="319"/>
      <c r="BG164" s="319"/>
      <c r="BH164" s="319"/>
      <c r="BI164" s="319"/>
    </row>
    <row r="165" spans="1:61" s="391" customFormat="1">
      <c r="A165" s="662"/>
      <c r="B165" s="319"/>
      <c r="C165" s="319"/>
      <c r="D165" s="319"/>
      <c r="E165" s="319"/>
      <c r="F165" s="319"/>
      <c r="G165" s="393"/>
      <c r="H165" s="30"/>
      <c r="I165" s="319"/>
      <c r="J165" s="319"/>
      <c r="K165" s="319"/>
      <c r="L165" s="319"/>
      <c r="M165" s="319"/>
      <c r="N165" s="30"/>
      <c r="O165" s="319"/>
      <c r="P165" s="319"/>
      <c r="Q165" s="319"/>
      <c r="R165" s="319"/>
      <c r="S165" s="319"/>
      <c r="T165" s="30"/>
      <c r="U165" s="319"/>
      <c r="V165" s="319"/>
      <c r="W165" s="319"/>
      <c r="X165" s="319"/>
      <c r="Y165" s="319"/>
      <c r="Z165" s="30"/>
      <c r="AA165" s="319"/>
      <c r="AB165" s="319"/>
      <c r="AC165" s="319"/>
      <c r="AD165" s="319"/>
      <c r="AE165" s="319"/>
      <c r="AF165" s="30"/>
      <c r="AG165" s="319"/>
      <c r="AH165" s="319"/>
      <c r="AI165" s="319"/>
      <c r="AJ165" s="319"/>
      <c r="AK165" s="319"/>
      <c r="AL165" s="30"/>
      <c r="AM165" s="319"/>
      <c r="AN165" s="319"/>
      <c r="AO165" s="319"/>
      <c r="AP165" s="319"/>
      <c r="AQ165" s="319"/>
      <c r="AR165" s="30"/>
      <c r="AS165" s="319"/>
      <c r="AT165" s="319"/>
      <c r="AU165" s="319"/>
      <c r="AV165" s="319"/>
      <c r="AW165" s="394"/>
      <c r="AX165" s="30"/>
      <c r="AY165" s="319"/>
      <c r="AZ165" s="319"/>
      <c r="BA165" s="319"/>
      <c r="BB165" s="319"/>
      <c r="BC165" s="319"/>
      <c r="BD165" s="30"/>
      <c r="BE165" s="319"/>
      <c r="BF165" s="319"/>
      <c r="BG165" s="319"/>
      <c r="BH165" s="319"/>
      <c r="BI165" s="319"/>
    </row>
    <row r="166" spans="1:61" s="391" customFormat="1">
      <c r="A166" s="662"/>
      <c r="B166" s="319"/>
      <c r="C166" s="319"/>
      <c r="D166" s="319"/>
      <c r="E166" s="319"/>
      <c r="F166" s="319"/>
      <c r="G166" s="393"/>
      <c r="H166" s="30"/>
      <c r="I166" s="319"/>
      <c r="J166" s="319"/>
      <c r="K166" s="319"/>
      <c r="L166" s="319"/>
      <c r="M166" s="319"/>
      <c r="N166" s="30"/>
      <c r="O166" s="319"/>
      <c r="P166" s="319"/>
      <c r="Q166" s="319"/>
      <c r="R166" s="319"/>
      <c r="S166" s="319"/>
      <c r="T166" s="30"/>
      <c r="U166" s="319"/>
      <c r="V166" s="319"/>
      <c r="W166" s="319"/>
      <c r="X166" s="319"/>
      <c r="Y166" s="319"/>
      <c r="Z166" s="30"/>
      <c r="AA166" s="319"/>
      <c r="AB166" s="319"/>
      <c r="AC166" s="319"/>
      <c r="AD166" s="319"/>
      <c r="AE166" s="319"/>
      <c r="AF166" s="30"/>
      <c r="AG166" s="319"/>
      <c r="AH166" s="319"/>
      <c r="AI166" s="319"/>
      <c r="AJ166" s="319"/>
      <c r="AK166" s="319"/>
      <c r="AL166" s="30"/>
      <c r="AM166" s="319"/>
      <c r="AN166" s="319"/>
      <c r="AO166" s="319"/>
      <c r="AP166" s="319"/>
      <c r="AQ166" s="319"/>
      <c r="AR166" s="30"/>
      <c r="AS166" s="319"/>
      <c r="AT166" s="319"/>
      <c r="AU166" s="319"/>
      <c r="AV166" s="319"/>
      <c r="AW166" s="394"/>
      <c r="AX166" s="30"/>
      <c r="AY166" s="319"/>
      <c r="AZ166" s="319"/>
      <c r="BA166" s="319"/>
      <c r="BB166" s="319"/>
      <c r="BC166" s="319"/>
      <c r="BD166" s="30"/>
      <c r="BE166" s="319"/>
      <c r="BF166" s="319"/>
      <c r="BG166" s="319"/>
      <c r="BH166" s="319"/>
      <c r="BI166" s="319"/>
    </row>
    <row r="167" spans="1:61" s="391" customFormat="1">
      <c r="A167" s="662"/>
      <c r="B167" s="319"/>
      <c r="C167" s="319"/>
      <c r="D167" s="319"/>
      <c r="E167" s="319"/>
      <c r="F167" s="319"/>
      <c r="G167" s="393"/>
      <c r="H167" s="30"/>
      <c r="I167" s="319"/>
      <c r="J167" s="319"/>
      <c r="K167" s="319"/>
      <c r="L167" s="319"/>
      <c r="M167" s="319"/>
      <c r="N167" s="30"/>
      <c r="O167" s="319"/>
      <c r="P167" s="319"/>
      <c r="Q167" s="319"/>
      <c r="R167" s="319"/>
      <c r="S167" s="319"/>
      <c r="T167" s="30"/>
      <c r="U167" s="319"/>
      <c r="V167" s="319"/>
      <c r="W167" s="319"/>
      <c r="X167" s="319"/>
      <c r="Y167" s="319"/>
      <c r="Z167" s="30"/>
      <c r="AA167" s="319"/>
      <c r="AB167" s="319"/>
      <c r="AC167" s="319"/>
      <c r="AD167" s="319"/>
      <c r="AE167" s="319"/>
      <c r="AF167" s="30"/>
      <c r="AG167" s="319"/>
      <c r="AH167" s="319"/>
      <c r="AI167" s="319"/>
      <c r="AJ167" s="319"/>
      <c r="AK167" s="319"/>
      <c r="AL167" s="30"/>
      <c r="AM167" s="319"/>
      <c r="AN167" s="319"/>
      <c r="AO167" s="319"/>
      <c r="AP167" s="319"/>
      <c r="AQ167" s="319"/>
      <c r="AR167" s="30"/>
      <c r="AS167" s="319"/>
      <c r="AT167" s="319"/>
      <c r="AU167" s="319"/>
      <c r="AV167" s="319"/>
      <c r="AW167" s="394"/>
      <c r="AX167" s="30"/>
      <c r="AY167" s="319"/>
      <c r="AZ167" s="319"/>
      <c r="BA167" s="319"/>
      <c r="BB167" s="319"/>
      <c r="BC167" s="319"/>
      <c r="BD167" s="30"/>
      <c r="BE167" s="319"/>
      <c r="BF167" s="319"/>
      <c r="BG167" s="319"/>
      <c r="BH167" s="319"/>
      <c r="BI167" s="319"/>
    </row>
    <row r="168" spans="1:61" s="391" customFormat="1">
      <c r="A168" s="662"/>
      <c r="B168" s="319"/>
      <c r="C168" s="319"/>
      <c r="D168" s="319"/>
      <c r="E168" s="319"/>
      <c r="F168" s="319"/>
      <c r="G168" s="393"/>
      <c r="H168" s="30"/>
      <c r="I168" s="319"/>
      <c r="J168" s="319"/>
      <c r="K168" s="319"/>
      <c r="L168" s="319"/>
      <c r="M168" s="319"/>
      <c r="N168" s="30"/>
      <c r="O168" s="319"/>
      <c r="P168" s="319"/>
      <c r="Q168" s="319"/>
      <c r="R168" s="319"/>
      <c r="S168" s="319"/>
      <c r="T168" s="30"/>
      <c r="U168" s="319"/>
      <c r="V168" s="319"/>
      <c r="W168" s="319"/>
      <c r="X168" s="319"/>
      <c r="Y168" s="319"/>
      <c r="Z168" s="30"/>
      <c r="AA168" s="319"/>
      <c r="AB168" s="319"/>
      <c r="AC168" s="319"/>
      <c r="AD168" s="319"/>
      <c r="AE168" s="319"/>
      <c r="AF168" s="30"/>
      <c r="AG168" s="319"/>
      <c r="AH168" s="319"/>
      <c r="AI168" s="319"/>
      <c r="AJ168" s="319"/>
      <c r="AK168" s="319"/>
      <c r="AL168" s="30"/>
      <c r="AM168" s="319"/>
      <c r="AN168" s="319"/>
      <c r="AO168" s="319"/>
      <c r="AP168" s="319"/>
      <c r="AQ168" s="319"/>
      <c r="AR168" s="30"/>
      <c r="AS168" s="319"/>
      <c r="AT168" s="319"/>
      <c r="AU168" s="319"/>
      <c r="AV168" s="319"/>
      <c r="AW168" s="394"/>
      <c r="AX168" s="30"/>
      <c r="AY168" s="319"/>
      <c r="AZ168" s="319"/>
      <c r="BA168" s="319"/>
      <c r="BB168" s="319"/>
      <c r="BC168" s="319"/>
      <c r="BD168" s="30"/>
      <c r="BE168" s="319"/>
      <c r="BF168" s="319"/>
      <c r="BG168" s="319"/>
      <c r="BH168" s="319"/>
      <c r="BI168" s="319"/>
    </row>
    <row r="169" spans="1:61" s="391" customFormat="1">
      <c r="A169" s="662"/>
      <c r="B169" s="319"/>
      <c r="C169" s="319"/>
      <c r="D169" s="319"/>
      <c r="E169" s="319"/>
      <c r="F169" s="319"/>
      <c r="G169" s="393"/>
      <c r="H169" s="30"/>
      <c r="I169" s="319"/>
      <c r="J169" s="319"/>
      <c r="K169" s="319"/>
      <c r="L169" s="319"/>
      <c r="M169" s="319"/>
      <c r="N169" s="30"/>
      <c r="O169" s="319"/>
      <c r="P169" s="319"/>
      <c r="Q169" s="319"/>
      <c r="R169" s="319"/>
      <c r="S169" s="319"/>
      <c r="T169" s="30"/>
      <c r="U169" s="319"/>
      <c r="V169" s="319"/>
      <c r="W169" s="319"/>
      <c r="X169" s="319"/>
      <c r="Y169" s="319"/>
      <c r="Z169" s="30"/>
      <c r="AA169" s="319"/>
      <c r="AB169" s="319"/>
      <c r="AC169" s="319"/>
      <c r="AD169" s="319"/>
      <c r="AE169" s="319"/>
      <c r="AF169" s="30"/>
      <c r="AG169" s="319"/>
      <c r="AH169" s="319"/>
      <c r="AI169" s="319"/>
      <c r="AJ169" s="319"/>
      <c r="AK169" s="319"/>
      <c r="AL169" s="30"/>
      <c r="AM169" s="319"/>
      <c r="AN169" s="319"/>
      <c r="AO169" s="319"/>
      <c r="AP169" s="319"/>
      <c r="AQ169" s="319"/>
      <c r="AR169" s="30"/>
      <c r="AS169" s="319"/>
      <c r="AT169" s="319"/>
      <c r="AU169" s="319"/>
      <c r="AV169" s="319"/>
      <c r="AW169" s="394"/>
      <c r="AX169" s="30"/>
      <c r="AY169" s="319"/>
      <c r="AZ169" s="319"/>
      <c r="BA169" s="319"/>
      <c r="BB169" s="319"/>
      <c r="BC169" s="319"/>
      <c r="BD169" s="30"/>
      <c r="BE169" s="319"/>
      <c r="BF169" s="319"/>
      <c r="BG169" s="319"/>
      <c r="BH169" s="319"/>
      <c r="BI169" s="319"/>
    </row>
    <row r="170" spans="1:61" s="391" customFormat="1">
      <c r="A170" s="662"/>
      <c r="B170" s="319"/>
      <c r="C170" s="319"/>
      <c r="D170" s="319"/>
      <c r="E170" s="319"/>
      <c r="F170" s="319"/>
      <c r="G170" s="393"/>
      <c r="H170" s="30"/>
      <c r="I170" s="319"/>
      <c r="J170" s="319"/>
      <c r="K170" s="319"/>
      <c r="L170" s="319"/>
      <c r="M170" s="319"/>
      <c r="N170" s="30"/>
      <c r="O170" s="319"/>
      <c r="P170" s="319"/>
      <c r="Q170" s="319"/>
      <c r="R170" s="319"/>
      <c r="S170" s="319"/>
      <c r="T170" s="30"/>
      <c r="U170" s="319"/>
      <c r="V170" s="319"/>
      <c r="W170" s="319"/>
      <c r="X170" s="319"/>
      <c r="Y170" s="319"/>
      <c r="Z170" s="30"/>
      <c r="AA170" s="319"/>
      <c r="AB170" s="319"/>
      <c r="AC170" s="319"/>
      <c r="AD170" s="319"/>
      <c r="AE170" s="319"/>
      <c r="AF170" s="30"/>
      <c r="AG170" s="319"/>
      <c r="AH170" s="319"/>
      <c r="AI170" s="319"/>
      <c r="AJ170" s="319"/>
      <c r="AK170" s="319"/>
      <c r="AL170" s="30"/>
      <c r="AM170" s="319"/>
      <c r="AN170" s="319"/>
      <c r="AO170" s="319"/>
      <c r="AP170" s="319"/>
      <c r="AQ170" s="319"/>
      <c r="AR170" s="30"/>
      <c r="AS170" s="319"/>
      <c r="AT170" s="319"/>
      <c r="AU170" s="319"/>
      <c r="AV170" s="319"/>
      <c r="AW170" s="394"/>
      <c r="AX170" s="30"/>
      <c r="AY170" s="319"/>
      <c r="AZ170" s="319"/>
      <c r="BA170" s="319"/>
      <c r="BB170" s="319"/>
      <c r="BC170" s="319"/>
      <c r="BD170" s="30"/>
      <c r="BE170" s="319"/>
      <c r="BF170" s="319"/>
      <c r="BG170" s="319"/>
      <c r="BH170" s="319"/>
      <c r="BI170" s="319"/>
    </row>
    <row r="171" spans="1:61" s="391" customFormat="1">
      <c r="A171" s="662"/>
      <c r="B171" s="319"/>
      <c r="C171" s="319"/>
      <c r="D171" s="319"/>
      <c r="E171" s="319"/>
      <c r="F171" s="319"/>
      <c r="G171" s="393"/>
      <c r="H171" s="30"/>
      <c r="I171" s="319"/>
      <c r="J171" s="319"/>
      <c r="K171" s="319"/>
      <c r="L171" s="319"/>
      <c r="M171" s="319"/>
      <c r="N171" s="30"/>
      <c r="O171" s="319"/>
      <c r="P171" s="319"/>
      <c r="Q171" s="319"/>
      <c r="R171" s="319"/>
      <c r="S171" s="319"/>
      <c r="T171" s="30"/>
      <c r="U171" s="319"/>
      <c r="V171" s="319"/>
      <c r="W171" s="319"/>
      <c r="X171" s="319"/>
      <c r="Y171" s="319"/>
      <c r="Z171" s="30"/>
      <c r="AA171" s="319"/>
      <c r="AB171" s="319"/>
      <c r="AC171" s="319"/>
      <c r="AD171" s="319"/>
      <c r="AE171" s="319"/>
      <c r="AF171" s="30"/>
      <c r="AG171" s="319"/>
      <c r="AH171" s="319"/>
      <c r="AI171" s="319"/>
      <c r="AJ171" s="319"/>
      <c r="AK171" s="319"/>
      <c r="AL171" s="30"/>
      <c r="AM171" s="319"/>
      <c r="AN171" s="319"/>
      <c r="AO171" s="319"/>
      <c r="AP171" s="319"/>
      <c r="AQ171" s="319"/>
      <c r="AR171" s="30"/>
      <c r="AS171" s="319"/>
      <c r="AT171" s="319"/>
      <c r="AU171" s="319"/>
      <c r="AV171" s="319"/>
      <c r="AW171" s="394"/>
      <c r="AX171" s="30"/>
      <c r="AY171" s="319"/>
      <c r="AZ171" s="319"/>
      <c r="BA171" s="319"/>
      <c r="BB171" s="319"/>
      <c r="BC171" s="319"/>
      <c r="BD171" s="30"/>
      <c r="BE171" s="319"/>
      <c r="BF171" s="319"/>
      <c r="BG171" s="319"/>
      <c r="BH171" s="319"/>
      <c r="BI171" s="319"/>
    </row>
    <row r="172" spans="1:61" s="391" customFormat="1">
      <c r="A172" s="662"/>
      <c r="B172" s="319"/>
      <c r="C172" s="319"/>
      <c r="D172" s="319"/>
      <c r="E172" s="319"/>
      <c r="F172" s="319"/>
      <c r="G172" s="393"/>
      <c r="H172" s="30"/>
      <c r="I172" s="319"/>
      <c r="J172" s="319"/>
      <c r="K172" s="319"/>
      <c r="L172" s="319"/>
      <c r="M172" s="319"/>
      <c r="N172" s="30"/>
      <c r="O172" s="319"/>
      <c r="P172" s="319"/>
      <c r="Q172" s="319"/>
      <c r="R172" s="319"/>
      <c r="S172" s="319"/>
      <c r="T172" s="30"/>
      <c r="U172" s="319"/>
      <c r="V172" s="319"/>
      <c r="W172" s="319"/>
      <c r="X172" s="319"/>
      <c r="Y172" s="319"/>
      <c r="Z172" s="30"/>
      <c r="AA172" s="319"/>
      <c r="AB172" s="319"/>
      <c r="AC172" s="319"/>
      <c r="AD172" s="319"/>
      <c r="AE172" s="319"/>
      <c r="AF172" s="30"/>
      <c r="AG172" s="319"/>
      <c r="AH172" s="319"/>
      <c r="AI172" s="319"/>
      <c r="AJ172" s="319"/>
      <c r="AK172" s="319"/>
      <c r="AL172" s="30"/>
      <c r="AM172" s="319"/>
      <c r="AN172" s="319"/>
      <c r="AO172" s="319"/>
      <c r="AP172" s="319"/>
      <c r="AQ172" s="319"/>
      <c r="AR172" s="30"/>
      <c r="AS172" s="319"/>
      <c r="AT172" s="319"/>
      <c r="AU172" s="319"/>
      <c r="AV172" s="319"/>
      <c r="AW172" s="394"/>
      <c r="AX172" s="30"/>
      <c r="AY172" s="319"/>
      <c r="AZ172" s="319"/>
      <c r="BA172" s="319"/>
      <c r="BB172" s="319"/>
      <c r="BC172" s="319"/>
      <c r="BD172" s="30"/>
      <c r="BE172" s="319"/>
      <c r="BF172" s="319"/>
      <c r="BG172" s="319"/>
      <c r="BH172" s="319"/>
      <c r="BI172" s="319"/>
    </row>
    <row r="173" spans="1:61" s="391" customFormat="1">
      <c r="A173" s="662"/>
      <c r="B173" s="319"/>
      <c r="C173" s="319"/>
      <c r="D173" s="319"/>
      <c r="E173" s="319"/>
      <c r="F173" s="319"/>
      <c r="G173" s="393"/>
      <c r="H173" s="30"/>
      <c r="I173" s="319"/>
      <c r="J173" s="319"/>
      <c r="K173" s="319"/>
      <c r="L173" s="319"/>
      <c r="M173" s="319"/>
      <c r="N173" s="30"/>
      <c r="O173" s="319"/>
      <c r="P173" s="319"/>
      <c r="Q173" s="319"/>
      <c r="R173" s="319"/>
      <c r="S173" s="319"/>
      <c r="T173" s="30"/>
      <c r="U173" s="319"/>
      <c r="V173" s="319"/>
      <c r="W173" s="319"/>
      <c r="X173" s="319"/>
      <c r="Y173" s="319"/>
      <c r="Z173" s="30"/>
      <c r="AA173" s="319"/>
      <c r="AB173" s="319"/>
      <c r="AC173" s="319"/>
      <c r="AD173" s="319"/>
      <c r="AE173" s="319"/>
      <c r="AF173" s="30"/>
      <c r="AG173" s="319"/>
      <c r="AH173" s="319"/>
      <c r="AI173" s="319"/>
      <c r="AJ173" s="319"/>
      <c r="AK173" s="319"/>
      <c r="AL173" s="30"/>
      <c r="AM173" s="319"/>
      <c r="AN173" s="319"/>
      <c r="AO173" s="319"/>
      <c r="AP173" s="319"/>
      <c r="AQ173" s="319"/>
      <c r="AR173" s="30"/>
      <c r="AS173" s="319"/>
      <c r="AT173" s="319"/>
      <c r="AU173" s="319"/>
      <c r="AV173" s="319"/>
      <c r="AW173" s="394"/>
      <c r="AX173" s="30"/>
      <c r="AY173" s="319"/>
      <c r="AZ173" s="319"/>
      <c r="BA173" s="319"/>
      <c r="BB173" s="319"/>
      <c r="BC173" s="319"/>
      <c r="BD173" s="30"/>
      <c r="BE173" s="319"/>
      <c r="BF173" s="319"/>
      <c r="BG173" s="319"/>
      <c r="BH173" s="319"/>
      <c r="BI173" s="319"/>
    </row>
    <row r="174" spans="1:61" s="391" customFormat="1">
      <c r="A174" s="662"/>
      <c r="B174" s="319"/>
      <c r="C174" s="319"/>
      <c r="D174" s="319"/>
      <c r="E174" s="319"/>
      <c r="F174" s="319"/>
      <c r="G174" s="393"/>
      <c r="H174" s="30"/>
      <c r="I174" s="319"/>
      <c r="J174" s="319"/>
      <c r="K174" s="319"/>
      <c r="L174" s="319"/>
      <c r="M174" s="319"/>
      <c r="N174" s="30"/>
      <c r="O174" s="319"/>
      <c r="P174" s="319"/>
      <c r="Q174" s="319"/>
      <c r="R174" s="319"/>
      <c r="S174" s="319"/>
      <c r="T174" s="30"/>
      <c r="U174" s="319"/>
      <c r="V174" s="319"/>
      <c r="W174" s="319"/>
      <c r="X174" s="319"/>
      <c r="Y174" s="319"/>
      <c r="Z174" s="30"/>
      <c r="AA174" s="319"/>
      <c r="AB174" s="319"/>
      <c r="AC174" s="319"/>
      <c r="AD174" s="319"/>
      <c r="AE174" s="319"/>
      <c r="AF174" s="30"/>
      <c r="AG174" s="319"/>
      <c r="AH174" s="319"/>
      <c r="AI174" s="319"/>
      <c r="AJ174" s="319"/>
      <c r="AK174" s="319"/>
      <c r="AL174" s="30"/>
      <c r="AM174" s="319"/>
      <c r="AN174" s="319"/>
      <c r="AO174" s="319"/>
      <c r="AP174" s="319"/>
      <c r="AQ174" s="319"/>
      <c r="AR174" s="30"/>
      <c r="AS174" s="319"/>
      <c r="AT174" s="319"/>
      <c r="AU174" s="319"/>
      <c r="AV174" s="319"/>
      <c r="AW174" s="394"/>
      <c r="AX174" s="30"/>
      <c r="AY174" s="319"/>
      <c r="AZ174" s="319"/>
      <c r="BA174" s="319"/>
      <c r="BB174" s="319"/>
      <c r="BC174" s="319"/>
      <c r="BD174" s="30"/>
      <c r="BE174" s="319"/>
      <c r="BF174" s="319"/>
      <c r="BG174" s="319"/>
      <c r="BH174" s="319"/>
      <c r="BI174" s="319"/>
    </row>
    <row r="175" spans="1:61" s="391" customFormat="1">
      <c r="A175" s="662"/>
      <c r="B175" s="319"/>
      <c r="C175" s="319"/>
      <c r="D175" s="319"/>
      <c r="E175" s="319"/>
      <c r="F175" s="319"/>
      <c r="G175" s="393"/>
      <c r="H175" s="30"/>
      <c r="I175" s="319"/>
      <c r="J175" s="319"/>
      <c r="K175" s="319"/>
      <c r="L175" s="319"/>
      <c r="M175" s="319"/>
      <c r="N175" s="30"/>
      <c r="O175" s="319"/>
      <c r="P175" s="319"/>
      <c r="Q175" s="319"/>
      <c r="R175" s="319"/>
      <c r="S175" s="319"/>
      <c r="T175" s="30"/>
      <c r="U175" s="319"/>
      <c r="V175" s="319"/>
      <c r="W175" s="319"/>
      <c r="X175" s="319"/>
      <c r="Y175" s="319"/>
      <c r="Z175" s="30"/>
      <c r="AA175" s="319"/>
      <c r="AB175" s="319"/>
      <c r="AC175" s="319"/>
      <c r="AD175" s="319"/>
      <c r="AE175" s="319"/>
      <c r="AF175" s="30"/>
      <c r="AG175" s="319"/>
      <c r="AH175" s="319"/>
      <c r="AI175" s="319"/>
      <c r="AJ175" s="319"/>
      <c r="AK175" s="319"/>
      <c r="AL175" s="30"/>
      <c r="AM175" s="319"/>
      <c r="AN175" s="319"/>
      <c r="AO175" s="319"/>
      <c r="AP175" s="319"/>
      <c r="AQ175" s="319"/>
      <c r="AR175" s="30"/>
      <c r="AS175" s="319"/>
      <c r="AT175" s="319"/>
      <c r="AU175" s="319"/>
      <c r="AV175" s="319"/>
      <c r="AW175" s="394"/>
      <c r="AX175" s="30"/>
      <c r="AY175" s="319"/>
      <c r="AZ175" s="319"/>
      <c r="BA175" s="319"/>
      <c r="BB175" s="319"/>
      <c r="BC175" s="319"/>
      <c r="BD175" s="30"/>
      <c r="BE175" s="319"/>
      <c r="BF175" s="319"/>
      <c r="BG175" s="319"/>
      <c r="BH175" s="319"/>
      <c r="BI175" s="319"/>
    </row>
    <row r="176" spans="1:61" s="391" customFormat="1">
      <c r="A176" s="662"/>
      <c r="B176" s="319"/>
      <c r="C176" s="319"/>
      <c r="D176" s="319"/>
      <c r="E176" s="319"/>
      <c r="F176" s="319"/>
      <c r="G176" s="393"/>
      <c r="H176" s="30"/>
      <c r="I176" s="319"/>
      <c r="J176" s="319"/>
      <c r="K176" s="319"/>
      <c r="L176" s="319"/>
      <c r="M176" s="319"/>
      <c r="N176" s="30"/>
      <c r="O176" s="319"/>
      <c r="P176" s="319"/>
      <c r="Q176" s="319"/>
      <c r="R176" s="319"/>
      <c r="S176" s="319"/>
      <c r="T176" s="30"/>
      <c r="U176" s="319"/>
      <c r="V176" s="319"/>
      <c r="W176" s="319"/>
      <c r="X176" s="319"/>
      <c r="Y176" s="319"/>
      <c r="Z176" s="30"/>
      <c r="AA176" s="319"/>
      <c r="AB176" s="319"/>
      <c r="AC176" s="319"/>
      <c r="AD176" s="319"/>
      <c r="AE176" s="319"/>
      <c r="AF176" s="30"/>
      <c r="AG176" s="319"/>
      <c r="AH176" s="319"/>
      <c r="AI176" s="319"/>
      <c r="AJ176" s="319"/>
      <c r="AK176" s="319"/>
      <c r="AL176" s="30"/>
      <c r="AM176" s="319"/>
      <c r="AN176" s="319"/>
      <c r="AO176" s="319"/>
      <c r="AP176" s="319"/>
      <c r="AQ176" s="319"/>
      <c r="AR176" s="30"/>
      <c r="AS176" s="319"/>
      <c r="AT176" s="319"/>
      <c r="AU176" s="319"/>
      <c r="AV176" s="319"/>
      <c r="AW176" s="394"/>
      <c r="AX176" s="30"/>
      <c r="AY176" s="319"/>
      <c r="AZ176" s="319"/>
      <c r="BA176" s="319"/>
      <c r="BB176" s="319"/>
      <c r="BC176" s="319"/>
      <c r="BD176" s="30"/>
      <c r="BE176" s="319"/>
      <c r="BF176" s="319"/>
      <c r="BG176" s="319"/>
      <c r="BH176" s="319"/>
      <c r="BI176" s="319"/>
    </row>
    <row r="177" spans="1:61" s="391" customFormat="1">
      <c r="A177" s="662"/>
      <c r="B177" s="319"/>
      <c r="C177" s="319"/>
      <c r="D177" s="319"/>
      <c r="E177" s="319"/>
      <c r="F177" s="319"/>
      <c r="G177" s="393"/>
      <c r="H177" s="30"/>
      <c r="I177" s="319"/>
      <c r="J177" s="319"/>
      <c r="K177" s="319"/>
      <c r="L177" s="319"/>
      <c r="M177" s="319"/>
      <c r="N177" s="30"/>
      <c r="O177" s="319"/>
      <c r="P177" s="319"/>
      <c r="Q177" s="319"/>
      <c r="R177" s="319"/>
      <c r="S177" s="319"/>
      <c r="T177" s="30"/>
      <c r="U177" s="319"/>
      <c r="V177" s="319"/>
      <c r="W177" s="319"/>
      <c r="X177" s="319"/>
      <c r="Y177" s="319"/>
      <c r="Z177" s="30"/>
      <c r="AA177" s="319"/>
      <c r="AB177" s="319"/>
      <c r="AC177" s="319"/>
      <c r="AD177" s="319"/>
      <c r="AE177" s="319"/>
      <c r="AF177" s="30"/>
      <c r="AG177" s="319"/>
      <c r="AH177" s="319"/>
      <c r="AI177" s="319"/>
      <c r="AJ177" s="319"/>
      <c r="AK177" s="319"/>
      <c r="AL177" s="30"/>
      <c r="AM177" s="319"/>
      <c r="AN177" s="319"/>
      <c r="AO177" s="319"/>
      <c r="AP177" s="319"/>
      <c r="AQ177" s="319"/>
      <c r="AR177" s="30"/>
      <c r="AS177" s="319"/>
      <c r="AT177" s="319"/>
      <c r="AU177" s="319"/>
      <c r="AV177" s="319"/>
      <c r="AW177" s="394"/>
      <c r="AX177" s="30"/>
      <c r="AY177" s="319"/>
      <c r="AZ177" s="319"/>
      <c r="BA177" s="319"/>
      <c r="BB177" s="319"/>
      <c r="BC177" s="319"/>
      <c r="BD177" s="30"/>
      <c r="BE177" s="319"/>
      <c r="BF177" s="319"/>
      <c r="BG177" s="319"/>
      <c r="BH177" s="319"/>
      <c r="BI177" s="319"/>
    </row>
    <row r="178" spans="1:61" s="391" customFormat="1">
      <c r="A178" s="662"/>
      <c r="B178" s="319"/>
      <c r="C178" s="319"/>
      <c r="D178" s="319"/>
      <c r="E178" s="319"/>
      <c r="F178" s="319"/>
      <c r="G178" s="393"/>
      <c r="H178" s="30"/>
      <c r="I178" s="319"/>
      <c r="J178" s="319"/>
      <c r="K178" s="319"/>
      <c r="L178" s="319"/>
      <c r="M178" s="319"/>
      <c r="N178" s="30"/>
      <c r="O178" s="319"/>
      <c r="P178" s="319"/>
      <c r="Q178" s="319"/>
      <c r="R178" s="319"/>
      <c r="S178" s="319"/>
      <c r="T178" s="30"/>
      <c r="U178" s="319"/>
      <c r="V178" s="319"/>
      <c r="W178" s="319"/>
      <c r="X178" s="319"/>
      <c r="Y178" s="319"/>
      <c r="Z178" s="30"/>
      <c r="AA178" s="319"/>
      <c r="AB178" s="319"/>
      <c r="AC178" s="319"/>
      <c r="AD178" s="319"/>
      <c r="AE178" s="319"/>
      <c r="AF178" s="30"/>
      <c r="AG178" s="319"/>
      <c r="AH178" s="319"/>
      <c r="AI178" s="319"/>
      <c r="AJ178" s="319"/>
      <c r="AK178" s="319"/>
      <c r="AL178" s="30"/>
      <c r="AM178" s="319"/>
      <c r="AN178" s="319"/>
      <c r="AO178" s="319"/>
      <c r="AP178" s="319"/>
      <c r="AQ178" s="319"/>
      <c r="AR178" s="30"/>
      <c r="AS178" s="319"/>
      <c r="AT178" s="319"/>
      <c r="AU178" s="319"/>
      <c r="AV178" s="319"/>
      <c r="AW178" s="394"/>
      <c r="AX178" s="30"/>
      <c r="AY178" s="319"/>
      <c r="AZ178" s="319"/>
      <c r="BA178" s="319"/>
      <c r="BB178" s="319"/>
      <c r="BC178" s="319"/>
      <c r="BD178" s="30"/>
      <c r="BE178" s="319"/>
      <c r="BF178" s="319"/>
      <c r="BG178" s="319"/>
      <c r="BH178" s="319"/>
      <c r="BI178" s="319"/>
    </row>
    <row r="179" spans="1:61" s="391" customFormat="1">
      <c r="A179" s="662"/>
      <c r="B179" s="319"/>
      <c r="C179" s="319"/>
      <c r="D179" s="319"/>
      <c r="E179" s="319"/>
      <c r="F179" s="319"/>
      <c r="G179" s="393"/>
      <c r="H179" s="30"/>
      <c r="I179" s="319"/>
      <c r="J179" s="319"/>
      <c r="K179" s="319"/>
      <c r="L179" s="319"/>
      <c r="M179" s="319"/>
      <c r="N179" s="30"/>
      <c r="O179" s="319"/>
      <c r="P179" s="319"/>
      <c r="Q179" s="319"/>
      <c r="R179" s="319"/>
      <c r="S179" s="319"/>
      <c r="T179" s="30"/>
      <c r="U179" s="319"/>
      <c r="V179" s="319"/>
      <c r="W179" s="319"/>
      <c r="X179" s="319"/>
      <c r="Y179" s="319"/>
      <c r="Z179" s="30"/>
      <c r="AA179" s="319"/>
      <c r="AB179" s="319"/>
      <c r="AC179" s="319"/>
      <c r="AD179" s="319"/>
      <c r="AE179" s="319"/>
      <c r="AF179" s="30"/>
      <c r="AG179" s="319"/>
      <c r="AH179" s="319"/>
      <c r="AI179" s="319"/>
      <c r="AJ179" s="319"/>
      <c r="AK179" s="319"/>
      <c r="AL179" s="30"/>
      <c r="AM179" s="319"/>
      <c r="AN179" s="319"/>
      <c r="AO179" s="319"/>
      <c r="AP179" s="319"/>
      <c r="AQ179" s="319"/>
      <c r="AR179" s="30"/>
      <c r="AS179" s="319"/>
      <c r="AT179" s="319"/>
      <c r="AU179" s="319"/>
      <c r="AV179" s="319"/>
      <c r="AW179" s="394"/>
      <c r="AX179" s="30"/>
      <c r="AY179" s="319"/>
      <c r="AZ179" s="319"/>
      <c r="BA179" s="319"/>
      <c r="BB179" s="319"/>
      <c r="BC179" s="319"/>
      <c r="BD179" s="30"/>
      <c r="BE179" s="319"/>
      <c r="BF179" s="319"/>
      <c r="BG179" s="319"/>
      <c r="BH179" s="319"/>
      <c r="BI179" s="319"/>
    </row>
    <row r="180" spans="1:61" s="391" customFormat="1">
      <c r="A180" s="662"/>
      <c r="B180" s="319"/>
      <c r="C180" s="319"/>
      <c r="D180" s="319"/>
      <c r="E180" s="319"/>
      <c r="F180" s="319"/>
      <c r="G180" s="393"/>
      <c r="H180" s="30"/>
      <c r="I180" s="319"/>
      <c r="J180" s="319"/>
      <c r="K180" s="319"/>
      <c r="L180" s="319"/>
      <c r="M180" s="319"/>
      <c r="N180" s="30"/>
      <c r="O180" s="319"/>
      <c r="P180" s="319"/>
      <c r="Q180" s="319"/>
      <c r="R180" s="319"/>
      <c r="S180" s="319"/>
      <c r="T180" s="30"/>
      <c r="U180" s="319"/>
      <c r="V180" s="319"/>
      <c r="W180" s="319"/>
      <c r="X180" s="319"/>
      <c r="Y180" s="319"/>
      <c r="Z180" s="30"/>
      <c r="AA180" s="319"/>
      <c r="AB180" s="319"/>
      <c r="AC180" s="319"/>
      <c r="AD180" s="319"/>
      <c r="AE180" s="319"/>
      <c r="AF180" s="30"/>
      <c r="AG180" s="319"/>
      <c r="AH180" s="319"/>
      <c r="AI180" s="319"/>
      <c r="AJ180" s="319"/>
      <c r="AK180" s="319"/>
      <c r="AL180" s="30"/>
      <c r="AM180" s="319"/>
      <c r="AN180" s="319"/>
      <c r="AO180" s="319"/>
      <c r="AP180" s="319"/>
      <c r="AQ180" s="319"/>
      <c r="AR180" s="30"/>
      <c r="AS180" s="319"/>
      <c r="AT180" s="319"/>
      <c r="AU180" s="319"/>
      <c r="AV180" s="319"/>
      <c r="AW180" s="394"/>
      <c r="AX180" s="30"/>
      <c r="AY180" s="319"/>
      <c r="AZ180" s="319"/>
      <c r="BA180" s="319"/>
      <c r="BB180" s="319"/>
      <c r="BC180" s="319"/>
      <c r="BD180" s="30"/>
      <c r="BE180" s="319"/>
      <c r="BF180" s="319"/>
      <c r="BG180" s="319"/>
      <c r="BH180" s="319"/>
      <c r="BI180" s="319"/>
    </row>
    <row r="181" spans="1:61" s="391" customFormat="1">
      <c r="A181" s="662"/>
      <c r="B181" s="319"/>
      <c r="C181" s="319"/>
      <c r="D181" s="319"/>
      <c r="E181" s="319"/>
      <c r="F181" s="319"/>
      <c r="G181" s="393"/>
      <c r="H181" s="30"/>
      <c r="I181" s="319"/>
      <c r="J181" s="319"/>
      <c r="K181" s="319"/>
      <c r="L181" s="319"/>
      <c r="M181" s="319"/>
      <c r="N181" s="30"/>
      <c r="O181" s="319"/>
      <c r="P181" s="319"/>
      <c r="Q181" s="319"/>
      <c r="R181" s="319"/>
      <c r="S181" s="319"/>
      <c r="T181" s="30"/>
      <c r="U181" s="319"/>
      <c r="V181" s="319"/>
      <c r="W181" s="319"/>
      <c r="X181" s="319"/>
      <c r="Y181" s="319"/>
      <c r="Z181" s="30"/>
      <c r="AA181" s="319"/>
      <c r="AB181" s="319"/>
      <c r="AC181" s="319"/>
      <c r="AD181" s="319"/>
      <c r="AE181" s="319"/>
      <c r="AF181" s="30"/>
      <c r="AG181" s="319"/>
      <c r="AH181" s="319"/>
      <c r="AI181" s="319"/>
      <c r="AJ181" s="319"/>
      <c r="AK181" s="319"/>
      <c r="AL181" s="30"/>
      <c r="AM181" s="319"/>
      <c r="AN181" s="319"/>
      <c r="AO181" s="319"/>
      <c r="AP181" s="319"/>
      <c r="AQ181" s="319"/>
      <c r="AR181" s="30"/>
      <c r="AS181" s="319"/>
      <c r="AT181" s="319"/>
      <c r="AU181" s="319"/>
      <c r="AV181" s="319"/>
      <c r="AW181" s="394"/>
      <c r="AX181" s="30"/>
      <c r="AY181" s="319"/>
      <c r="AZ181" s="319"/>
      <c r="BA181" s="319"/>
      <c r="BB181" s="319"/>
      <c r="BC181" s="319"/>
      <c r="BD181" s="30"/>
      <c r="BE181" s="319"/>
      <c r="BF181" s="319"/>
      <c r="BG181" s="319"/>
      <c r="BH181" s="319"/>
      <c r="BI181" s="319"/>
    </row>
    <row r="182" spans="1:61" s="391" customFormat="1">
      <c r="A182" s="662"/>
      <c r="B182" s="319"/>
      <c r="C182" s="319"/>
      <c r="D182" s="319"/>
      <c r="E182" s="319"/>
      <c r="F182" s="319"/>
      <c r="G182" s="393"/>
      <c r="H182" s="30"/>
      <c r="I182" s="319"/>
      <c r="J182" s="319"/>
      <c r="K182" s="319"/>
      <c r="L182" s="319"/>
      <c r="M182" s="319"/>
      <c r="N182" s="30"/>
      <c r="O182" s="319"/>
      <c r="P182" s="319"/>
      <c r="Q182" s="319"/>
      <c r="R182" s="319"/>
      <c r="S182" s="319"/>
      <c r="T182" s="30"/>
      <c r="U182" s="319"/>
      <c r="V182" s="319"/>
      <c r="W182" s="319"/>
      <c r="X182" s="319"/>
      <c r="Y182" s="319"/>
      <c r="Z182" s="30"/>
      <c r="AA182" s="319"/>
      <c r="AB182" s="319"/>
      <c r="AC182" s="319"/>
      <c r="AD182" s="319"/>
      <c r="AE182" s="319"/>
      <c r="AF182" s="30"/>
      <c r="AG182" s="319"/>
      <c r="AH182" s="319"/>
      <c r="AI182" s="319"/>
      <c r="AJ182" s="319"/>
      <c r="AK182" s="319"/>
      <c r="AL182" s="30"/>
      <c r="AM182" s="319"/>
      <c r="AN182" s="319"/>
      <c r="AO182" s="319"/>
      <c r="AP182" s="319"/>
      <c r="AQ182" s="319"/>
      <c r="AR182" s="30"/>
      <c r="AS182" s="319"/>
      <c r="AT182" s="319"/>
      <c r="AU182" s="319"/>
      <c r="AV182" s="319"/>
      <c r="AW182" s="394"/>
      <c r="AX182" s="30"/>
      <c r="AY182" s="319"/>
      <c r="AZ182" s="319"/>
      <c r="BA182" s="319"/>
      <c r="BB182" s="319"/>
      <c r="BC182" s="319"/>
      <c r="BD182" s="30"/>
      <c r="BE182" s="319"/>
      <c r="BF182" s="319"/>
      <c r="BG182" s="319"/>
      <c r="BH182" s="319"/>
      <c r="BI182" s="319"/>
    </row>
    <row r="183" spans="1:61" s="391" customFormat="1">
      <c r="A183" s="662"/>
      <c r="B183" s="319"/>
      <c r="C183" s="319"/>
      <c r="D183" s="319"/>
      <c r="E183" s="319"/>
      <c r="F183" s="319"/>
      <c r="G183" s="393"/>
      <c r="H183" s="30"/>
      <c r="I183" s="319"/>
      <c r="J183" s="319"/>
      <c r="K183" s="319"/>
      <c r="L183" s="319"/>
      <c r="M183" s="319"/>
      <c r="N183" s="30"/>
      <c r="O183" s="319"/>
      <c r="P183" s="319"/>
      <c r="Q183" s="319"/>
      <c r="R183" s="319"/>
      <c r="S183" s="319"/>
      <c r="T183" s="30"/>
      <c r="U183" s="319"/>
      <c r="V183" s="319"/>
      <c r="W183" s="319"/>
      <c r="X183" s="319"/>
      <c r="Y183" s="319"/>
      <c r="Z183" s="30"/>
      <c r="AA183" s="319"/>
      <c r="AB183" s="319"/>
      <c r="AC183" s="319"/>
      <c r="AD183" s="319"/>
      <c r="AE183" s="319"/>
      <c r="AF183" s="30"/>
      <c r="AG183" s="319"/>
      <c r="AH183" s="319"/>
      <c r="AI183" s="319"/>
      <c r="AJ183" s="319"/>
      <c r="AK183" s="319"/>
      <c r="AL183" s="30"/>
      <c r="AM183" s="319"/>
      <c r="AN183" s="319"/>
      <c r="AO183" s="319"/>
      <c r="AP183" s="319"/>
      <c r="AQ183" s="319"/>
      <c r="AR183" s="30"/>
      <c r="AS183" s="319"/>
      <c r="AT183" s="319"/>
      <c r="AU183" s="319"/>
      <c r="AV183" s="319"/>
      <c r="AW183" s="394"/>
      <c r="AX183" s="30"/>
      <c r="AY183" s="319"/>
      <c r="AZ183" s="319"/>
      <c r="BA183" s="319"/>
      <c r="BB183" s="319"/>
      <c r="BC183" s="319"/>
      <c r="BD183" s="30"/>
      <c r="BE183" s="319"/>
      <c r="BF183" s="319"/>
      <c r="BG183" s="319"/>
      <c r="BH183" s="319"/>
      <c r="BI183" s="319"/>
    </row>
    <row r="184" spans="1:61" s="391" customFormat="1">
      <c r="A184" s="662"/>
      <c r="B184" s="319"/>
      <c r="C184" s="319"/>
      <c r="D184" s="319"/>
      <c r="E184" s="319"/>
      <c r="F184" s="319"/>
      <c r="G184" s="393"/>
      <c r="H184" s="30"/>
      <c r="I184" s="319"/>
      <c r="J184" s="319"/>
      <c r="K184" s="319"/>
      <c r="L184" s="319"/>
      <c r="M184" s="319"/>
      <c r="N184" s="30"/>
      <c r="O184" s="319"/>
      <c r="P184" s="319"/>
      <c r="Q184" s="319"/>
      <c r="R184" s="319"/>
      <c r="S184" s="319"/>
      <c r="T184" s="30"/>
      <c r="U184" s="319"/>
      <c r="V184" s="319"/>
      <c r="W184" s="319"/>
      <c r="X184" s="319"/>
      <c r="Y184" s="319"/>
      <c r="Z184" s="30"/>
      <c r="AA184" s="319"/>
      <c r="AB184" s="319"/>
      <c r="AC184" s="319"/>
      <c r="AD184" s="319"/>
      <c r="AE184" s="319"/>
      <c r="AF184" s="30"/>
      <c r="AG184" s="319"/>
      <c r="AH184" s="319"/>
      <c r="AI184" s="319"/>
      <c r="AJ184" s="319"/>
      <c r="AK184" s="319"/>
      <c r="AL184" s="30"/>
      <c r="AM184" s="319"/>
      <c r="AN184" s="319"/>
      <c r="AO184" s="319"/>
      <c r="AP184" s="319"/>
      <c r="AQ184" s="319"/>
      <c r="AR184" s="30"/>
      <c r="AS184" s="319"/>
      <c r="AT184" s="319"/>
      <c r="AU184" s="319"/>
      <c r="AV184" s="319"/>
      <c r="AW184" s="394"/>
      <c r="AX184" s="30"/>
      <c r="AY184" s="319"/>
      <c r="AZ184" s="319"/>
      <c r="BA184" s="319"/>
      <c r="BB184" s="319"/>
      <c r="BC184" s="319"/>
      <c r="BD184" s="30"/>
      <c r="BE184" s="319"/>
      <c r="BF184" s="319"/>
      <c r="BG184" s="319"/>
      <c r="BH184" s="319"/>
      <c r="BI184" s="319"/>
    </row>
    <row r="185" spans="1:61" s="391" customFormat="1">
      <c r="A185" s="662"/>
      <c r="B185" s="319"/>
      <c r="C185" s="319"/>
      <c r="D185" s="319"/>
      <c r="E185" s="319"/>
      <c r="F185" s="319"/>
      <c r="G185" s="393"/>
      <c r="H185" s="30"/>
      <c r="I185" s="319"/>
      <c r="J185" s="319"/>
      <c r="K185" s="319"/>
      <c r="L185" s="319"/>
      <c r="M185" s="319"/>
      <c r="N185" s="30"/>
      <c r="O185" s="319"/>
      <c r="P185" s="319"/>
      <c r="Q185" s="319"/>
      <c r="R185" s="319"/>
      <c r="S185" s="319"/>
      <c r="T185" s="30"/>
      <c r="U185" s="319"/>
      <c r="V185" s="319"/>
      <c r="W185" s="319"/>
      <c r="X185" s="319"/>
      <c r="Y185" s="319"/>
      <c r="Z185" s="30"/>
      <c r="AA185" s="319"/>
      <c r="AB185" s="319"/>
      <c r="AC185" s="319"/>
      <c r="AD185" s="319"/>
      <c r="AE185" s="319"/>
      <c r="AF185" s="30"/>
      <c r="AG185" s="319"/>
      <c r="AH185" s="319"/>
      <c r="AI185" s="319"/>
      <c r="AJ185" s="319"/>
      <c r="AK185" s="319"/>
      <c r="AL185" s="30"/>
      <c r="AM185" s="319"/>
      <c r="AN185" s="319"/>
      <c r="AO185" s="319"/>
      <c r="AP185" s="319"/>
      <c r="AQ185" s="319"/>
      <c r="AR185" s="30"/>
      <c r="AS185" s="319"/>
      <c r="AT185" s="319"/>
      <c r="AU185" s="319"/>
      <c r="AV185" s="319"/>
      <c r="AW185" s="394"/>
      <c r="AX185" s="30"/>
      <c r="AY185" s="319"/>
      <c r="AZ185" s="319"/>
      <c r="BA185" s="319"/>
      <c r="BB185" s="319"/>
      <c r="BC185" s="319"/>
      <c r="BD185" s="30"/>
      <c r="BE185" s="319"/>
      <c r="BF185" s="319"/>
      <c r="BG185" s="319"/>
      <c r="BH185" s="319"/>
      <c r="BI185" s="319"/>
    </row>
    <row r="186" spans="1:61" s="391" customFormat="1">
      <c r="A186" s="662"/>
      <c r="B186" s="319"/>
      <c r="C186" s="319"/>
      <c r="D186" s="319"/>
      <c r="E186" s="319"/>
      <c r="F186" s="319"/>
      <c r="G186" s="393"/>
      <c r="H186" s="30"/>
      <c r="I186" s="319"/>
      <c r="J186" s="319"/>
      <c r="K186" s="319"/>
      <c r="L186" s="319"/>
      <c r="M186" s="319"/>
      <c r="N186" s="30"/>
      <c r="O186" s="319"/>
      <c r="P186" s="319"/>
      <c r="Q186" s="319"/>
      <c r="R186" s="319"/>
      <c r="S186" s="319"/>
      <c r="T186" s="30"/>
      <c r="U186" s="319"/>
      <c r="V186" s="319"/>
      <c r="W186" s="319"/>
      <c r="X186" s="319"/>
      <c r="Y186" s="319"/>
      <c r="Z186" s="30"/>
      <c r="AA186" s="319"/>
      <c r="AB186" s="319"/>
      <c r="AC186" s="319"/>
      <c r="AD186" s="319"/>
      <c r="AE186" s="319"/>
      <c r="AF186" s="30"/>
      <c r="AG186" s="319"/>
      <c r="AH186" s="319"/>
      <c r="AI186" s="319"/>
      <c r="AJ186" s="319"/>
      <c r="AK186" s="319"/>
      <c r="AL186" s="30"/>
      <c r="AM186" s="319"/>
      <c r="AN186" s="319"/>
      <c r="AO186" s="319"/>
      <c r="AP186" s="319"/>
      <c r="AQ186" s="319"/>
      <c r="AR186" s="30"/>
      <c r="AS186" s="319"/>
      <c r="AT186" s="319"/>
      <c r="AU186" s="319"/>
      <c r="AV186" s="319"/>
      <c r="AW186" s="394"/>
      <c r="AX186" s="30"/>
      <c r="AY186" s="319"/>
      <c r="AZ186" s="319"/>
      <c r="BA186" s="319"/>
      <c r="BB186" s="319"/>
      <c r="BC186" s="319"/>
      <c r="BD186" s="30"/>
      <c r="BE186" s="319"/>
      <c r="BF186" s="319"/>
      <c r="BG186" s="319"/>
      <c r="BH186" s="319"/>
      <c r="BI186" s="319"/>
    </row>
    <row r="187" spans="1:61" s="391" customFormat="1">
      <c r="A187" s="662"/>
      <c r="B187" s="319"/>
      <c r="C187" s="319"/>
      <c r="D187" s="319"/>
      <c r="E187" s="319"/>
      <c r="F187" s="319"/>
      <c r="G187" s="393"/>
      <c r="H187" s="30"/>
      <c r="I187" s="319"/>
      <c r="J187" s="319"/>
      <c r="K187" s="319"/>
      <c r="L187" s="319"/>
      <c r="M187" s="319"/>
      <c r="N187" s="30"/>
      <c r="O187" s="319"/>
      <c r="P187" s="319"/>
      <c r="Q187" s="319"/>
      <c r="R187" s="319"/>
      <c r="S187" s="319"/>
      <c r="T187" s="30"/>
      <c r="U187" s="319"/>
      <c r="V187" s="319"/>
      <c r="W187" s="319"/>
      <c r="X187" s="319"/>
      <c r="Y187" s="319"/>
      <c r="Z187" s="30"/>
      <c r="AA187" s="319"/>
      <c r="AB187" s="319"/>
      <c r="AC187" s="319"/>
      <c r="AD187" s="319"/>
      <c r="AE187" s="319"/>
      <c r="AF187" s="30"/>
      <c r="AG187" s="319"/>
      <c r="AH187" s="319"/>
      <c r="AI187" s="319"/>
      <c r="AJ187" s="319"/>
      <c r="AK187" s="319"/>
      <c r="AL187" s="30"/>
      <c r="AM187" s="319"/>
      <c r="AN187" s="319"/>
      <c r="AO187" s="319"/>
      <c r="AP187" s="319"/>
      <c r="AQ187" s="319"/>
      <c r="AR187" s="30"/>
      <c r="AS187" s="319"/>
      <c r="AT187" s="319"/>
      <c r="AU187" s="319"/>
      <c r="AV187" s="319"/>
      <c r="AW187" s="394"/>
      <c r="AX187" s="30"/>
      <c r="AY187" s="319"/>
      <c r="AZ187" s="319"/>
      <c r="BA187" s="319"/>
      <c r="BB187" s="319"/>
      <c r="BC187" s="319"/>
      <c r="BD187" s="30"/>
      <c r="BE187" s="319"/>
      <c r="BF187" s="319"/>
      <c r="BG187" s="319"/>
      <c r="BH187" s="319"/>
      <c r="BI187" s="319"/>
    </row>
    <row r="188" spans="1:61" s="391" customFormat="1">
      <c r="A188" s="662"/>
      <c r="B188" s="319"/>
      <c r="C188" s="319"/>
      <c r="D188" s="319"/>
      <c r="E188" s="319"/>
      <c r="F188" s="319"/>
      <c r="G188" s="393"/>
      <c r="H188" s="30"/>
      <c r="I188" s="319"/>
      <c r="J188" s="319"/>
      <c r="K188" s="319"/>
      <c r="L188" s="319"/>
      <c r="M188" s="319"/>
      <c r="N188" s="30"/>
      <c r="O188" s="319"/>
      <c r="P188" s="319"/>
      <c r="Q188" s="319"/>
      <c r="R188" s="319"/>
      <c r="S188" s="319"/>
      <c r="T188" s="30"/>
      <c r="U188" s="319"/>
      <c r="V188" s="319"/>
      <c r="W188" s="319"/>
      <c r="X188" s="319"/>
      <c r="Y188" s="319"/>
      <c r="Z188" s="30"/>
      <c r="AA188" s="319"/>
      <c r="AB188" s="319"/>
      <c r="AC188" s="319"/>
      <c r="AD188" s="319"/>
      <c r="AE188" s="319"/>
      <c r="AF188" s="30"/>
      <c r="AG188" s="319"/>
      <c r="AH188" s="319"/>
      <c r="AI188" s="319"/>
      <c r="AJ188" s="319"/>
      <c r="AK188" s="319"/>
      <c r="AL188" s="30"/>
      <c r="AM188" s="319"/>
      <c r="AN188" s="319"/>
      <c r="AO188" s="319"/>
      <c r="AP188" s="319"/>
      <c r="AQ188" s="319"/>
      <c r="AR188" s="30"/>
      <c r="AS188" s="319"/>
      <c r="AT188" s="319"/>
      <c r="AU188" s="319"/>
      <c r="AV188" s="319"/>
      <c r="AW188" s="394"/>
      <c r="AX188" s="30"/>
      <c r="AY188" s="319"/>
      <c r="AZ188" s="319"/>
      <c r="BA188" s="319"/>
      <c r="BB188" s="319"/>
      <c r="BC188" s="319"/>
      <c r="BD188" s="30"/>
      <c r="BE188" s="319"/>
      <c r="BF188" s="319"/>
      <c r="BG188" s="319"/>
      <c r="BH188" s="319"/>
      <c r="BI188" s="319"/>
    </row>
    <row r="189" spans="1:61" s="391" customFormat="1">
      <c r="A189" s="662"/>
      <c r="B189" s="319"/>
      <c r="C189" s="319"/>
      <c r="D189" s="319"/>
      <c r="E189" s="319"/>
      <c r="F189" s="319"/>
      <c r="G189" s="393"/>
      <c r="H189" s="30"/>
      <c r="I189" s="319"/>
      <c r="J189" s="319"/>
      <c r="K189" s="319"/>
      <c r="L189" s="319"/>
      <c r="M189" s="319"/>
      <c r="N189" s="30"/>
      <c r="O189" s="319"/>
      <c r="P189" s="319"/>
      <c r="Q189" s="319"/>
      <c r="R189" s="319"/>
      <c r="S189" s="319"/>
      <c r="T189" s="30"/>
      <c r="U189" s="319"/>
      <c r="V189" s="319"/>
      <c r="W189" s="319"/>
      <c r="X189" s="319"/>
      <c r="Y189" s="319"/>
      <c r="Z189" s="30"/>
      <c r="AA189" s="319"/>
      <c r="AB189" s="319"/>
      <c r="AC189" s="319"/>
      <c r="AD189" s="319"/>
      <c r="AE189" s="319"/>
      <c r="AF189" s="30"/>
      <c r="AG189" s="319"/>
      <c r="AH189" s="319"/>
      <c r="AI189" s="319"/>
      <c r="AJ189" s="319"/>
      <c r="AK189" s="319"/>
      <c r="AL189" s="30"/>
      <c r="AM189" s="319"/>
      <c r="AN189" s="319"/>
      <c r="AO189" s="319"/>
      <c r="AP189" s="319"/>
      <c r="AQ189" s="319"/>
      <c r="AR189" s="30"/>
      <c r="AS189" s="319"/>
      <c r="AT189" s="319"/>
      <c r="AU189" s="319"/>
      <c r="AV189" s="319"/>
      <c r="AW189" s="394"/>
      <c r="AX189" s="30"/>
      <c r="AY189" s="319"/>
      <c r="AZ189" s="319"/>
      <c r="BA189" s="319"/>
      <c r="BB189" s="319"/>
      <c r="BC189" s="319"/>
      <c r="BD189" s="30"/>
      <c r="BE189" s="319"/>
      <c r="BF189" s="319"/>
      <c r="BG189" s="319"/>
      <c r="BH189" s="319"/>
      <c r="BI189" s="319"/>
    </row>
    <row r="190" spans="1:61" s="391" customFormat="1">
      <c r="A190" s="662"/>
      <c r="B190" s="319"/>
      <c r="C190" s="319"/>
      <c r="D190" s="319"/>
      <c r="E190" s="319"/>
      <c r="F190" s="319"/>
      <c r="G190" s="393"/>
      <c r="H190" s="30"/>
      <c r="I190" s="319"/>
      <c r="J190" s="319"/>
      <c r="K190" s="319"/>
      <c r="L190" s="319"/>
      <c r="M190" s="319"/>
      <c r="N190" s="30"/>
      <c r="O190" s="319"/>
      <c r="P190" s="319"/>
      <c r="Q190" s="319"/>
      <c r="R190" s="319"/>
      <c r="S190" s="319"/>
      <c r="T190" s="30"/>
      <c r="U190" s="319"/>
      <c r="V190" s="319"/>
      <c r="W190" s="319"/>
      <c r="X190" s="319"/>
      <c r="Y190" s="319"/>
      <c r="Z190" s="30"/>
      <c r="AA190" s="319"/>
      <c r="AB190" s="319"/>
      <c r="AC190" s="319"/>
      <c r="AD190" s="319"/>
      <c r="AE190" s="319"/>
      <c r="AF190" s="30"/>
      <c r="AG190" s="319"/>
      <c r="AH190" s="319"/>
      <c r="AI190" s="319"/>
      <c r="AJ190" s="319"/>
      <c r="AK190" s="319"/>
      <c r="AL190" s="30"/>
      <c r="AM190" s="319"/>
      <c r="AN190" s="319"/>
      <c r="AO190" s="319"/>
      <c r="AP190" s="319"/>
      <c r="AQ190" s="319"/>
      <c r="AR190" s="30"/>
      <c r="AS190" s="319"/>
      <c r="AT190" s="319"/>
      <c r="AU190" s="319"/>
      <c r="AV190" s="319"/>
      <c r="AW190" s="394"/>
      <c r="AX190" s="30"/>
      <c r="AY190" s="319"/>
      <c r="AZ190" s="319"/>
      <c r="BA190" s="319"/>
      <c r="BB190" s="319"/>
      <c r="BC190" s="319"/>
      <c r="BD190" s="30"/>
      <c r="BE190" s="319"/>
      <c r="BF190" s="319"/>
      <c r="BG190" s="319"/>
      <c r="BH190" s="319"/>
      <c r="BI190" s="319"/>
    </row>
    <row r="191" spans="1:61" s="391" customFormat="1">
      <c r="A191" s="662"/>
      <c r="B191" s="319"/>
      <c r="C191" s="319"/>
      <c r="D191" s="319"/>
      <c r="E191" s="319"/>
      <c r="F191" s="319"/>
      <c r="G191" s="393"/>
      <c r="H191" s="30"/>
      <c r="I191" s="319"/>
      <c r="J191" s="319"/>
      <c r="K191" s="319"/>
      <c r="L191" s="319"/>
      <c r="M191" s="319"/>
      <c r="N191" s="30"/>
      <c r="O191" s="319"/>
      <c r="P191" s="319"/>
      <c r="Q191" s="319"/>
      <c r="R191" s="319"/>
      <c r="S191" s="319"/>
      <c r="T191" s="30"/>
      <c r="U191" s="319"/>
      <c r="V191" s="319"/>
      <c r="W191" s="319"/>
      <c r="X191" s="319"/>
      <c r="Y191" s="319"/>
      <c r="Z191" s="30"/>
      <c r="AA191" s="319"/>
      <c r="AB191" s="319"/>
      <c r="AC191" s="319"/>
      <c r="AD191" s="319"/>
      <c r="AE191" s="319"/>
      <c r="AF191" s="30"/>
      <c r="AG191" s="319"/>
      <c r="AH191" s="319"/>
      <c r="AI191" s="319"/>
      <c r="AJ191" s="319"/>
      <c r="AK191" s="319"/>
      <c r="AL191" s="30"/>
      <c r="AM191" s="319"/>
      <c r="AN191" s="319"/>
      <c r="AO191" s="319"/>
      <c r="AP191" s="319"/>
      <c r="AQ191" s="319"/>
      <c r="AR191" s="30"/>
      <c r="AS191" s="319"/>
      <c r="AT191" s="319"/>
      <c r="AU191" s="319"/>
      <c r="AV191" s="319"/>
      <c r="AW191" s="394"/>
      <c r="AX191" s="30"/>
      <c r="AY191" s="319"/>
      <c r="AZ191" s="319"/>
      <c r="BA191" s="319"/>
      <c r="BB191" s="319"/>
      <c r="BC191" s="319"/>
      <c r="BD191" s="30"/>
      <c r="BE191" s="319"/>
      <c r="BF191" s="319"/>
      <c r="BG191" s="319"/>
      <c r="BH191" s="319"/>
      <c r="BI191" s="319"/>
    </row>
    <row r="192" spans="1:61" s="391" customFormat="1">
      <c r="A192" s="662"/>
      <c r="B192" s="319"/>
      <c r="C192" s="319"/>
      <c r="D192" s="319"/>
      <c r="E192" s="319"/>
      <c r="F192" s="319"/>
      <c r="G192" s="393"/>
      <c r="H192" s="30"/>
      <c r="I192" s="319"/>
      <c r="J192" s="319"/>
      <c r="K192" s="319"/>
      <c r="L192" s="319"/>
      <c r="M192" s="319"/>
      <c r="N192" s="30"/>
      <c r="O192" s="319"/>
      <c r="P192" s="319"/>
      <c r="Q192" s="319"/>
      <c r="R192" s="319"/>
      <c r="S192" s="319"/>
      <c r="T192" s="30"/>
      <c r="U192" s="319"/>
      <c r="V192" s="319"/>
      <c r="W192" s="319"/>
      <c r="X192" s="319"/>
      <c r="Y192" s="319"/>
      <c r="Z192" s="30"/>
      <c r="AA192" s="319"/>
      <c r="AB192" s="319"/>
      <c r="AC192" s="319"/>
      <c r="AD192" s="319"/>
      <c r="AE192" s="319"/>
      <c r="AF192" s="30"/>
      <c r="AG192" s="319"/>
      <c r="AH192" s="319"/>
      <c r="AI192" s="319"/>
      <c r="AJ192" s="319"/>
      <c r="AK192" s="319"/>
      <c r="AL192" s="30"/>
      <c r="AM192" s="319"/>
      <c r="AN192" s="319"/>
      <c r="AO192" s="319"/>
      <c r="AP192" s="319"/>
      <c r="AQ192" s="319"/>
      <c r="AR192" s="30"/>
      <c r="AS192" s="319"/>
      <c r="AT192" s="319"/>
      <c r="AU192" s="319"/>
      <c r="AV192" s="319"/>
      <c r="AW192" s="394"/>
      <c r="AX192" s="30"/>
      <c r="AY192" s="319"/>
      <c r="AZ192" s="319"/>
      <c r="BA192" s="319"/>
      <c r="BB192" s="319"/>
      <c r="BC192" s="319"/>
      <c r="BD192" s="30"/>
      <c r="BE192" s="319"/>
      <c r="BF192" s="319"/>
      <c r="BG192" s="319"/>
      <c r="BH192" s="319"/>
      <c r="BI192" s="319"/>
    </row>
    <row r="193" spans="1:61" s="391" customFormat="1">
      <c r="A193" s="662"/>
      <c r="B193" s="319"/>
      <c r="C193" s="319"/>
      <c r="D193" s="319"/>
      <c r="E193" s="319"/>
      <c r="F193" s="319"/>
      <c r="G193" s="393"/>
      <c r="H193" s="30"/>
      <c r="I193" s="319"/>
      <c r="J193" s="319"/>
      <c r="K193" s="319"/>
      <c r="L193" s="319"/>
      <c r="M193" s="319"/>
      <c r="N193" s="30"/>
      <c r="O193" s="319"/>
      <c r="P193" s="319"/>
      <c r="Q193" s="319"/>
      <c r="R193" s="319"/>
      <c r="S193" s="319"/>
      <c r="T193" s="30"/>
      <c r="U193" s="319"/>
      <c r="V193" s="319"/>
      <c r="W193" s="319"/>
      <c r="X193" s="319"/>
      <c r="Y193" s="319"/>
      <c r="Z193" s="30"/>
      <c r="AA193" s="319"/>
      <c r="AB193" s="319"/>
      <c r="AC193" s="319"/>
      <c r="AD193" s="319"/>
      <c r="AE193" s="319"/>
      <c r="AF193" s="30"/>
      <c r="AG193" s="319"/>
      <c r="AH193" s="319"/>
      <c r="AI193" s="319"/>
      <c r="AJ193" s="319"/>
      <c r="AK193" s="319"/>
      <c r="AL193" s="30"/>
      <c r="AM193" s="319"/>
      <c r="AN193" s="319"/>
      <c r="AO193" s="319"/>
      <c r="AP193" s="319"/>
      <c r="AQ193" s="319"/>
      <c r="AR193" s="30"/>
      <c r="AS193" s="319"/>
      <c r="AT193" s="319"/>
      <c r="AU193" s="319"/>
      <c r="AV193" s="319"/>
      <c r="AW193" s="394"/>
      <c r="AX193" s="30"/>
      <c r="AY193" s="319"/>
      <c r="AZ193" s="319"/>
      <c r="BA193" s="319"/>
      <c r="BB193" s="319"/>
      <c r="BC193" s="319"/>
      <c r="BD193" s="30"/>
      <c r="BE193" s="319"/>
      <c r="BF193" s="319"/>
      <c r="BG193" s="319"/>
      <c r="BH193" s="319"/>
      <c r="BI193" s="319"/>
    </row>
    <row r="194" spans="1:61" s="391" customFormat="1">
      <c r="A194" s="662"/>
      <c r="B194" s="319"/>
      <c r="C194" s="319"/>
      <c r="D194" s="319"/>
      <c r="E194" s="319"/>
      <c r="F194" s="319"/>
      <c r="G194" s="393"/>
      <c r="H194" s="30"/>
      <c r="I194" s="319"/>
      <c r="J194" s="319"/>
      <c r="K194" s="319"/>
      <c r="L194" s="319"/>
      <c r="M194" s="319"/>
      <c r="N194" s="30"/>
      <c r="O194" s="319"/>
      <c r="P194" s="319"/>
      <c r="Q194" s="319"/>
      <c r="R194" s="319"/>
      <c r="S194" s="319"/>
      <c r="T194" s="30"/>
      <c r="U194" s="319"/>
      <c r="V194" s="319"/>
      <c r="W194" s="319"/>
      <c r="X194" s="319"/>
      <c r="Y194" s="319"/>
      <c r="Z194" s="30"/>
      <c r="AA194" s="319"/>
      <c r="AB194" s="319"/>
      <c r="AC194" s="319"/>
      <c r="AD194" s="319"/>
      <c r="AE194" s="319"/>
      <c r="AF194" s="30"/>
      <c r="AG194" s="319"/>
      <c r="AH194" s="319"/>
      <c r="AI194" s="319"/>
      <c r="AJ194" s="319"/>
      <c r="AK194" s="319"/>
      <c r="AL194" s="30"/>
      <c r="AM194" s="319"/>
      <c r="AN194" s="319"/>
      <c r="AO194" s="319"/>
      <c r="AP194" s="319"/>
      <c r="AQ194" s="319"/>
      <c r="AR194" s="30"/>
      <c r="AS194" s="319"/>
      <c r="AT194" s="319"/>
      <c r="AU194" s="319"/>
      <c r="AV194" s="319"/>
      <c r="AW194" s="394"/>
      <c r="AX194" s="30"/>
      <c r="AY194" s="319"/>
      <c r="AZ194" s="319"/>
      <c r="BA194" s="319"/>
      <c r="BB194" s="319"/>
      <c r="BC194" s="319"/>
      <c r="BD194" s="30"/>
      <c r="BE194" s="319"/>
      <c r="BF194" s="319"/>
      <c r="BG194" s="319"/>
      <c r="BH194" s="319"/>
      <c r="BI194" s="319"/>
    </row>
    <row r="195" spans="1:61" s="391" customFormat="1">
      <c r="A195" s="662"/>
      <c r="B195" s="319"/>
      <c r="C195" s="319"/>
      <c r="D195" s="319"/>
      <c r="E195" s="319"/>
      <c r="F195" s="319"/>
      <c r="G195" s="393"/>
      <c r="H195" s="30"/>
      <c r="I195" s="319"/>
      <c r="J195" s="319"/>
      <c r="K195" s="319"/>
      <c r="L195" s="319"/>
      <c r="M195" s="319"/>
      <c r="N195" s="30"/>
      <c r="O195" s="319"/>
      <c r="P195" s="319"/>
      <c r="Q195" s="319"/>
      <c r="R195" s="319"/>
      <c r="S195" s="319"/>
      <c r="T195" s="30"/>
      <c r="U195" s="319"/>
      <c r="V195" s="319"/>
      <c r="W195" s="319"/>
      <c r="X195" s="319"/>
      <c r="Y195" s="319"/>
      <c r="Z195" s="30"/>
      <c r="AA195" s="319"/>
      <c r="AB195" s="319"/>
      <c r="AC195" s="319"/>
      <c r="AD195" s="319"/>
      <c r="AE195" s="319"/>
      <c r="AF195" s="30"/>
      <c r="AG195" s="319"/>
      <c r="AH195" s="319"/>
      <c r="AI195" s="319"/>
      <c r="AJ195" s="319"/>
      <c r="AK195" s="319"/>
      <c r="AL195" s="30"/>
      <c r="AM195" s="319"/>
      <c r="AN195" s="319"/>
      <c r="AO195" s="319"/>
      <c r="AP195" s="319"/>
      <c r="AQ195" s="319"/>
      <c r="AR195" s="30"/>
      <c r="AS195" s="319"/>
      <c r="AT195" s="319"/>
      <c r="AU195" s="319"/>
      <c r="AV195" s="319"/>
      <c r="AW195" s="394"/>
      <c r="AX195" s="30"/>
      <c r="AY195" s="319"/>
      <c r="AZ195" s="319"/>
      <c r="BA195" s="319"/>
      <c r="BB195" s="319"/>
      <c r="BC195" s="319"/>
      <c r="BD195" s="30"/>
      <c r="BE195" s="319"/>
      <c r="BF195" s="319"/>
      <c r="BG195" s="319"/>
      <c r="BH195" s="319"/>
      <c r="BI195" s="319"/>
    </row>
    <row r="196" spans="1:61" s="391" customFormat="1">
      <c r="A196" s="662"/>
      <c r="B196" s="319"/>
      <c r="C196" s="319"/>
      <c r="D196" s="319"/>
      <c r="E196" s="319"/>
      <c r="F196" s="319"/>
      <c r="G196" s="393"/>
      <c r="H196" s="30"/>
      <c r="I196" s="319"/>
      <c r="J196" s="319"/>
      <c r="K196" s="319"/>
      <c r="L196" s="319"/>
      <c r="M196" s="319"/>
      <c r="N196" s="30"/>
      <c r="O196" s="319"/>
      <c r="P196" s="319"/>
      <c r="Q196" s="319"/>
      <c r="R196" s="319"/>
      <c r="S196" s="319"/>
      <c r="T196" s="30"/>
      <c r="U196" s="319"/>
      <c r="V196" s="319"/>
      <c r="W196" s="319"/>
      <c r="X196" s="319"/>
      <c r="Y196" s="319"/>
      <c r="Z196" s="30"/>
      <c r="AA196" s="319"/>
      <c r="AB196" s="319"/>
      <c r="AC196" s="319"/>
      <c r="AD196" s="319"/>
      <c r="AE196" s="319"/>
      <c r="AF196" s="30"/>
      <c r="AG196" s="319"/>
      <c r="AH196" s="319"/>
      <c r="AI196" s="319"/>
      <c r="AJ196" s="319"/>
      <c r="AK196" s="319"/>
      <c r="AL196" s="30"/>
      <c r="AM196" s="319"/>
      <c r="AN196" s="319"/>
      <c r="AO196" s="319"/>
      <c r="AP196" s="319"/>
      <c r="AQ196" s="319"/>
      <c r="AR196" s="30"/>
      <c r="AS196" s="319"/>
      <c r="AT196" s="319"/>
      <c r="AU196" s="319"/>
      <c r="AV196" s="319"/>
      <c r="AW196" s="394"/>
      <c r="AX196" s="30"/>
      <c r="AY196" s="319"/>
      <c r="AZ196" s="319"/>
      <c r="BA196" s="319"/>
      <c r="BB196" s="319"/>
      <c r="BC196" s="319"/>
      <c r="BD196" s="30"/>
      <c r="BE196" s="319"/>
      <c r="BF196" s="319"/>
      <c r="BG196" s="319"/>
      <c r="BH196" s="319"/>
      <c r="BI196" s="319"/>
    </row>
    <row r="197" spans="1:61" s="391" customFormat="1">
      <c r="A197" s="662"/>
      <c r="B197" s="319"/>
      <c r="C197" s="319"/>
      <c r="D197" s="319"/>
      <c r="E197" s="319"/>
      <c r="F197" s="319"/>
      <c r="G197" s="393"/>
      <c r="H197" s="30"/>
      <c r="I197" s="319"/>
      <c r="J197" s="319"/>
      <c r="K197" s="319"/>
      <c r="L197" s="319"/>
      <c r="M197" s="319"/>
      <c r="N197" s="30"/>
      <c r="O197" s="319"/>
      <c r="P197" s="319"/>
      <c r="Q197" s="319"/>
      <c r="R197" s="319"/>
      <c r="S197" s="319"/>
      <c r="T197" s="30"/>
      <c r="U197" s="319"/>
      <c r="V197" s="319"/>
      <c r="W197" s="319"/>
      <c r="X197" s="319"/>
      <c r="Y197" s="319"/>
      <c r="Z197" s="30"/>
      <c r="AA197" s="319"/>
      <c r="AB197" s="319"/>
      <c r="AC197" s="319"/>
      <c r="AD197" s="319"/>
      <c r="AE197" s="319"/>
      <c r="AF197" s="30"/>
      <c r="AG197" s="319"/>
      <c r="AH197" s="319"/>
      <c r="AI197" s="319"/>
      <c r="AJ197" s="319"/>
      <c r="AK197" s="319"/>
      <c r="AL197" s="30"/>
      <c r="AM197" s="319"/>
      <c r="AN197" s="319"/>
      <c r="AO197" s="319"/>
      <c r="AP197" s="319"/>
      <c r="AQ197" s="319"/>
      <c r="AR197" s="30"/>
      <c r="AS197" s="319"/>
      <c r="AT197" s="319"/>
      <c r="AU197" s="319"/>
      <c r="AV197" s="319"/>
      <c r="AW197" s="394"/>
      <c r="AX197" s="30"/>
      <c r="AY197" s="319"/>
      <c r="AZ197" s="319"/>
      <c r="BA197" s="319"/>
      <c r="BB197" s="319"/>
      <c r="BC197" s="319"/>
      <c r="BD197" s="30"/>
      <c r="BE197" s="319"/>
      <c r="BF197" s="319"/>
      <c r="BG197" s="319"/>
      <c r="BH197" s="319"/>
      <c r="BI197" s="319"/>
    </row>
    <row r="198" spans="1:61" s="391" customFormat="1">
      <c r="A198" s="662"/>
      <c r="B198" s="319"/>
      <c r="C198" s="319"/>
      <c r="D198" s="319"/>
      <c r="E198" s="319"/>
      <c r="F198" s="319"/>
      <c r="G198" s="393"/>
      <c r="H198" s="30"/>
      <c r="I198" s="319"/>
      <c r="J198" s="319"/>
      <c r="K198" s="319"/>
      <c r="L198" s="319"/>
      <c r="M198" s="319"/>
      <c r="N198" s="30"/>
      <c r="O198" s="319"/>
      <c r="P198" s="319"/>
      <c r="Q198" s="319"/>
      <c r="R198" s="319"/>
      <c r="S198" s="319"/>
      <c r="T198" s="30"/>
      <c r="U198" s="319"/>
      <c r="V198" s="319"/>
      <c r="W198" s="319"/>
      <c r="X198" s="319"/>
      <c r="Y198" s="319"/>
      <c r="Z198" s="30"/>
      <c r="AA198" s="319"/>
      <c r="AB198" s="319"/>
      <c r="AC198" s="319"/>
      <c r="AD198" s="319"/>
      <c r="AE198" s="319"/>
      <c r="AF198" s="30"/>
      <c r="AG198" s="319"/>
      <c r="AH198" s="319"/>
      <c r="AI198" s="319"/>
      <c r="AJ198" s="319"/>
      <c r="AK198" s="319"/>
      <c r="AL198" s="30"/>
      <c r="AM198" s="319"/>
      <c r="AN198" s="319"/>
      <c r="AO198" s="319"/>
      <c r="AP198" s="319"/>
      <c r="AQ198" s="319"/>
      <c r="AR198" s="30"/>
      <c r="AS198" s="319"/>
      <c r="AT198" s="319"/>
      <c r="AU198" s="319"/>
      <c r="AV198" s="319"/>
      <c r="AW198" s="394"/>
      <c r="AX198" s="30"/>
      <c r="AY198" s="319"/>
      <c r="AZ198" s="319"/>
      <c r="BA198" s="319"/>
      <c r="BB198" s="319"/>
      <c r="BC198" s="319"/>
      <c r="BD198" s="30"/>
      <c r="BE198" s="319"/>
      <c r="BF198" s="319"/>
      <c r="BG198" s="319"/>
      <c r="BH198" s="319"/>
      <c r="BI198" s="319"/>
    </row>
    <row r="199" spans="1:61" s="391" customFormat="1">
      <c r="A199" s="662"/>
      <c r="B199" s="319"/>
      <c r="C199" s="319"/>
      <c r="D199" s="319"/>
      <c r="E199" s="319"/>
      <c r="F199" s="319"/>
      <c r="G199" s="393"/>
      <c r="H199" s="30"/>
      <c r="I199" s="319"/>
      <c r="J199" s="319"/>
      <c r="K199" s="319"/>
      <c r="L199" s="319"/>
      <c r="M199" s="319"/>
      <c r="N199" s="30"/>
      <c r="O199" s="319"/>
      <c r="P199" s="319"/>
      <c r="Q199" s="319"/>
      <c r="R199" s="319"/>
      <c r="S199" s="319"/>
      <c r="T199" s="30"/>
      <c r="U199" s="319"/>
      <c r="V199" s="319"/>
      <c r="W199" s="319"/>
      <c r="X199" s="319"/>
      <c r="Y199" s="319"/>
      <c r="Z199" s="30"/>
      <c r="AA199" s="319"/>
      <c r="AB199" s="319"/>
      <c r="AC199" s="319"/>
      <c r="AD199" s="319"/>
      <c r="AE199" s="319"/>
      <c r="AF199" s="30"/>
      <c r="AG199" s="319"/>
      <c r="AH199" s="319"/>
      <c r="AI199" s="319"/>
      <c r="AJ199" s="319"/>
      <c r="AK199" s="319"/>
      <c r="AL199" s="30"/>
      <c r="AM199" s="319"/>
      <c r="AN199" s="319"/>
      <c r="AO199" s="319"/>
      <c r="AP199" s="319"/>
      <c r="AQ199" s="319"/>
      <c r="AR199" s="30"/>
      <c r="AS199" s="319"/>
      <c r="AT199" s="319"/>
      <c r="AU199" s="319"/>
      <c r="AV199" s="319"/>
      <c r="AW199" s="394"/>
      <c r="AX199" s="30"/>
      <c r="AY199" s="319"/>
      <c r="AZ199" s="319"/>
      <c r="BA199" s="319"/>
      <c r="BB199" s="319"/>
      <c r="BC199" s="319"/>
      <c r="BD199" s="30"/>
      <c r="BE199" s="319"/>
      <c r="BF199" s="319"/>
      <c r="BG199" s="319"/>
      <c r="BH199" s="319"/>
      <c r="BI199" s="319"/>
    </row>
    <row r="200" spans="1:61" s="391" customFormat="1">
      <c r="A200" s="662"/>
      <c r="B200" s="319"/>
      <c r="C200" s="319"/>
      <c r="D200" s="319"/>
      <c r="E200" s="319"/>
      <c r="F200" s="319"/>
      <c r="G200" s="393"/>
      <c r="H200" s="30"/>
      <c r="I200" s="319"/>
      <c r="J200" s="319"/>
      <c r="K200" s="319"/>
      <c r="L200" s="319"/>
      <c r="M200" s="319"/>
      <c r="N200" s="30"/>
      <c r="O200" s="319"/>
      <c r="P200" s="319"/>
      <c r="Q200" s="319"/>
      <c r="R200" s="319"/>
      <c r="S200" s="319"/>
      <c r="T200" s="30"/>
      <c r="U200" s="319"/>
      <c r="V200" s="319"/>
      <c r="W200" s="319"/>
      <c r="X200" s="319"/>
      <c r="Y200" s="319"/>
      <c r="Z200" s="30"/>
      <c r="AA200" s="319"/>
      <c r="AB200" s="319"/>
      <c r="AC200" s="319"/>
      <c r="AD200" s="319"/>
      <c r="AE200" s="319"/>
      <c r="AF200" s="30"/>
      <c r="AG200" s="319"/>
      <c r="AH200" s="319"/>
      <c r="AI200" s="319"/>
      <c r="AJ200" s="319"/>
      <c r="AK200" s="319"/>
      <c r="AL200" s="30"/>
      <c r="AM200" s="319"/>
      <c r="AN200" s="319"/>
      <c r="AO200" s="319"/>
      <c r="AP200" s="319"/>
      <c r="AQ200" s="319"/>
      <c r="AR200" s="30"/>
      <c r="AS200" s="319"/>
      <c r="AT200" s="319"/>
      <c r="AU200" s="319"/>
      <c r="AV200" s="319"/>
      <c r="AW200" s="394"/>
      <c r="AX200" s="30"/>
      <c r="AY200" s="319"/>
      <c r="AZ200" s="319"/>
      <c r="BA200" s="319"/>
      <c r="BB200" s="319"/>
      <c r="BC200" s="319"/>
      <c r="BD200" s="30"/>
      <c r="BE200" s="319"/>
      <c r="BF200" s="319"/>
      <c r="BG200" s="319"/>
      <c r="BH200" s="319"/>
      <c r="BI200" s="319"/>
    </row>
    <row r="201" spans="1:61" s="391" customFormat="1">
      <c r="A201" s="662"/>
      <c r="B201" s="319"/>
      <c r="C201" s="319"/>
      <c r="D201" s="319"/>
      <c r="E201" s="319"/>
      <c r="F201" s="319"/>
      <c r="G201" s="393"/>
      <c r="H201" s="30"/>
      <c r="I201" s="319"/>
      <c r="J201" s="319"/>
      <c r="K201" s="319"/>
      <c r="L201" s="319"/>
      <c r="M201" s="319"/>
      <c r="N201" s="30"/>
      <c r="O201" s="319"/>
      <c r="P201" s="319"/>
      <c r="Q201" s="319"/>
      <c r="R201" s="319"/>
      <c r="S201" s="319"/>
      <c r="T201" s="30"/>
      <c r="U201" s="319"/>
      <c r="V201" s="319"/>
      <c r="W201" s="319"/>
      <c r="X201" s="319"/>
      <c r="Y201" s="319"/>
      <c r="Z201" s="30"/>
      <c r="AA201" s="319"/>
      <c r="AB201" s="319"/>
      <c r="AC201" s="319"/>
      <c r="AD201" s="319"/>
      <c r="AE201" s="319"/>
      <c r="AF201" s="30"/>
      <c r="AG201" s="319"/>
      <c r="AH201" s="319"/>
      <c r="AI201" s="319"/>
      <c r="AJ201" s="319"/>
      <c r="AK201" s="319"/>
      <c r="AL201" s="30"/>
      <c r="AM201" s="319"/>
      <c r="AN201" s="319"/>
      <c r="AO201" s="319"/>
      <c r="AP201" s="319"/>
      <c r="AQ201" s="319"/>
      <c r="AR201" s="30"/>
      <c r="AS201" s="319"/>
      <c r="AT201" s="319"/>
      <c r="AU201" s="319"/>
      <c r="AV201" s="319"/>
      <c r="AW201" s="394"/>
      <c r="AX201" s="30"/>
      <c r="AY201" s="319"/>
      <c r="AZ201" s="319"/>
      <c r="BA201" s="319"/>
      <c r="BB201" s="319"/>
      <c r="BC201" s="319"/>
      <c r="BD201" s="30"/>
      <c r="BE201" s="319"/>
      <c r="BF201" s="319"/>
      <c r="BG201" s="319"/>
      <c r="BH201" s="319"/>
      <c r="BI201" s="319"/>
    </row>
    <row r="202" spans="1:61" s="391" customFormat="1">
      <c r="A202" s="662"/>
      <c r="B202" s="319"/>
      <c r="C202" s="319"/>
      <c r="D202" s="319"/>
      <c r="E202" s="319"/>
      <c r="F202" s="319"/>
      <c r="G202" s="393"/>
      <c r="H202" s="30"/>
      <c r="I202" s="319"/>
      <c r="J202" s="319"/>
      <c r="K202" s="319"/>
      <c r="L202" s="319"/>
      <c r="M202" s="319"/>
      <c r="N202" s="30"/>
      <c r="O202" s="319"/>
      <c r="P202" s="319"/>
      <c r="Q202" s="319"/>
      <c r="R202" s="319"/>
      <c r="S202" s="319"/>
      <c r="T202" s="30"/>
      <c r="U202" s="319"/>
      <c r="V202" s="319"/>
      <c r="W202" s="319"/>
      <c r="X202" s="319"/>
      <c r="Y202" s="319"/>
      <c r="Z202" s="30"/>
      <c r="AA202" s="319"/>
      <c r="AB202" s="319"/>
      <c r="AC202" s="319"/>
      <c r="AD202" s="319"/>
      <c r="AE202" s="319"/>
      <c r="AF202" s="30"/>
      <c r="AG202" s="319"/>
      <c r="AH202" s="319"/>
      <c r="AI202" s="319"/>
      <c r="AJ202" s="319"/>
      <c r="AK202" s="319"/>
      <c r="AL202" s="30"/>
      <c r="AM202" s="319"/>
      <c r="AN202" s="319"/>
      <c r="AO202" s="319"/>
      <c r="AP202" s="319"/>
      <c r="AQ202" s="319"/>
      <c r="AR202" s="30"/>
      <c r="AS202" s="319"/>
      <c r="AT202" s="319"/>
      <c r="AU202" s="319"/>
      <c r="AV202" s="319"/>
      <c r="AW202" s="394"/>
      <c r="AX202" s="30"/>
      <c r="AY202" s="319"/>
      <c r="AZ202" s="319"/>
      <c r="BA202" s="319"/>
      <c r="BB202" s="319"/>
      <c r="BC202" s="319"/>
      <c r="BD202" s="30"/>
      <c r="BE202" s="319"/>
      <c r="BF202" s="319"/>
      <c r="BG202" s="319"/>
      <c r="BH202" s="319"/>
      <c r="BI202" s="319"/>
    </row>
    <row r="203" spans="1:61" s="391" customFormat="1">
      <c r="A203" s="662"/>
      <c r="B203" s="319"/>
      <c r="C203" s="319"/>
      <c r="D203" s="319"/>
      <c r="E203" s="319"/>
      <c r="F203" s="319"/>
      <c r="G203" s="393"/>
      <c r="H203" s="30"/>
      <c r="I203" s="319"/>
      <c r="J203" s="319"/>
      <c r="K203" s="319"/>
      <c r="L203" s="319"/>
      <c r="M203" s="319"/>
      <c r="N203" s="30"/>
      <c r="O203" s="319"/>
      <c r="P203" s="319"/>
      <c r="Q203" s="319"/>
      <c r="R203" s="319"/>
      <c r="S203" s="319"/>
      <c r="T203" s="30"/>
      <c r="U203" s="319"/>
      <c r="V203" s="319"/>
      <c r="W203" s="319"/>
      <c r="X203" s="319"/>
      <c r="Y203" s="319"/>
      <c r="Z203" s="30"/>
      <c r="AA203" s="319"/>
      <c r="AB203" s="319"/>
      <c r="AC203" s="319"/>
      <c r="AD203" s="319"/>
      <c r="AE203" s="319"/>
      <c r="AF203" s="30"/>
      <c r="AG203" s="319"/>
      <c r="AH203" s="319"/>
      <c r="AI203" s="319"/>
      <c r="AJ203" s="319"/>
      <c r="AK203" s="319"/>
      <c r="AL203" s="30"/>
      <c r="AM203" s="319"/>
      <c r="AN203" s="319"/>
      <c r="AO203" s="319"/>
      <c r="AP203" s="319"/>
      <c r="AQ203" s="319"/>
      <c r="AR203" s="30"/>
      <c r="AS203" s="319"/>
      <c r="AT203" s="319"/>
      <c r="AU203" s="319"/>
      <c r="AV203" s="319"/>
      <c r="AW203" s="394"/>
      <c r="AX203" s="30"/>
      <c r="AY203" s="319"/>
      <c r="AZ203" s="319"/>
      <c r="BA203" s="319"/>
      <c r="BB203" s="319"/>
      <c r="BC203" s="319"/>
      <c r="BD203" s="30"/>
      <c r="BE203" s="319"/>
      <c r="BF203" s="319"/>
      <c r="BG203" s="319"/>
      <c r="BH203" s="319"/>
      <c r="BI203" s="319"/>
    </row>
    <row r="204" spans="1:61" s="391" customFormat="1">
      <c r="A204" s="662"/>
      <c r="B204" s="319"/>
      <c r="C204" s="319"/>
      <c r="D204" s="319"/>
      <c r="E204" s="319"/>
      <c r="F204" s="319"/>
      <c r="G204" s="393"/>
      <c r="H204" s="30"/>
      <c r="I204" s="319"/>
      <c r="J204" s="319"/>
      <c r="K204" s="319"/>
      <c r="L204" s="319"/>
      <c r="M204" s="319"/>
      <c r="N204" s="30"/>
      <c r="O204" s="319"/>
      <c r="P204" s="319"/>
      <c r="Q204" s="319"/>
      <c r="R204" s="319"/>
      <c r="S204" s="319"/>
      <c r="T204" s="30"/>
      <c r="U204" s="319"/>
      <c r="V204" s="319"/>
      <c r="W204" s="319"/>
      <c r="X204" s="319"/>
      <c r="Y204" s="319"/>
      <c r="Z204" s="30"/>
      <c r="AA204" s="319"/>
      <c r="AB204" s="319"/>
      <c r="AC204" s="319"/>
      <c r="AD204" s="319"/>
      <c r="AE204" s="319"/>
      <c r="AF204" s="30"/>
      <c r="AG204" s="319"/>
      <c r="AH204" s="319"/>
      <c r="AI204" s="319"/>
      <c r="AJ204" s="319"/>
      <c r="AK204" s="319"/>
      <c r="AL204" s="30"/>
      <c r="AM204" s="319"/>
      <c r="AN204" s="319"/>
      <c r="AO204" s="319"/>
      <c r="AP204" s="319"/>
      <c r="AQ204" s="319"/>
      <c r="AR204" s="30"/>
      <c r="AS204" s="319"/>
      <c r="AT204" s="319"/>
      <c r="AU204" s="319"/>
      <c r="AV204" s="319"/>
      <c r="AW204" s="394"/>
      <c r="AX204" s="30"/>
      <c r="AY204" s="319"/>
      <c r="AZ204" s="319"/>
      <c r="BA204" s="319"/>
      <c r="BB204" s="319"/>
      <c r="BC204" s="319"/>
      <c r="BD204" s="30"/>
      <c r="BE204" s="319"/>
      <c r="BF204" s="319"/>
      <c r="BG204" s="319"/>
      <c r="BH204" s="319"/>
      <c r="BI204" s="319"/>
    </row>
    <row r="205" spans="1:61" s="391" customFormat="1">
      <c r="A205" s="662"/>
      <c r="B205" s="319"/>
      <c r="C205" s="319"/>
      <c r="D205" s="319"/>
      <c r="E205" s="319"/>
      <c r="F205" s="319"/>
      <c r="G205" s="393"/>
      <c r="H205" s="30"/>
      <c r="I205" s="319"/>
      <c r="J205" s="319"/>
      <c r="K205" s="319"/>
      <c r="L205" s="319"/>
      <c r="M205" s="319"/>
      <c r="N205" s="30"/>
      <c r="O205" s="319"/>
      <c r="P205" s="319"/>
      <c r="Q205" s="319"/>
      <c r="R205" s="319"/>
      <c r="S205" s="319"/>
      <c r="T205" s="30"/>
      <c r="U205" s="319"/>
      <c r="V205" s="319"/>
      <c r="W205" s="319"/>
      <c r="X205" s="319"/>
      <c r="Y205" s="319"/>
      <c r="Z205" s="30"/>
      <c r="AA205" s="319"/>
      <c r="AB205" s="319"/>
      <c r="AC205" s="319"/>
      <c r="AD205" s="319"/>
      <c r="AE205" s="319"/>
      <c r="AF205" s="30"/>
      <c r="AG205" s="319"/>
      <c r="AH205" s="319"/>
      <c r="AI205" s="319"/>
      <c r="AJ205" s="319"/>
      <c r="AK205" s="319"/>
      <c r="AL205" s="30"/>
      <c r="AM205" s="319"/>
      <c r="AN205" s="319"/>
      <c r="AO205" s="319"/>
      <c r="AP205" s="319"/>
      <c r="AQ205" s="319"/>
      <c r="AR205" s="30"/>
      <c r="AS205" s="319"/>
      <c r="AT205" s="319"/>
      <c r="AU205" s="319"/>
      <c r="AV205" s="319"/>
      <c r="AW205" s="394"/>
      <c r="AX205" s="30"/>
      <c r="AY205" s="319"/>
      <c r="AZ205" s="319"/>
      <c r="BA205" s="319"/>
      <c r="BB205" s="319"/>
      <c r="BC205" s="319"/>
      <c r="BD205" s="30"/>
      <c r="BE205" s="319"/>
      <c r="BF205" s="319"/>
      <c r="BG205" s="319"/>
      <c r="BH205" s="319"/>
      <c r="BI205" s="319"/>
    </row>
    <row r="206" spans="1:61" s="391" customFormat="1">
      <c r="A206" s="662"/>
      <c r="B206" s="319"/>
      <c r="C206" s="319"/>
      <c r="D206" s="319"/>
      <c r="E206" s="319"/>
      <c r="F206" s="319"/>
      <c r="G206" s="393"/>
      <c r="H206" s="30"/>
      <c r="I206" s="319"/>
      <c r="J206" s="319"/>
      <c r="K206" s="319"/>
      <c r="L206" s="319"/>
      <c r="M206" s="319"/>
      <c r="N206" s="30"/>
      <c r="O206" s="319"/>
      <c r="P206" s="319"/>
      <c r="Q206" s="319"/>
      <c r="R206" s="319"/>
      <c r="S206" s="319"/>
      <c r="T206" s="30"/>
      <c r="U206" s="319"/>
      <c r="V206" s="319"/>
      <c r="W206" s="319"/>
      <c r="X206" s="319"/>
      <c r="Y206" s="319"/>
      <c r="Z206" s="30"/>
      <c r="AA206" s="319"/>
      <c r="AB206" s="319"/>
      <c r="AC206" s="319"/>
      <c r="AD206" s="319"/>
      <c r="AE206" s="319"/>
      <c r="AF206" s="30"/>
      <c r="AG206" s="319"/>
      <c r="AH206" s="319"/>
      <c r="AI206" s="319"/>
      <c r="AJ206" s="319"/>
      <c r="AK206" s="319"/>
      <c r="AL206" s="30"/>
      <c r="AM206" s="319"/>
      <c r="AN206" s="319"/>
      <c r="AO206" s="319"/>
      <c r="AP206" s="319"/>
      <c r="AQ206" s="319"/>
      <c r="AR206" s="30"/>
      <c r="AS206" s="319"/>
      <c r="AT206" s="319"/>
      <c r="AU206" s="319"/>
      <c r="AV206" s="319"/>
      <c r="AW206" s="394"/>
      <c r="AX206" s="30"/>
      <c r="AY206" s="319"/>
      <c r="AZ206" s="319"/>
      <c r="BA206" s="319"/>
      <c r="BB206" s="319"/>
      <c r="BC206" s="319"/>
      <c r="BD206" s="30"/>
      <c r="BE206" s="319"/>
      <c r="BF206" s="319"/>
      <c r="BG206" s="319"/>
      <c r="BH206" s="319"/>
      <c r="BI206" s="319"/>
    </row>
    <row r="207" spans="1:61" s="391" customFormat="1">
      <c r="A207" s="662"/>
      <c r="B207" s="319"/>
      <c r="C207" s="319"/>
      <c r="D207" s="319"/>
      <c r="E207" s="319"/>
      <c r="F207" s="319"/>
      <c r="G207" s="393"/>
      <c r="H207" s="30"/>
      <c r="I207" s="319"/>
      <c r="J207" s="319"/>
      <c r="K207" s="319"/>
      <c r="L207" s="319"/>
      <c r="M207" s="319"/>
      <c r="N207" s="30"/>
      <c r="O207" s="319"/>
      <c r="P207" s="319"/>
      <c r="Q207" s="319"/>
      <c r="R207" s="319"/>
      <c r="S207" s="319"/>
      <c r="T207" s="30"/>
      <c r="U207" s="319"/>
      <c r="V207" s="319"/>
      <c r="W207" s="319"/>
      <c r="X207" s="319"/>
      <c r="Y207" s="319"/>
      <c r="Z207" s="30"/>
      <c r="AA207" s="319"/>
      <c r="AB207" s="319"/>
      <c r="AC207" s="319"/>
      <c r="AD207" s="319"/>
      <c r="AE207" s="319"/>
      <c r="AF207" s="30"/>
      <c r="AG207" s="319"/>
      <c r="AH207" s="319"/>
      <c r="AI207" s="319"/>
      <c r="AJ207" s="319"/>
      <c r="AK207" s="319"/>
      <c r="AL207" s="30"/>
      <c r="AM207" s="319"/>
      <c r="AN207" s="319"/>
      <c r="AO207" s="319"/>
      <c r="AP207" s="319"/>
      <c r="AQ207" s="319"/>
      <c r="AR207" s="30"/>
      <c r="AS207" s="319"/>
      <c r="AT207" s="319"/>
      <c r="AU207" s="319"/>
      <c r="AV207" s="319"/>
      <c r="AW207" s="394"/>
      <c r="AX207" s="30"/>
      <c r="AY207" s="319"/>
      <c r="AZ207" s="319"/>
      <c r="BA207" s="319"/>
      <c r="BB207" s="319"/>
      <c r="BC207" s="319"/>
      <c r="BD207" s="30"/>
      <c r="BE207" s="319"/>
      <c r="BF207" s="319"/>
      <c r="BG207" s="319"/>
      <c r="BH207" s="319"/>
      <c r="BI207" s="319"/>
    </row>
    <row r="208" spans="1:61" s="391" customFormat="1">
      <c r="A208" s="662"/>
      <c r="B208" s="319"/>
      <c r="C208" s="319"/>
      <c r="D208" s="319"/>
      <c r="E208" s="319"/>
      <c r="F208" s="319"/>
      <c r="G208" s="393"/>
      <c r="H208" s="30"/>
      <c r="I208" s="319"/>
      <c r="J208" s="319"/>
      <c r="K208" s="319"/>
      <c r="L208" s="319"/>
      <c r="M208" s="319"/>
      <c r="N208" s="30"/>
      <c r="O208" s="319"/>
      <c r="P208" s="319"/>
      <c r="Q208" s="319"/>
      <c r="R208" s="319"/>
      <c r="S208" s="319"/>
      <c r="T208" s="30"/>
      <c r="U208" s="319"/>
      <c r="V208" s="319"/>
      <c r="W208" s="319"/>
      <c r="X208" s="319"/>
      <c r="Y208" s="319"/>
      <c r="Z208" s="30"/>
      <c r="AA208" s="319"/>
      <c r="AB208" s="319"/>
      <c r="AC208" s="319"/>
      <c r="AD208" s="319"/>
      <c r="AE208" s="319"/>
      <c r="AF208" s="30"/>
      <c r="AG208" s="319"/>
      <c r="AH208" s="319"/>
      <c r="AI208" s="319"/>
      <c r="AJ208" s="319"/>
      <c r="AK208" s="319"/>
      <c r="AL208" s="30"/>
      <c r="AM208" s="319"/>
      <c r="AN208" s="319"/>
      <c r="AO208" s="319"/>
      <c r="AP208" s="319"/>
      <c r="AQ208" s="319"/>
      <c r="AR208" s="30"/>
      <c r="AS208" s="319"/>
      <c r="AT208" s="319"/>
      <c r="AU208" s="319"/>
      <c r="AV208" s="319"/>
      <c r="AW208" s="394"/>
      <c r="AX208" s="30"/>
      <c r="AY208" s="319"/>
      <c r="AZ208" s="319"/>
      <c r="BA208" s="319"/>
      <c r="BB208" s="319"/>
      <c r="BC208" s="319"/>
      <c r="BD208" s="30"/>
      <c r="BE208" s="319"/>
      <c r="BF208" s="319"/>
      <c r="BG208" s="319"/>
      <c r="BH208" s="319"/>
      <c r="BI208" s="319"/>
    </row>
    <row r="209" spans="1:61" s="391" customFormat="1">
      <c r="A209" s="662"/>
      <c r="B209" s="319"/>
      <c r="C209" s="319"/>
      <c r="D209" s="319"/>
      <c r="E209" s="319"/>
      <c r="F209" s="319"/>
      <c r="G209" s="393"/>
      <c r="H209" s="30"/>
      <c r="I209" s="319"/>
      <c r="J209" s="319"/>
      <c r="K209" s="319"/>
      <c r="L209" s="319"/>
      <c r="M209" s="319"/>
      <c r="N209" s="30"/>
      <c r="O209" s="319"/>
      <c r="P209" s="319"/>
      <c r="Q209" s="319"/>
      <c r="R209" s="319"/>
      <c r="S209" s="319"/>
      <c r="T209" s="30"/>
      <c r="U209" s="319"/>
      <c r="V209" s="319"/>
      <c r="W209" s="319"/>
      <c r="X209" s="319"/>
      <c r="Y209" s="319"/>
      <c r="Z209" s="30"/>
      <c r="AA209" s="319"/>
      <c r="AB209" s="319"/>
      <c r="AC209" s="319"/>
      <c r="AD209" s="319"/>
      <c r="AE209" s="319"/>
      <c r="AF209" s="30"/>
      <c r="AG209" s="319"/>
      <c r="AH209" s="319"/>
      <c r="AI209" s="319"/>
      <c r="AJ209" s="319"/>
      <c r="AK209" s="319"/>
      <c r="AL209" s="30"/>
      <c r="AM209" s="319"/>
      <c r="AN209" s="319"/>
      <c r="AO209" s="319"/>
      <c r="AP209" s="319"/>
      <c r="AQ209" s="319"/>
      <c r="AR209" s="30"/>
      <c r="AS209" s="319"/>
      <c r="AT209" s="319"/>
      <c r="AU209" s="319"/>
      <c r="AV209" s="319"/>
      <c r="AW209" s="394"/>
      <c r="AX209" s="30"/>
      <c r="AY209" s="319"/>
      <c r="AZ209" s="319"/>
      <c r="BA209" s="319"/>
      <c r="BB209" s="319"/>
      <c r="BC209" s="319"/>
      <c r="BD209" s="30"/>
      <c r="BE209" s="319"/>
      <c r="BF209" s="319"/>
      <c r="BG209" s="319"/>
      <c r="BH209" s="319"/>
      <c r="BI209" s="319"/>
    </row>
    <row r="210" spans="1:61" s="391" customFormat="1">
      <c r="A210" s="662"/>
      <c r="B210" s="319"/>
      <c r="C210" s="319"/>
      <c r="D210" s="319"/>
      <c r="E210" s="319"/>
      <c r="F210" s="319"/>
      <c r="G210" s="393"/>
      <c r="H210" s="30"/>
      <c r="I210" s="319"/>
      <c r="J210" s="319"/>
      <c r="K210" s="319"/>
      <c r="L210" s="319"/>
      <c r="M210" s="319"/>
      <c r="N210" s="30"/>
      <c r="O210" s="319"/>
      <c r="P210" s="319"/>
      <c r="Q210" s="319"/>
      <c r="R210" s="319"/>
      <c r="S210" s="319"/>
      <c r="T210" s="30"/>
      <c r="U210" s="319"/>
      <c r="V210" s="319"/>
      <c r="W210" s="319"/>
      <c r="X210" s="319"/>
      <c r="Y210" s="319"/>
      <c r="Z210" s="30"/>
      <c r="AA210" s="319"/>
      <c r="AB210" s="319"/>
      <c r="AC210" s="319"/>
      <c r="AD210" s="319"/>
      <c r="AE210" s="319"/>
      <c r="AF210" s="30"/>
      <c r="AG210" s="319"/>
      <c r="AH210" s="319"/>
      <c r="AI210" s="319"/>
      <c r="AJ210" s="319"/>
      <c r="AK210" s="319"/>
      <c r="AL210" s="30"/>
      <c r="AM210" s="319"/>
      <c r="AN210" s="319"/>
      <c r="AO210" s="319"/>
      <c r="AP210" s="319"/>
      <c r="AQ210" s="319"/>
      <c r="AR210" s="30"/>
      <c r="AS210" s="319"/>
      <c r="AT210" s="319"/>
      <c r="AU210" s="319"/>
      <c r="AV210" s="319"/>
      <c r="AW210" s="394"/>
      <c r="AX210" s="30"/>
      <c r="AY210" s="319"/>
      <c r="AZ210" s="319"/>
      <c r="BA210" s="319"/>
      <c r="BB210" s="319"/>
      <c r="BC210" s="319"/>
      <c r="BD210" s="30"/>
      <c r="BE210" s="319"/>
      <c r="BF210" s="319"/>
      <c r="BG210" s="319"/>
      <c r="BH210" s="319"/>
      <c r="BI210" s="319"/>
    </row>
    <row r="211" spans="1:61" s="391" customFormat="1">
      <c r="A211" s="662"/>
      <c r="B211" s="319"/>
      <c r="C211" s="319"/>
      <c r="D211" s="319"/>
      <c r="E211" s="319"/>
      <c r="F211" s="319"/>
      <c r="G211" s="393"/>
      <c r="H211" s="30"/>
      <c r="I211" s="319"/>
      <c r="J211" s="319"/>
      <c r="K211" s="319"/>
      <c r="L211" s="319"/>
      <c r="M211" s="319"/>
      <c r="N211" s="30"/>
      <c r="O211" s="319"/>
      <c r="P211" s="319"/>
      <c r="Q211" s="319"/>
      <c r="R211" s="319"/>
      <c r="S211" s="319"/>
      <c r="T211" s="30"/>
      <c r="U211" s="319"/>
      <c r="V211" s="319"/>
      <c r="W211" s="319"/>
      <c r="X211" s="319"/>
      <c r="Y211" s="319"/>
      <c r="Z211" s="30"/>
      <c r="AA211" s="319"/>
      <c r="AB211" s="319"/>
      <c r="AC211" s="319"/>
      <c r="AD211" s="319"/>
      <c r="AE211" s="319"/>
      <c r="AF211" s="30"/>
      <c r="AG211" s="319"/>
      <c r="AH211" s="319"/>
      <c r="AI211" s="319"/>
      <c r="AJ211" s="319"/>
      <c r="AK211" s="319"/>
      <c r="AL211" s="30"/>
      <c r="AM211" s="319"/>
      <c r="AN211" s="319"/>
      <c r="AO211" s="319"/>
      <c r="AP211" s="319"/>
      <c r="AQ211" s="319"/>
      <c r="AR211" s="30"/>
      <c r="AS211" s="319"/>
      <c r="AT211" s="319"/>
      <c r="AU211" s="319"/>
      <c r="AV211" s="319"/>
      <c r="AW211" s="394"/>
      <c r="AX211" s="30"/>
      <c r="AY211" s="319"/>
      <c r="AZ211" s="319"/>
      <c r="BA211" s="319"/>
      <c r="BB211" s="319"/>
      <c r="BC211" s="319"/>
      <c r="BD211" s="30"/>
      <c r="BE211" s="319"/>
      <c r="BF211" s="319"/>
      <c r="BG211" s="319"/>
      <c r="BH211" s="319"/>
      <c r="BI211" s="319"/>
    </row>
    <row r="212" spans="1:61" s="391" customFormat="1">
      <c r="A212" s="662"/>
      <c r="B212" s="319"/>
      <c r="C212" s="319"/>
      <c r="D212" s="319"/>
      <c r="E212" s="319"/>
      <c r="F212" s="319"/>
      <c r="G212" s="393"/>
      <c r="H212" s="30"/>
      <c r="I212" s="319"/>
      <c r="J212" s="319"/>
      <c r="K212" s="319"/>
      <c r="L212" s="319"/>
      <c r="M212" s="319"/>
      <c r="N212" s="30"/>
      <c r="O212" s="319"/>
      <c r="P212" s="319"/>
      <c r="Q212" s="319"/>
      <c r="R212" s="319"/>
      <c r="S212" s="319"/>
      <c r="T212" s="30"/>
      <c r="U212" s="319"/>
      <c r="V212" s="319"/>
      <c r="W212" s="319"/>
      <c r="X212" s="319"/>
      <c r="Y212" s="319"/>
      <c r="Z212" s="30"/>
      <c r="AA212" s="319"/>
      <c r="AB212" s="319"/>
      <c r="AC212" s="319"/>
      <c r="AD212" s="319"/>
      <c r="AE212" s="319"/>
      <c r="AF212" s="30"/>
      <c r="AG212" s="319"/>
      <c r="AH212" s="319"/>
      <c r="AI212" s="319"/>
      <c r="AJ212" s="319"/>
      <c r="AK212" s="319"/>
      <c r="AL212" s="30"/>
      <c r="AM212" s="319"/>
      <c r="AN212" s="319"/>
      <c r="AO212" s="319"/>
      <c r="AP212" s="319"/>
      <c r="AQ212" s="319"/>
      <c r="AR212" s="30"/>
      <c r="AS212" s="319"/>
      <c r="AT212" s="319"/>
      <c r="AU212" s="319"/>
      <c r="AV212" s="319"/>
      <c r="AW212" s="394"/>
      <c r="AX212" s="30"/>
      <c r="AY212" s="319"/>
      <c r="AZ212" s="319"/>
      <c r="BA212" s="319"/>
      <c r="BB212" s="319"/>
      <c r="BC212" s="319"/>
      <c r="BD212" s="30"/>
      <c r="BE212" s="319"/>
      <c r="BF212" s="319"/>
      <c r="BG212" s="319"/>
      <c r="BH212" s="319"/>
      <c r="BI212" s="319"/>
    </row>
    <row r="213" spans="1:61" s="391" customFormat="1">
      <c r="A213" s="662"/>
      <c r="B213" s="319"/>
      <c r="C213" s="319"/>
      <c r="D213" s="319"/>
      <c r="E213" s="319"/>
      <c r="F213" s="319"/>
      <c r="G213" s="393"/>
      <c r="H213" s="30"/>
      <c r="I213" s="319"/>
      <c r="J213" s="319"/>
      <c r="K213" s="319"/>
      <c r="L213" s="319"/>
      <c r="M213" s="319"/>
      <c r="N213" s="30"/>
      <c r="O213" s="319"/>
      <c r="P213" s="319"/>
      <c r="Q213" s="319"/>
      <c r="R213" s="319"/>
      <c r="S213" s="319"/>
      <c r="T213" s="30"/>
      <c r="U213" s="319"/>
      <c r="V213" s="319"/>
      <c r="W213" s="319"/>
      <c r="X213" s="319"/>
      <c r="Y213" s="319"/>
      <c r="Z213" s="30"/>
      <c r="AA213" s="319"/>
      <c r="AB213" s="319"/>
      <c r="AC213" s="319"/>
      <c r="AD213" s="319"/>
      <c r="AE213" s="319"/>
      <c r="AF213" s="30"/>
      <c r="AG213" s="319"/>
      <c r="AH213" s="319"/>
      <c r="AI213" s="319"/>
      <c r="AJ213" s="319"/>
      <c r="AK213" s="319"/>
      <c r="AL213" s="30"/>
      <c r="AM213" s="319"/>
      <c r="AN213" s="319"/>
      <c r="AO213" s="319"/>
      <c r="AP213" s="319"/>
      <c r="AQ213" s="319"/>
      <c r="AR213" s="30"/>
      <c r="AS213" s="319"/>
      <c r="AT213" s="319"/>
      <c r="AU213" s="319"/>
      <c r="AV213" s="319"/>
      <c r="AW213" s="394"/>
      <c r="AX213" s="30"/>
      <c r="AY213" s="319"/>
      <c r="AZ213" s="319"/>
      <c r="BA213" s="319"/>
      <c r="BB213" s="319"/>
      <c r="BC213" s="319"/>
      <c r="BD213" s="30"/>
      <c r="BE213" s="319"/>
      <c r="BF213" s="319"/>
      <c r="BG213" s="319"/>
      <c r="BH213" s="319"/>
      <c r="BI213" s="319"/>
    </row>
    <row r="214" spans="1:61" s="391" customFormat="1">
      <c r="A214" s="662"/>
      <c r="B214" s="319"/>
      <c r="C214" s="319"/>
      <c r="D214" s="319"/>
      <c r="E214" s="319"/>
      <c r="F214" s="319"/>
      <c r="G214" s="393"/>
      <c r="H214" s="30"/>
      <c r="I214" s="319"/>
      <c r="J214" s="319"/>
      <c r="K214" s="319"/>
      <c r="L214" s="319"/>
      <c r="M214" s="319"/>
      <c r="N214" s="30"/>
      <c r="O214" s="319"/>
      <c r="P214" s="319"/>
      <c r="Q214" s="319"/>
      <c r="R214" s="319"/>
      <c r="S214" s="319"/>
      <c r="T214" s="30"/>
      <c r="U214" s="319"/>
      <c r="V214" s="319"/>
      <c r="W214" s="319"/>
      <c r="X214" s="319"/>
      <c r="Y214" s="319"/>
      <c r="Z214" s="30"/>
      <c r="AA214" s="319"/>
      <c r="AB214" s="319"/>
      <c r="AC214" s="319"/>
      <c r="AD214" s="319"/>
      <c r="AE214" s="319"/>
      <c r="AF214" s="30"/>
      <c r="AG214" s="319"/>
      <c r="AH214" s="319"/>
      <c r="AI214" s="319"/>
      <c r="AJ214" s="319"/>
      <c r="AK214" s="319"/>
      <c r="AL214" s="30"/>
      <c r="AM214" s="319"/>
      <c r="AN214" s="319"/>
      <c r="AO214" s="319"/>
      <c r="AP214" s="319"/>
      <c r="AQ214" s="319"/>
      <c r="AR214" s="30"/>
      <c r="AS214" s="319"/>
      <c r="AT214" s="319"/>
      <c r="AU214" s="319"/>
      <c r="AV214" s="319"/>
      <c r="AW214" s="394"/>
      <c r="AX214" s="30"/>
      <c r="AY214" s="319"/>
      <c r="AZ214" s="319"/>
      <c r="BA214" s="319"/>
      <c r="BB214" s="319"/>
      <c r="BC214" s="319"/>
      <c r="BD214" s="30"/>
      <c r="BE214" s="319"/>
      <c r="BF214" s="319"/>
      <c r="BG214" s="319"/>
      <c r="BH214" s="319"/>
      <c r="BI214" s="319"/>
    </row>
    <row r="215" spans="1:61" s="391" customFormat="1">
      <c r="A215" s="662"/>
      <c r="B215" s="319"/>
      <c r="C215" s="319"/>
      <c r="D215" s="319"/>
      <c r="E215" s="319"/>
      <c r="F215" s="319"/>
      <c r="G215" s="393"/>
      <c r="H215" s="30"/>
      <c r="I215" s="319"/>
      <c r="J215" s="319"/>
      <c r="K215" s="319"/>
      <c r="L215" s="319"/>
      <c r="M215" s="319"/>
      <c r="N215" s="30"/>
      <c r="O215" s="319"/>
      <c r="P215" s="319"/>
      <c r="Q215" s="319"/>
      <c r="R215" s="319"/>
      <c r="S215" s="319"/>
      <c r="T215" s="30"/>
      <c r="U215" s="319"/>
      <c r="V215" s="319"/>
      <c r="W215" s="319"/>
      <c r="X215" s="319"/>
      <c r="Y215" s="319"/>
      <c r="Z215" s="30"/>
      <c r="AA215" s="319"/>
      <c r="AB215" s="319"/>
      <c r="AC215" s="319"/>
      <c r="AD215" s="319"/>
      <c r="AE215" s="319"/>
      <c r="AF215" s="30"/>
      <c r="AG215" s="319"/>
      <c r="AH215" s="319"/>
      <c r="AI215" s="319"/>
      <c r="AJ215" s="319"/>
      <c r="AK215" s="319"/>
      <c r="AL215" s="30"/>
      <c r="AM215" s="319"/>
      <c r="AN215" s="319"/>
      <c r="AO215" s="319"/>
      <c r="AP215" s="319"/>
      <c r="AQ215" s="319"/>
      <c r="AR215" s="30"/>
      <c r="AS215" s="319"/>
      <c r="AT215" s="319"/>
      <c r="AU215" s="319"/>
      <c r="AV215" s="319"/>
      <c r="AW215" s="394"/>
      <c r="AX215" s="30"/>
      <c r="AY215" s="319"/>
      <c r="AZ215" s="319"/>
      <c r="BA215" s="319"/>
      <c r="BB215" s="319"/>
      <c r="BC215" s="319"/>
      <c r="BD215" s="30"/>
      <c r="BE215" s="319"/>
      <c r="BF215" s="319"/>
      <c r="BG215" s="319"/>
      <c r="BH215" s="319"/>
      <c r="BI215" s="319"/>
    </row>
    <row r="216" spans="1:61" s="391" customFormat="1">
      <c r="A216" s="662"/>
      <c r="B216" s="319"/>
      <c r="C216" s="319"/>
      <c r="D216" s="319"/>
      <c r="E216" s="319"/>
      <c r="F216" s="319"/>
      <c r="G216" s="393"/>
      <c r="H216" s="30"/>
      <c r="I216" s="319"/>
      <c r="J216" s="319"/>
      <c r="K216" s="319"/>
      <c r="L216" s="319"/>
      <c r="M216" s="319"/>
      <c r="N216" s="30"/>
      <c r="O216" s="319"/>
      <c r="P216" s="319"/>
      <c r="Q216" s="319"/>
      <c r="R216" s="319"/>
      <c r="S216" s="319"/>
      <c r="T216" s="30"/>
      <c r="U216" s="319"/>
      <c r="V216" s="319"/>
      <c r="W216" s="319"/>
      <c r="X216" s="319"/>
      <c r="Y216" s="319"/>
      <c r="Z216" s="30"/>
      <c r="AA216" s="319"/>
      <c r="AB216" s="319"/>
      <c r="AC216" s="319"/>
      <c r="AD216" s="319"/>
      <c r="AE216" s="319"/>
      <c r="AF216" s="30"/>
      <c r="AG216" s="319"/>
      <c r="AH216" s="319"/>
      <c r="AI216" s="319"/>
      <c r="AJ216" s="319"/>
      <c r="AK216" s="319"/>
      <c r="AL216" s="30"/>
      <c r="AM216" s="319"/>
      <c r="AN216" s="319"/>
      <c r="AO216" s="319"/>
      <c r="AP216" s="319"/>
      <c r="AQ216" s="319"/>
      <c r="AR216" s="30"/>
      <c r="AS216" s="319"/>
      <c r="AT216" s="319"/>
      <c r="AU216" s="319"/>
      <c r="AV216" s="319"/>
      <c r="AW216" s="394"/>
      <c r="AX216" s="30"/>
      <c r="AY216" s="319"/>
      <c r="AZ216" s="319"/>
      <c r="BA216" s="319"/>
      <c r="BB216" s="319"/>
      <c r="BC216" s="319"/>
      <c r="BD216" s="30"/>
      <c r="BE216" s="319"/>
      <c r="BF216" s="319"/>
      <c r="BG216" s="319"/>
      <c r="BH216" s="319"/>
      <c r="BI216" s="319"/>
    </row>
    <row r="217" spans="1:61" s="391" customFormat="1">
      <c r="A217" s="662"/>
      <c r="B217" s="319"/>
      <c r="C217" s="319"/>
      <c r="D217" s="319"/>
      <c r="E217" s="319"/>
      <c r="F217" s="319"/>
      <c r="G217" s="393"/>
      <c r="H217" s="30"/>
      <c r="I217" s="319"/>
      <c r="J217" s="319"/>
      <c r="K217" s="319"/>
      <c r="L217" s="319"/>
      <c r="M217" s="319"/>
      <c r="N217" s="30"/>
      <c r="O217" s="319"/>
      <c r="P217" s="319"/>
      <c r="Q217" s="319"/>
      <c r="R217" s="319"/>
      <c r="S217" s="319"/>
      <c r="T217" s="30"/>
      <c r="U217" s="319"/>
      <c r="V217" s="319"/>
      <c r="W217" s="319"/>
      <c r="X217" s="319"/>
      <c r="Y217" s="319"/>
      <c r="Z217" s="30"/>
      <c r="AA217" s="319"/>
      <c r="AB217" s="319"/>
      <c r="AC217" s="319"/>
      <c r="AD217" s="319"/>
      <c r="AE217" s="319"/>
      <c r="AF217" s="30"/>
      <c r="AG217" s="319"/>
      <c r="AH217" s="319"/>
      <c r="AI217" s="319"/>
      <c r="AJ217" s="319"/>
      <c r="AK217" s="319"/>
      <c r="AL217" s="30"/>
      <c r="AM217" s="319"/>
      <c r="AN217" s="319"/>
      <c r="AO217" s="319"/>
      <c r="AP217" s="319"/>
      <c r="AQ217" s="319"/>
      <c r="AR217" s="30"/>
      <c r="AS217" s="319"/>
      <c r="AT217" s="319"/>
      <c r="AU217" s="319"/>
      <c r="AV217" s="319"/>
      <c r="AW217" s="394"/>
      <c r="AX217" s="30"/>
      <c r="AY217" s="319"/>
      <c r="AZ217" s="319"/>
      <c r="BA217" s="319"/>
      <c r="BB217" s="319"/>
      <c r="BC217" s="319"/>
      <c r="BD217" s="30"/>
      <c r="BE217" s="319"/>
      <c r="BF217" s="319"/>
      <c r="BG217" s="319"/>
      <c r="BH217" s="319"/>
      <c r="BI217" s="319"/>
    </row>
    <row r="218" spans="1:61" s="391" customFormat="1">
      <c r="A218" s="662"/>
      <c r="B218" s="319"/>
      <c r="C218" s="319"/>
      <c r="D218" s="319"/>
      <c r="E218" s="319"/>
      <c r="F218" s="319"/>
      <c r="G218" s="393"/>
      <c r="H218" s="30"/>
      <c r="I218" s="319"/>
      <c r="J218" s="319"/>
      <c r="K218" s="319"/>
      <c r="L218" s="319"/>
      <c r="M218" s="319"/>
      <c r="N218" s="30"/>
      <c r="O218" s="319"/>
      <c r="P218" s="319"/>
      <c r="Q218" s="319"/>
      <c r="R218" s="319"/>
      <c r="S218" s="319"/>
      <c r="T218" s="30"/>
      <c r="U218" s="319"/>
      <c r="V218" s="319"/>
      <c r="W218" s="319"/>
      <c r="X218" s="319"/>
      <c r="Y218" s="319"/>
      <c r="Z218" s="30"/>
      <c r="AA218" s="319"/>
      <c r="AB218" s="319"/>
      <c r="AC218" s="319"/>
      <c r="AD218" s="319"/>
      <c r="AE218" s="319"/>
      <c r="AF218" s="30"/>
      <c r="AG218" s="319"/>
      <c r="AH218" s="319"/>
      <c r="AI218" s="319"/>
      <c r="AJ218" s="319"/>
      <c r="AK218" s="319"/>
      <c r="AL218" s="30"/>
      <c r="AM218" s="319"/>
      <c r="AN218" s="319"/>
      <c r="AO218" s="319"/>
      <c r="AP218" s="319"/>
      <c r="AQ218" s="319"/>
      <c r="AR218" s="30"/>
      <c r="AS218" s="319"/>
      <c r="AT218" s="319"/>
      <c r="AU218" s="319"/>
      <c r="AV218" s="319"/>
      <c r="AW218" s="394"/>
      <c r="AX218" s="30"/>
      <c r="AY218" s="319"/>
      <c r="AZ218" s="319"/>
      <c r="BA218" s="319"/>
      <c r="BB218" s="319"/>
      <c r="BC218" s="319"/>
      <c r="BD218" s="30"/>
      <c r="BE218" s="319"/>
      <c r="BF218" s="319"/>
      <c r="BG218" s="319"/>
      <c r="BH218" s="319"/>
      <c r="BI218" s="319"/>
    </row>
    <row r="219" spans="1:61" s="391" customFormat="1">
      <c r="A219" s="662"/>
      <c r="B219" s="319"/>
      <c r="C219" s="319"/>
      <c r="D219" s="319"/>
      <c r="E219" s="319"/>
      <c r="F219" s="319"/>
      <c r="G219" s="393"/>
      <c r="H219" s="30"/>
      <c r="I219" s="319"/>
      <c r="J219" s="319"/>
      <c r="K219" s="319"/>
      <c r="L219" s="319"/>
      <c r="M219" s="319"/>
      <c r="N219" s="30"/>
      <c r="O219" s="319"/>
      <c r="P219" s="319"/>
      <c r="Q219" s="319"/>
      <c r="R219" s="319"/>
      <c r="S219" s="319"/>
      <c r="T219" s="30"/>
      <c r="U219" s="319"/>
      <c r="V219" s="319"/>
      <c r="W219" s="319"/>
      <c r="X219" s="319"/>
      <c r="Y219" s="319"/>
      <c r="Z219" s="30"/>
      <c r="AA219" s="319"/>
      <c r="AB219" s="319"/>
      <c r="AC219" s="319"/>
      <c r="AD219" s="319"/>
      <c r="AE219" s="319"/>
      <c r="AF219" s="30"/>
      <c r="AG219" s="319"/>
      <c r="AH219" s="319"/>
      <c r="AI219" s="319"/>
      <c r="AJ219" s="319"/>
      <c r="AK219" s="319"/>
      <c r="AL219" s="30"/>
      <c r="AM219" s="319"/>
      <c r="AN219" s="319"/>
      <c r="AO219" s="319"/>
      <c r="AP219" s="319"/>
      <c r="AQ219" s="319"/>
      <c r="AR219" s="30"/>
      <c r="AS219" s="319"/>
      <c r="AT219" s="319"/>
      <c r="AU219" s="319"/>
      <c r="AV219" s="319"/>
      <c r="AW219" s="394"/>
      <c r="AX219" s="30"/>
      <c r="AY219" s="319"/>
      <c r="AZ219" s="319"/>
      <c r="BA219" s="319"/>
      <c r="BB219" s="319"/>
      <c r="BC219" s="319"/>
      <c r="BD219" s="30"/>
      <c r="BE219" s="319"/>
      <c r="BF219" s="319"/>
      <c r="BG219" s="319"/>
      <c r="BH219" s="319"/>
      <c r="BI219" s="319"/>
    </row>
    <row r="220" spans="1:61" s="391" customFormat="1">
      <c r="A220" s="662"/>
      <c r="B220" s="319"/>
      <c r="C220" s="319"/>
      <c r="D220" s="319"/>
      <c r="E220" s="319"/>
      <c r="F220" s="319"/>
      <c r="G220" s="393"/>
      <c r="H220" s="30"/>
      <c r="I220" s="319"/>
      <c r="J220" s="319"/>
      <c r="K220" s="319"/>
      <c r="L220" s="319"/>
      <c r="M220" s="319"/>
      <c r="N220" s="30"/>
      <c r="O220" s="319"/>
      <c r="P220" s="319"/>
      <c r="Q220" s="319"/>
      <c r="R220" s="319"/>
      <c r="S220" s="319"/>
      <c r="T220" s="30"/>
      <c r="U220" s="319"/>
      <c r="V220" s="319"/>
      <c r="W220" s="319"/>
      <c r="X220" s="319"/>
      <c r="Y220" s="319"/>
      <c r="Z220" s="30"/>
      <c r="AA220" s="319"/>
      <c r="AB220" s="319"/>
      <c r="AC220" s="319"/>
      <c r="AD220" s="319"/>
      <c r="AE220" s="319"/>
      <c r="AF220" s="30"/>
      <c r="AG220" s="319"/>
      <c r="AH220" s="319"/>
      <c r="AI220" s="319"/>
      <c r="AJ220" s="319"/>
      <c r="AK220" s="319"/>
      <c r="AL220" s="30"/>
      <c r="AM220" s="319"/>
      <c r="AN220" s="319"/>
      <c r="AO220" s="319"/>
      <c r="AP220" s="319"/>
      <c r="AQ220" s="319"/>
      <c r="AR220" s="30"/>
      <c r="AS220" s="319"/>
      <c r="AT220" s="319"/>
      <c r="AU220" s="319"/>
      <c r="AV220" s="319"/>
      <c r="AW220" s="394"/>
      <c r="AX220" s="30"/>
      <c r="AY220" s="319"/>
      <c r="AZ220" s="319"/>
      <c r="BA220" s="319"/>
      <c r="BB220" s="319"/>
      <c r="BC220" s="319"/>
      <c r="BD220" s="30"/>
      <c r="BE220" s="319"/>
      <c r="BF220" s="319"/>
      <c r="BG220" s="319"/>
      <c r="BH220" s="319"/>
      <c r="BI220" s="319"/>
    </row>
    <row r="221" spans="1:61" s="391" customFormat="1">
      <c r="A221" s="662"/>
      <c r="B221" s="319"/>
      <c r="C221" s="319"/>
      <c r="D221" s="319"/>
      <c r="E221" s="319"/>
      <c r="F221" s="319"/>
      <c r="G221" s="393"/>
      <c r="H221" s="30"/>
      <c r="I221" s="319"/>
      <c r="J221" s="319"/>
      <c r="K221" s="319"/>
      <c r="L221" s="319"/>
      <c r="M221" s="319"/>
      <c r="N221" s="30"/>
      <c r="O221" s="319"/>
      <c r="P221" s="319"/>
      <c r="Q221" s="319"/>
      <c r="R221" s="319"/>
      <c r="S221" s="319"/>
      <c r="T221" s="30"/>
      <c r="U221" s="319"/>
      <c r="V221" s="319"/>
      <c r="W221" s="319"/>
      <c r="X221" s="319"/>
      <c r="Y221" s="319"/>
      <c r="Z221" s="30"/>
      <c r="AA221" s="319"/>
      <c r="AB221" s="319"/>
      <c r="AC221" s="319"/>
      <c r="AD221" s="319"/>
      <c r="AE221" s="319"/>
      <c r="AF221" s="30"/>
      <c r="AG221" s="319"/>
      <c r="AH221" s="319"/>
      <c r="AI221" s="319"/>
      <c r="AJ221" s="319"/>
      <c r="AK221" s="319"/>
      <c r="AL221" s="30"/>
      <c r="AM221" s="319"/>
      <c r="AN221" s="319"/>
      <c r="AO221" s="319"/>
      <c r="AP221" s="319"/>
      <c r="AQ221" s="319"/>
      <c r="AR221" s="30"/>
      <c r="AS221" s="319"/>
      <c r="AT221" s="319"/>
      <c r="AU221" s="319"/>
      <c r="AV221" s="319"/>
      <c r="AW221" s="394"/>
      <c r="AX221" s="30"/>
      <c r="AY221" s="319"/>
      <c r="AZ221" s="319"/>
      <c r="BA221" s="319"/>
      <c r="BB221" s="319"/>
      <c r="BC221" s="319"/>
      <c r="BD221" s="30"/>
      <c r="BE221" s="319"/>
      <c r="BF221" s="319"/>
      <c r="BG221" s="319"/>
      <c r="BH221" s="319"/>
      <c r="BI221" s="319"/>
    </row>
    <row r="222" spans="1:61" s="391" customFormat="1">
      <c r="A222" s="662"/>
      <c r="B222" s="319"/>
      <c r="C222" s="319"/>
      <c r="D222" s="319"/>
      <c r="E222" s="319"/>
      <c r="F222" s="319"/>
      <c r="G222" s="393"/>
      <c r="H222" s="30"/>
      <c r="I222" s="319"/>
      <c r="J222" s="319"/>
      <c r="K222" s="319"/>
      <c r="L222" s="319"/>
      <c r="M222" s="319"/>
      <c r="N222" s="30"/>
      <c r="O222" s="319"/>
      <c r="P222" s="319"/>
      <c r="Q222" s="319"/>
      <c r="R222" s="319"/>
      <c r="S222" s="319"/>
      <c r="T222" s="30"/>
      <c r="U222" s="319"/>
      <c r="V222" s="319"/>
      <c r="W222" s="319"/>
      <c r="X222" s="319"/>
      <c r="Y222" s="319"/>
      <c r="Z222" s="30"/>
      <c r="AA222" s="319"/>
      <c r="AB222" s="319"/>
      <c r="AC222" s="319"/>
      <c r="AD222" s="319"/>
      <c r="AE222" s="319"/>
      <c r="AF222" s="30"/>
      <c r="AG222" s="319"/>
      <c r="AH222" s="319"/>
      <c r="AI222" s="319"/>
      <c r="AJ222" s="319"/>
      <c r="AK222" s="319"/>
      <c r="AL222" s="30"/>
      <c r="AM222" s="319"/>
      <c r="AN222" s="319"/>
      <c r="AO222" s="319"/>
      <c r="AP222" s="319"/>
      <c r="AQ222" s="319"/>
      <c r="AR222" s="30"/>
      <c r="AS222" s="319"/>
      <c r="AT222" s="319"/>
      <c r="AU222" s="319"/>
      <c r="AV222" s="319"/>
      <c r="AW222" s="394"/>
      <c r="AX222" s="30"/>
      <c r="AY222" s="319"/>
      <c r="AZ222" s="319"/>
      <c r="BA222" s="319"/>
      <c r="BB222" s="319"/>
      <c r="BC222" s="319"/>
      <c r="BD222" s="30"/>
      <c r="BE222" s="319"/>
      <c r="BF222" s="319"/>
      <c r="BG222" s="319"/>
      <c r="BH222" s="319"/>
      <c r="BI222" s="319"/>
    </row>
    <row r="223" spans="1:61" s="391" customFormat="1">
      <c r="A223" s="662"/>
      <c r="B223" s="319"/>
      <c r="C223" s="319"/>
      <c r="D223" s="319"/>
      <c r="E223" s="319"/>
      <c r="F223" s="319"/>
      <c r="G223" s="393"/>
      <c r="H223" s="30"/>
      <c r="I223" s="319"/>
      <c r="J223" s="319"/>
      <c r="K223" s="319"/>
      <c r="L223" s="319"/>
      <c r="M223" s="319"/>
      <c r="N223" s="30"/>
      <c r="O223" s="319"/>
      <c r="P223" s="319"/>
      <c r="Q223" s="319"/>
      <c r="R223" s="319"/>
      <c r="S223" s="319"/>
      <c r="T223" s="30"/>
      <c r="U223" s="319"/>
      <c r="V223" s="319"/>
      <c r="W223" s="319"/>
      <c r="X223" s="319"/>
      <c r="Y223" s="319"/>
      <c r="Z223" s="30"/>
      <c r="AA223" s="319"/>
      <c r="AB223" s="319"/>
      <c r="AC223" s="319"/>
      <c r="AD223" s="319"/>
      <c r="AE223" s="319"/>
      <c r="AF223" s="30"/>
      <c r="AG223" s="319"/>
      <c r="AH223" s="319"/>
      <c r="AI223" s="319"/>
      <c r="AJ223" s="319"/>
      <c r="AK223" s="319"/>
      <c r="AL223" s="30"/>
      <c r="AM223" s="319"/>
      <c r="AN223" s="319"/>
      <c r="AO223" s="319"/>
      <c r="AP223" s="319"/>
      <c r="AQ223" s="319"/>
      <c r="AR223" s="30"/>
      <c r="AS223" s="319"/>
      <c r="AT223" s="319"/>
      <c r="AU223" s="319"/>
      <c r="AV223" s="319"/>
      <c r="AW223" s="394"/>
      <c r="AX223" s="30"/>
      <c r="AY223" s="319"/>
      <c r="AZ223" s="319"/>
      <c r="BA223" s="319"/>
      <c r="BB223" s="319"/>
      <c r="BC223" s="319"/>
      <c r="BD223" s="30"/>
      <c r="BE223" s="319"/>
      <c r="BF223" s="319"/>
      <c r="BG223" s="319"/>
      <c r="BH223" s="319"/>
      <c r="BI223" s="319"/>
    </row>
    <row r="224" spans="1:61" s="391" customFormat="1">
      <c r="A224" s="662"/>
      <c r="B224" s="319"/>
      <c r="C224" s="319"/>
      <c r="D224" s="319"/>
      <c r="E224" s="319"/>
      <c r="F224" s="319"/>
      <c r="G224" s="393"/>
      <c r="H224" s="30"/>
      <c r="I224" s="319"/>
      <c r="J224" s="319"/>
      <c r="K224" s="319"/>
      <c r="L224" s="319"/>
      <c r="M224" s="319"/>
      <c r="N224" s="30"/>
      <c r="O224" s="319"/>
      <c r="P224" s="319"/>
      <c r="Q224" s="319"/>
      <c r="R224" s="319"/>
      <c r="S224" s="319"/>
      <c r="T224" s="30"/>
      <c r="U224" s="319"/>
      <c r="V224" s="319"/>
      <c r="W224" s="319"/>
      <c r="X224" s="319"/>
      <c r="Y224" s="319"/>
      <c r="Z224" s="30"/>
      <c r="AA224" s="319"/>
      <c r="AB224" s="319"/>
      <c r="AC224" s="319"/>
      <c r="AD224" s="319"/>
      <c r="AE224" s="319"/>
      <c r="AF224" s="30"/>
      <c r="AG224" s="319"/>
      <c r="AH224" s="319"/>
      <c r="AI224" s="319"/>
      <c r="AJ224" s="319"/>
      <c r="AK224" s="319"/>
      <c r="AL224" s="30"/>
      <c r="AM224" s="319"/>
      <c r="AN224" s="319"/>
      <c r="AO224" s="319"/>
      <c r="AP224" s="319"/>
      <c r="AQ224" s="319"/>
      <c r="AR224" s="30"/>
      <c r="AS224" s="319"/>
      <c r="AT224" s="319"/>
      <c r="AU224" s="319"/>
      <c r="AV224" s="319"/>
      <c r="AW224" s="394"/>
      <c r="AX224" s="30"/>
      <c r="AY224" s="319"/>
      <c r="AZ224" s="319"/>
      <c r="BA224" s="319"/>
      <c r="BB224" s="319"/>
      <c r="BC224" s="319"/>
      <c r="BD224" s="30"/>
      <c r="BE224" s="319"/>
      <c r="BF224" s="319"/>
      <c r="BG224" s="319"/>
      <c r="BH224" s="319"/>
      <c r="BI224" s="319"/>
    </row>
    <row r="225" spans="1:61" s="391" customFormat="1">
      <c r="A225" s="662"/>
      <c r="B225" s="319"/>
      <c r="C225" s="319"/>
      <c r="D225" s="319"/>
      <c r="E225" s="319"/>
      <c r="F225" s="319"/>
      <c r="G225" s="393"/>
      <c r="H225" s="30"/>
      <c r="I225" s="319"/>
      <c r="J225" s="319"/>
      <c r="K225" s="319"/>
      <c r="L225" s="319"/>
      <c r="M225" s="319"/>
      <c r="N225" s="30"/>
      <c r="O225" s="319"/>
      <c r="P225" s="319"/>
      <c r="Q225" s="319"/>
      <c r="R225" s="319"/>
      <c r="S225" s="319"/>
      <c r="T225" s="30"/>
      <c r="U225" s="319"/>
      <c r="V225" s="319"/>
      <c r="W225" s="319"/>
      <c r="X225" s="319"/>
      <c r="Y225" s="319"/>
      <c r="Z225" s="30"/>
      <c r="AA225" s="319"/>
      <c r="AB225" s="319"/>
      <c r="AC225" s="319"/>
      <c r="AD225" s="319"/>
      <c r="AE225" s="319"/>
      <c r="AF225" s="30"/>
      <c r="AG225" s="319"/>
      <c r="AH225" s="319"/>
      <c r="AI225" s="319"/>
      <c r="AJ225" s="319"/>
      <c r="AK225" s="319"/>
      <c r="AL225" s="30"/>
      <c r="AM225" s="319"/>
      <c r="AN225" s="319"/>
      <c r="AO225" s="319"/>
      <c r="AP225" s="319"/>
      <c r="AQ225" s="319"/>
      <c r="AR225" s="30"/>
      <c r="AS225" s="319"/>
      <c r="AT225" s="319"/>
      <c r="AU225" s="319"/>
      <c r="AV225" s="319"/>
      <c r="AW225" s="394"/>
      <c r="AX225" s="30"/>
      <c r="AY225" s="319"/>
      <c r="AZ225" s="319"/>
      <c r="BA225" s="319"/>
      <c r="BB225" s="319"/>
      <c r="BC225" s="319"/>
      <c r="BD225" s="30"/>
      <c r="BE225" s="319"/>
      <c r="BF225" s="319"/>
      <c r="BG225" s="319"/>
      <c r="BH225" s="319"/>
      <c r="BI225" s="319"/>
    </row>
    <row r="226" spans="1:61" s="391" customFormat="1">
      <c r="A226" s="662"/>
      <c r="B226" s="319"/>
      <c r="C226" s="319"/>
      <c r="D226" s="319"/>
      <c r="E226" s="319"/>
      <c r="F226" s="319"/>
      <c r="G226" s="393"/>
      <c r="H226" s="30"/>
      <c r="I226" s="319"/>
      <c r="J226" s="319"/>
      <c r="K226" s="319"/>
      <c r="L226" s="319"/>
      <c r="M226" s="319"/>
      <c r="N226" s="30"/>
      <c r="O226" s="319"/>
      <c r="P226" s="319"/>
      <c r="Q226" s="319"/>
      <c r="R226" s="319"/>
      <c r="S226" s="319"/>
      <c r="T226" s="30"/>
      <c r="U226" s="319"/>
      <c r="V226" s="319"/>
      <c r="W226" s="319"/>
      <c r="X226" s="319"/>
      <c r="Y226" s="319"/>
      <c r="Z226" s="30"/>
      <c r="AA226" s="319"/>
      <c r="AB226" s="319"/>
      <c r="AC226" s="319"/>
      <c r="AD226" s="319"/>
      <c r="AE226" s="319"/>
      <c r="AF226" s="30"/>
      <c r="AG226" s="319"/>
      <c r="AH226" s="319"/>
      <c r="AI226" s="319"/>
      <c r="AJ226" s="319"/>
      <c r="AK226" s="319"/>
      <c r="AL226" s="30"/>
      <c r="AM226" s="319"/>
      <c r="AN226" s="319"/>
      <c r="AO226" s="319"/>
      <c r="AP226" s="319"/>
      <c r="AQ226" s="319"/>
      <c r="AR226" s="30"/>
      <c r="AS226" s="319"/>
      <c r="AT226" s="319"/>
      <c r="AU226" s="319"/>
      <c r="AV226" s="319"/>
      <c r="AW226" s="394"/>
      <c r="AX226" s="30"/>
      <c r="AY226" s="319"/>
      <c r="AZ226" s="319"/>
      <c r="BA226" s="319"/>
      <c r="BB226" s="319"/>
      <c r="BC226" s="319"/>
      <c r="BD226" s="30"/>
      <c r="BE226" s="319"/>
      <c r="BF226" s="319"/>
      <c r="BG226" s="319"/>
      <c r="BH226" s="319"/>
      <c r="BI226" s="319"/>
    </row>
    <row r="227" spans="1:61" s="391" customFormat="1">
      <c r="A227" s="662"/>
      <c r="B227" s="319"/>
      <c r="C227" s="319"/>
      <c r="D227" s="319"/>
      <c r="E227" s="319"/>
      <c r="F227" s="319"/>
      <c r="G227" s="393"/>
      <c r="H227" s="30"/>
      <c r="I227" s="319"/>
      <c r="J227" s="319"/>
      <c r="K227" s="319"/>
      <c r="L227" s="319"/>
      <c r="M227" s="319"/>
      <c r="N227" s="30"/>
      <c r="O227" s="319"/>
      <c r="P227" s="319"/>
      <c r="Q227" s="319"/>
      <c r="R227" s="319"/>
      <c r="S227" s="319"/>
      <c r="T227" s="30"/>
      <c r="U227" s="319"/>
      <c r="V227" s="319"/>
      <c r="W227" s="319"/>
      <c r="X227" s="319"/>
      <c r="Y227" s="319"/>
      <c r="Z227" s="30"/>
      <c r="AA227" s="319"/>
      <c r="AB227" s="319"/>
      <c r="AC227" s="319"/>
      <c r="AD227" s="319"/>
      <c r="AE227" s="319"/>
      <c r="AF227" s="30"/>
      <c r="AG227" s="319"/>
      <c r="AH227" s="319"/>
      <c r="AI227" s="319"/>
      <c r="AJ227" s="319"/>
      <c r="AK227" s="319"/>
      <c r="AL227" s="30"/>
      <c r="AM227" s="319"/>
      <c r="AN227" s="319"/>
      <c r="AO227" s="319"/>
      <c r="AP227" s="319"/>
      <c r="AQ227" s="319"/>
      <c r="AR227" s="30"/>
      <c r="AS227" s="319"/>
      <c r="AT227" s="319"/>
      <c r="AU227" s="319"/>
      <c r="AV227" s="319"/>
      <c r="AW227" s="394"/>
      <c r="AX227" s="30"/>
      <c r="AY227" s="319"/>
      <c r="AZ227" s="319"/>
      <c r="BA227" s="319"/>
      <c r="BB227" s="319"/>
      <c r="BC227" s="319"/>
      <c r="BD227" s="30"/>
      <c r="BE227" s="319"/>
      <c r="BF227" s="319"/>
      <c r="BG227" s="319"/>
      <c r="BH227" s="319"/>
      <c r="BI227" s="319"/>
    </row>
    <row r="228" spans="1:61" s="391" customFormat="1">
      <c r="A228" s="662"/>
      <c r="B228" s="319"/>
      <c r="C228" s="319"/>
      <c r="D228" s="319"/>
      <c r="E228" s="319"/>
      <c r="F228" s="319"/>
      <c r="G228" s="393"/>
      <c r="H228" s="30"/>
      <c r="I228" s="319"/>
      <c r="J228" s="319"/>
      <c r="K228" s="319"/>
      <c r="L228" s="319"/>
      <c r="M228" s="319"/>
      <c r="N228" s="30"/>
      <c r="O228" s="319"/>
      <c r="P228" s="319"/>
      <c r="Q228" s="319"/>
      <c r="R228" s="319"/>
      <c r="S228" s="319"/>
      <c r="T228" s="30"/>
      <c r="U228" s="319"/>
      <c r="V228" s="319"/>
      <c r="W228" s="319"/>
      <c r="X228" s="319"/>
      <c r="Y228" s="319"/>
      <c r="Z228" s="30"/>
      <c r="AA228" s="319"/>
      <c r="AB228" s="319"/>
      <c r="AC228" s="319"/>
      <c r="AD228" s="319"/>
      <c r="AE228" s="319"/>
      <c r="AF228" s="30"/>
      <c r="AG228" s="319"/>
      <c r="AH228" s="319"/>
      <c r="AI228" s="319"/>
      <c r="AJ228" s="319"/>
      <c r="AK228" s="319"/>
      <c r="AL228" s="30"/>
      <c r="AM228" s="319"/>
      <c r="AN228" s="319"/>
      <c r="AO228" s="319"/>
      <c r="AP228" s="319"/>
      <c r="AQ228" s="319"/>
      <c r="AR228" s="30"/>
      <c r="AS228" s="319"/>
      <c r="AT228" s="319"/>
      <c r="AU228" s="319"/>
      <c r="AV228" s="319"/>
      <c r="AW228" s="394"/>
      <c r="AX228" s="30"/>
      <c r="AY228" s="319"/>
      <c r="AZ228" s="319"/>
      <c r="BA228" s="319"/>
      <c r="BB228" s="319"/>
      <c r="BC228" s="319"/>
      <c r="BD228" s="30"/>
      <c r="BE228" s="319"/>
      <c r="BF228" s="319"/>
      <c r="BG228" s="319"/>
      <c r="BH228" s="319"/>
      <c r="BI228" s="319"/>
    </row>
    <row r="229" spans="1:61" s="391" customFormat="1">
      <c r="A229" s="662"/>
      <c r="B229" s="319"/>
      <c r="C229" s="319"/>
      <c r="D229" s="319"/>
      <c r="E229" s="319"/>
      <c r="F229" s="319"/>
      <c r="G229" s="393"/>
      <c r="H229" s="30"/>
      <c r="I229" s="319"/>
      <c r="J229" s="319"/>
      <c r="K229" s="319"/>
      <c r="L229" s="319"/>
      <c r="M229" s="319"/>
      <c r="N229" s="30"/>
      <c r="O229" s="319"/>
      <c r="P229" s="319"/>
      <c r="Q229" s="319"/>
      <c r="R229" s="319"/>
      <c r="S229" s="319"/>
      <c r="T229" s="30"/>
      <c r="U229" s="319"/>
      <c r="V229" s="319"/>
      <c r="W229" s="319"/>
      <c r="X229" s="319"/>
      <c r="Y229" s="319"/>
      <c r="Z229" s="30"/>
      <c r="AA229" s="319"/>
      <c r="AB229" s="319"/>
      <c r="AC229" s="319"/>
      <c r="AD229" s="319"/>
      <c r="AE229" s="319"/>
      <c r="AF229" s="30"/>
      <c r="AG229" s="319"/>
      <c r="AH229" s="319"/>
      <c r="AI229" s="319"/>
      <c r="AJ229" s="319"/>
      <c r="AK229" s="319"/>
      <c r="AL229" s="30"/>
      <c r="AM229" s="319"/>
      <c r="AN229" s="319"/>
      <c r="AO229" s="319"/>
      <c r="AP229" s="319"/>
      <c r="AQ229" s="319"/>
      <c r="AR229" s="30"/>
      <c r="AS229" s="319"/>
      <c r="AT229" s="319"/>
      <c r="AU229" s="319"/>
      <c r="AV229" s="319"/>
      <c r="AW229" s="394"/>
      <c r="AX229" s="30"/>
      <c r="AY229" s="319"/>
      <c r="AZ229" s="319"/>
      <c r="BA229" s="319"/>
      <c r="BB229" s="319"/>
      <c r="BC229" s="319"/>
      <c r="BD229" s="30"/>
      <c r="BE229" s="319"/>
      <c r="BF229" s="319"/>
      <c r="BG229" s="319"/>
      <c r="BH229" s="319"/>
      <c r="BI229" s="319"/>
    </row>
    <row r="230" spans="1:61" s="391" customFormat="1">
      <c r="A230" s="662"/>
      <c r="B230" s="319"/>
      <c r="C230" s="319"/>
      <c r="D230" s="319"/>
      <c r="E230" s="319"/>
      <c r="F230" s="319"/>
      <c r="G230" s="393"/>
      <c r="H230" s="30"/>
      <c r="I230" s="319"/>
      <c r="J230" s="319"/>
      <c r="K230" s="319"/>
      <c r="L230" s="319"/>
      <c r="M230" s="319"/>
      <c r="N230" s="30"/>
      <c r="O230" s="319"/>
      <c r="P230" s="319"/>
      <c r="Q230" s="319"/>
      <c r="R230" s="319"/>
      <c r="S230" s="319"/>
      <c r="T230" s="30"/>
      <c r="U230" s="319"/>
      <c r="V230" s="319"/>
      <c r="W230" s="319"/>
      <c r="X230" s="319"/>
      <c r="Y230" s="319"/>
      <c r="Z230" s="30"/>
      <c r="AA230" s="319"/>
      <c r="AB230" s="319"/>
      <c r="AC230" s="319"/>
      <c r="AD230" s="319"/>
      <c r="AE230" s="319"/>
      <c r="AF230" s="30"/>
      <c r="AG230" s="319"/>
      <c r="AH230" s="319"/>
      <c r="AI230" s="319"/>
      <c r="AJ230" s="319"/>
      <c r="AK230" s="319"/>
      <c r="AL230" s="30"/>
      <c r="AM230" s="319"/>
      <c r="AN230" s="319"/>
      <c r="AO230" s="319"/>
      <c r="AP230" s="319"/>
      <c r="AQ230" s="319"/>
      <c r="AR230" s="30"/>
      <c r="AS230" s="319"/>
      <c r="AT230" s="319"/>
      <c r="AU230" s="319"/>
      <c r="AV230" s="319"/>
      <c r="AW230" s="394"/>
      <c r="AX230" s="30"/>
      <c r="AY230" s="319"/>
      <c r="AZ230" s="319"/>
      <c r="BA230" s="319"/>
      <c r="BB230" s="319"/>
      <c r="BC230" s="319"/>
      <c r="BD230" s="30"/>
      <c r="BE230" s="319"/>
      <c r="BF230" s="319"/>
      <c r="BG230" s="319"/>
      <c r="BH230" s="319"/>
      <c r="BI230" s="319"/>
    </row>
    <row r="231" spans="1:61" s="391" customFormat="1">
      <c r="A231" s="662"/>
      <c r="B231" s="319"/>
      <c r="C231" s="319"/>
      <c r="D231" s="319"/>
      <c r="E231" s="319"/>
      <c r="F231" s="319"/>
      <c r="G231" s="393"/>
      <c r="H231" s="30"/>
      <c r="I231" s="319"/>
      <c r="J231" s="319"/>
      <c r="K231" s="319"/>
      <c r="L231" s="319"/>
      <c r="M231" s="319"/>
      <c r="N231" s="30"/>
      <c r="O231" s="319"/>
      <c r="P231" s="319"/>
      <c r="Q231" s="319"/>
      <c r="R231" s="319"/>
      <c r="S231" s="319"/>
      <c r="T231" s="30"/>
      <c r="U231" s="319"/>
      <c r="V231" s="319"/>
      <c r="W231" s="319"/>
      <c r="X231" s="319"/>
      <c r="Y231" s="319"/>
      <c r="Z231" s="30"/>
      <c r="AA231" s="319"/>
      <c r="AB231" s="319"/>
      <c r="AC231" s="319"/>
      <c r="AD231" s="319"/>
      <c r="AE231" s="319"/>
      <c r="AF231" s="30"/>
      <c r="AG231" s="319"/>
      <c r="AH231" s="319"/>
      <c r="AI231" s="319"/>
      <c r="AJ231" s="319"/>
      <c r="AK231" s="319"/>
      <c r="AL231" s="30"/>
      <c r="AM231" s="319"/>
      <c r="AN231" s="319"/>
      <c r="AO231" s="319"/>
      <c r="AP231" s="319"/>
      <c r="AQ231" s="319"/>
      <c r="AR231" s="30"/>
      <c r="AS231" s="319"/>
      <c r="AT231" s="319"/>
      <c r="AU231" s="319"/>
      <c r="AV231" s="319"/>
      <c r="AW231" s="394"/>
      <c r="AX231" s="30"/>
      <c r="AY231" s="319"/>
      <c r="AZ231" s="319"/>
      <c r="BA231" s="319"/>
      <c r="BB231" s="319"/>
      <c r="BC231" s="319"/>
      <c r="BD231" s="30"/>
      <c r="BE231" s="319"/>
      <c r="BF231" s="319"/>
      <c r="BG231" s="319"/>
      <c r="BH231" s="319"/>
      <c r="BI231" s="319"/>
    </row>
    <row r="232" spans="1:61" s="391" customFormat="1">
      <c r="A232" s="662"/>
      <c r="B232" s="319"/>
      <c r="C232" s="319"/>
      <c r="D232" s="319"/>
      <c r="E232" s="319"/>
      <c r="F232" s="319"/>
      <c r="G232" s="393"/>
      <c r="H232" s="30"/>
      <c r="I232" s="319"/>
      <c r="J232" s="319"/>
      <c r="K232" s="319"/>
      <c r="L232" s="319"/>
      <c r="M232" s="319"/>
      <c r="N232" s="30"/>
      <c r="O232" s="319"/>
      <c r="P232" s="319"/>
      <c r="Q232" s="319"/>
      <c r="R232" s="319"/>
      <c r="S232" s="319"/>
      <c r="T232" s="30"/>
      <c r="U232" s="319"/>
      <c r="V232" s="319"/>
      <c r="W232" s="319"/>
      <c r="X232" s="319"/>
      <c r="Y232" s="319"/>
      <c r="Z232" s="30"/>
      <c r="AA232" s="319"/>
      <c r="AB232" s="319"/>
      <c r="AC232" s="319"/>
      <c r="AD232" s="319"/>
      <c r="AE232" s="319"/>
      <c r="AF232" s="30"/>
      <c r="AG232" s="319"/>
      <c r="AH232" s="319"/>
      <c r="AI232" s="319"/>
      <c r="AJ232" s="319"/>
      <c r="AK232" s="319"/>
      <c r="AL232" s="30"/>
      <c r="AM232" s="319"/>
      <c r="AN232" s="319"/>
      <c r="AO232" s="319"/>
      <c r="AP232" s="319"/>
      <c r="AQ232" s="319"/>
      <c r="AR232" s="30"/>
      <c r="AS232" s="319"/>
      <c r="AT232" s="319"/>
      <c r="AU232" s="319"/>
      <c r="AV232" s="319"/>
      <c r="AW232" s="394"/>
      <c r="AX232" s="30"/>
      <c r="AY232" s="319"/>
      <c r="AZ232" s="319"/>
      <c r="BA232" s="319"/>
      <c r="BB232" s="319"/>
      <c r="BC232" s="319"/>
      <c r="BD232" s="30"/>
      <c r="BE232" s="319"/>
      <c r="BF232" s="319"/>
      <c r="BG232" s="319"/>
      <c r="BH232" s="319"/>
      <c r="BI232" s="319"/>
    </row>
    <row r="233" spans="1:61" s="391" customFormat="1">
      <c r="A233" s="662"/>
      <c r="B233" s="319"/>
      <c r="C233" s="319"/>
      <c r="D233" s="319"/>
      <c r="E233" s="319"/>
      <c r="F233" s="319"/>
      <c r="G233" s="393"/>
      <c r="H233" s="30"/>
      <c r="I233" s="319"/>
      <c r="J233" s="319"/>
      <c r="K233" s="319"/>
      <c r="L233" s="319"/>
      <c r="M233" s="319"/>
      <c r="N233" s="30"/>
      <c r="O233" s="319"/>
      <c r="P233" s="319"/>
      <c r="Q233" s="319"/>
      <c r="R233" s="319"/>
      <c r="S233" s="319"/>
      <c r="T233" s="30"/>
      <c r="U233" s="319"/>
      <c r="V233" s="319"/>
      <c r="W233" s="319"/>
      <c r="X233" s="319"/>
      <c r="Y233" s="319"/>
      <c r="Z233" s="30"/>
      <c r="AA233" s="319"/>
      <c r="AB233" s="319"/>
      <c r="AC233" s="319"/>
      <c r="AD233" s="319"/>
      <c r="AE233" s="319"/>
      <c r="AF233" s="30"/>
      <c r="AG233" s="319"/>
      <c r="AH233" s="319"/>
      <c r="AI233" s="319"/>
      <c r="AJ233" s="319"/>
      <c r="AK233" s="319"/>
      <c r="AL233" s="30"/>
      <c r="AM233" s="319"/>
      <c r="AN233" s="319"/>
      <c r="AO233" s="319"/>
      <c r="AP233" s="319"/>
      <c r="AQ233" s="319"/>
      <c r="AR233" s="30"/>
      <c r="AS233" s="319"/>
      <c r="AT233" s="319"/>
      <c r="AU233" s="319"/>
      <c r="AV233" s="319"/>
      <c r="AW233" s="394"/>
      <c r="AX233" s="30"/>
      <c r="AY233" s="319"/>
      <c r="AZ233" s="319"/>
      <c r="BA233" s="319"/>
      <c r="BB233" s="319"/>
      <c r="BC233" s="319"/>
      <c r="BD233" s="30"/>
      <c r="BE233" s="319"/>
      <c r="BF233" s="319"/>
      <c r="BG233" s="319"/>
      <c r="BH233" s="319"/>
      <c r="BI233" s="319"/>
    </row>
    <row r="234" spans="1:61" s="391" customFormat="1">
      <c r="A234" s="662"/>
      <c r="B234" s="319"/>
      <c r="C234" s="319"/>
      <c r="D234" s="319"/>
      <c r="E234" s="319"/>
      <c r="F234" s="319"/>
      <c r="G234" s="393"/>
      <c r="H234" s="30"/>
      <c r="I234" s="319"/>
      <c r="J234" s="319"/>
      <c r="K234" s="319"/>
      <c r="L234" s="319"/>
      <c r="M234" s="319"/>
      <c r="N234" s="30"/>
      <c r="O234" s="319"/>
      <c r="P234" s="319"/>
      <c r="Q234" s="319"/>
      <c r="R234" s="319"/>
      <c r="S234" s="319"/>
      <c r="T234" s="30"/>
      <c r="U234" s="319"/>
      <c r="V234" s="319"/>
      <c r="W234" s="319"/>
      <c r="X234" s="319"/>
      <c r="Y234" s="319"/>
      <c r="Z234" s="30"/>
      <c r="AA234" s="319"/>
      <c r="AB234" s="319"/>
      <c r="AC234" s="319"/>
      <c r="AD234" s="319"/>
      <c r="AE234" s="319"/>
      <c r="AF234" s="30"/>
      <c r="AG234" s="319"/>
      <c r="AH234" s="319"/>
      <c r="AI234" s="319"/>
      <c r="AJ234" s="319"/>
      <c r="AK234" s="319"/>
      <c r="AL234" s="30"/>
      <c r="AM234" s="319"/>
      <c r="AN234" s="319"/>
      <c r="AO234" s="319"/>
      <c r="AP234" s="319"/>
      <c r="AQ234" s="319"/>
      <c r="AR234" s="30"/>
      <c r="AS234" s="319"/>
      <c r="AT234" s="319"/>
      <c r="AU234" s="319"/>
      <c r="AV234" s="319"/>
      <c r="AW234" s="394"/>
      <c r="AX234" s="30"/>
      <c r="AY234" s="319"/>
      <c r="AZ234" s="319"/>
      <c r="BA234" s="319"/>
      <c r="BB234" s="319"/>
      <c r="BC234" s="319"/>
      <c r="BD234" s="30"/>
      <c r="BE234" s="319"/>
      <c r="BF234" s="319"/>
      <c r="BG234" s="319"/>
      <c r="BH234" s="319"/>
      <c r="BI234" s="319"/>
    </row>
    <row r="235" spans="1:61" s="391" customFormat="1">
      <c r="A235" s="662"/>
      <c r="B235" s="319"/>
      <c r="C235" s="319"/>
      <c r="D235" s="319"/>
      <c r="E235" s="319"/>
      <c r="F235" s="319"/>
      <c r="G235" s="393"/>
      <c r="H235" s="30"/>
      <c r="I235" s="319"/>
      <c r="J235" s="319"/>
      <c r="K235" s="319"/>
      <c r="L235" s="319"/>
      <c r="M235" s="319"/>
      <c r="N235" s="30"/>
      <c r="O235" s="319"/>
      <c r="P235" s="319"/>
      <c r="Q235" s="319"/>
      <c r="R235" s="319"/>
      <c r="S235" s="319"/>
      <c r="T235" s="30"/>
      <c r="U235" s="319"/>
      <c r="V235" s="319"/>
      <c r="W235" s="319"/>
      <c r="X235" s="319"/>
      <c r="Y235" s="319"/>
      <c r="Z235" s="30"/>
      <c r="AA235" s="319"/>
      <c r="AB235" s="319"/>
      <c r="AC235" s="319"/>
      <c r="AD235" s="319"/>
      <c r="AE235" s="319"/>
      <c r="AF235" s="30"/>
      <c r="AG235" s="319"/>
      <c r="AH235" s="319"/>
      <c r="AI235" s="319"/>
      <c r="AJ235" s="319"/>
      <c r="AK235" s="319"/>
      <c r="AL235" s="30"/>
      <c r="AM235" s="319"/>
      <c r="AN235" s="319"/>
      <c r="AO235" s="319"/>
      <c r="AP235" s="319"/>
      <c r="AQ235" s="319"/>
      <c r="AR235" s="30"/>
      <c r="AS235" s="319"/>
      <c r="AT235" s="319"/>
      <c r="AU235" s="319"/>
      <c r="AV235" s="319"/>
      <c r="AW235" s="394"/>
      <c r="AX235" s="30"/>
      <c r="AY235" s="319"/>
      <c r="AZ235" s="319"/>
      <c r="BA235" s="319"/>
      <c r="BB235" s="319"/>
      <c r="BC235" s="319"/>
      <c r="BD235" s="30"/>
      <c r="BE235" s="319"/>
      <c r="BF235" s="319"/>
      <c r="BG235" s="319"/>
      <c r="BH235" s="319"/>
      <c r="BI235" s="319"/>
    </row>
    <row r="236" spans="1:61" s="391" customFormat="1">
      <c r="A236" s="662"/>
      <c r="B236" s="319"/>
      <c r="C236" s="319"/>
      <c r="D236" s="319"/>
      <c r="E236" s="319"/>
      <c r="F236" s="319"/>
      <c r="G236" s="393"/>
      <c r="H236" s="30"/>
      <c r="I236" s="319"/>
      <c r="J236" s="319"/>
      <c r="K236" s="319"/>
      <c r="L236" s="319"/>
      <c r="M236" s="319"/>
      <c r="N236" s="30"/>
      <c r="O236" s="319"/>
      <c r="P236" s="319"/>
      <c r="Q236" s="319"/>
      <c r="R236" s="319"/>
      <c r="S236" s="319"/>
      <c r="T236" s="30"/>
      <c r="U236" s="319"/>
      <c r="V236" s="319"/>
      <c r="W236" s="319"/>
      <c r="X236" s="319"/>
      <c r="Y236" s="319"/>
      <c r="Z236" s="30"/>
      <c r="AA236" s="319"/>
      <c r="AB236" s="319"/>
      <c r="AC236" s="319"/>
      <c r="AD236" s="319"/>
      <c r="AE236" s="319"/>
      <c r="AF236" s="30"/>
      <c r="AG236" s="319"/>
      <c r="AH236" s="319"/>
      <c r="AI236" s="319"/>
      <c r="AJ236" s="319"/>
      <c r="AK236" s="319"/>
      <c r="AL236" s="30"/>
      <c r="AM236" s="319"/>
      <c r="AN236" s="319"/>
      <c r="AO236" s="319"/>
      <c r="AP236" s="319"/>
      <c r="AQ236" s="319"/>
      <c r="AR236" s="30"/>
      <c r="AS236" s="319"/>
      <c r="AT236" s="319"/>
      <c r="AU236" s="319"/>
      <c r="AV236" s="319"/>
      <c r="AW236" s="394"/>
      <c r="AX236" s="30"/>
      <c r="AY236" s="319"/>
      <c r="AZ236" s="319"/>
      <c r="BA236" s="319"/>
      <c r="BB236" s="319"/>
      <c r="BC236" s="319"/>
      <c r="BD236" s="30"/>
      <c r="BE236" s="319"/>
      <c r="BF236" s="319"/>
      <c r="BG236" s="319"/>
      <c r="BH236" s="319"/>
      <c r="BI236" s="319"/>
    </row>
    <row r="237" spans="1:61" s="391" customFormat="1">
      <c r="A237" s="662"/>
      <c r="B237" s="319"/>
      <c r="C237" s="319"/>
      <c r="D237" s="319"/>
      <c r="E237" s="319"/>
      <c r="F237" s="319"/>
      <c r="G237" s="393"/>
      <c r="H237" s="30"/>
      <c r="I237" s="319"/>
      <c r="J237" s="319"/>
      <c r="K237" s="319"/>
      <c r="L237" s="319"/>
      <c r="M237" s="319"/>
      <c r="N237" s="30"/>
      <c r="O237" s="319"/>
      <c r="P237" s="319"/>
      <c r="Q237" s="319"/>
      <c r="R237" s="319"/>
      <c r="S237" s="319"/>
      <c r="T237" s="30"/>
      <c r="U237" s="319"/>
      <c r="V237" s="319"/>
      <c r="W237" s="319"/>
      <c r="X237" s="319"/>
      <c r="Y237" s="319"/>
      <c r="Z237" s="30"/>
      <c r="AA237" s="319"/>
      <c r="AB237" s="319"/>
      <c r="AC237" s="319"/>
      <c r="AD237" s="319"/>
      <c r="AE237" s="319"/>
      <c r="AF237" s="30"/>
      <c r="AG237" s="319"/>
      <c r="AH237" s="319"/>
      <c r="AI237" s="319"/>
      <c r="AJ237" s="319"/>
      <c r="AK237" s="319"/>
      <c r="AL237" s="30"/>
      <c r="AM237" s="319"/>
      <c r="AN237" s="319"/>
      <c r="AO237" s="319"/>
      <c r="AP237" s="319"/>
      <c r="AQ237" s="319"/>
      <c r="AR237" s="30"/>
      <c r="AS237" s="319"/>
      <c r="AT237" s="319"/>
      <c r="AU237" s="319"/>
      <c r="AV237" s="319"/>
      <c r="AW237" s="394"/>
      <c r="AX237" s="30"/>
      <c r="AY237" s="319"/>
      <c r="AZ237" s="319"/>
      <c r="BA237" s="319"/>
      <c r="BB237" s="319"/>
      <c r="BC237" s="319"/>
      <c r="BD237" s="30"/>
      <c r="BE237" s="319"/>
      <c r="BF237" s="319"/>
      <c r="BG237" s="319"/>
      <c r="BH237" s="319"/>
      <c r="BI237" s="319"/>
    </row>
    <row r="238" spans="1:61" s="391" customFormat="1">
      <c r="A238" s="662"/>
      <c r="B238" s="319"/>
      <c r="C238" s="319"/>
      <c r="D238" s="319"/>
      <c r="E238" s="319"/>
      <c r="F238" s="319"/>
      <c r="G238" s="393"/>
      <c r="H238" s="30"/>
      <c r="I238" s="319"/>
      <c r="J238" s="319"/>
      <c r="K238" s="319"/>
      <c r="L238" s="319"/>
      <c r="M238" s="319"/>
      <c r="N238" s="30"/>
      <c r="O238" s="319"/>
      <c r="P238" s="319"/>
      <c r="Q238" s="319"/>
      <c r="R238" s="319"/>
      <c r="S238" s="319"/>
      <c r="T238" s="30"/>
      <c r="U238" s="319"/>
      <c r="V238" s="319"/>
      <c r="W238" s="319"/>
      <c r="X238" s="319"/>
      <c r="Y238" s="319"/>
      <c r="Z238" s="30"/>
      <c r="AA238" s="319"/>
      <c r="AB238" s="319"/>
      <c r="AC238" s="319"/>
      <c r="AD238" s="319"/>
      <c r="AE238" s="319"/>
      <c r="AF238" s="30"/>
      <c r="AG238" s="319"/>
      <c r="AH238" s="319"/>
      <c r="AI238" s="319"/>
      <c r="AJ238" s="319"/>
      <c r="AK238" s="319"/>
      <c r="AL238" s="30"/>
      <c r="AM238" s="319"/>
      <c r="AN238" s="319"/>
      <c r="AO238" s="319"/>
      <c r="AP238" s="319"/>
      <c r="AQ238" s="319"/>
      <c r="AR238" s="30"/>
      <c r="AS238" s="319"/>
      <c r="AT238" s="319"/>
      <c r="AU238" s="319"/>
      <c r="AV238" s="319"/>
      <c r="AW238" s="394"/>
      <c r="AX238" s="30"/>
      <c r="AY238" s="319"/>
      <c r="AZ238" s="319"/>
      <c r="BA238" s="319"/>
      <c r="BB238" s="319"/>
      <c r="BC238" s="319"/>
      <c r="BD238" s="30"/>
      <c r="BE238" s="319"/>
      <c r="BF238" s="319"/>
      <c r="BG238" s="319"/>
      <c r="BH238" s="319"/>
      <c r="BI238" s="319"/>
    </row>
    <row r="239" spans="1:61" s="391" customFormat="1">
      <c r="A239" s="662"/>
      <c r="B239" s="319"/>
      <c r="C239" s="319"/>
      <c r="D239" s="319"/>
      <c r="E239" s="319"/>
      <c r="F239" s="319"/>
      <c r="G239" s="393"/>
      <c r="H239" s="30"/>
      <c r="I239" s="319"/>
      <c r="J239" s="319"/>
      <c r="K239" s="319"/>
      <c r="L239" s="319"/>
      <c r="M239" s="319"/>
      <c r="N239" s="30"/>
      <c r="O239" s="319"/>
      <c r="P239" s="319"/>
      <c r="Q239" s="319"/>
      <c r="R239" s="319"/>
      <c r="S239" s="319"/>
      <c r="T239" s="30"/>
      <c r="U239" s="319"/>
      <c r="V239" s="319"/>
      <c r="W239" s="319"/>
      <c r="X239" s="319"/>
      <c r="Y239" s="319"/>
      <c r="Z239" s="30"/>
      <c r="AA239" s="319"/>
      <c r="AB239" s="319"/>
      <c r="AC239" s="319"/>
      <c r="AD239" s="319"/>
      <c r="AE239" s="319"/>
      <c r="AF239" s="30"/>
      <c r="AG239" s="319"/>
      <c r="AH239" s="319"/>
      <c r="AI239" s="319"/>
      <c r="AJ239" s="319"/>
      <c r="AK239" s="319"/>
      <c r="AL239" s="30"/>
      <c r="AM239" s="319"/>
      <c r="AN239" s="319"/>
      <c r="AO239" s="319"/>
      <c r="AP239" s="319"/>
      <c r="AQ239" s="319"/>
      <c r="AR239" s="30"/>
      <c r="AS239" s="319"/>
      <c r="AT239" s="319"/>
      <c r="AU239" s="319"/>
      <c r="AV239" s="319"/>
      <c r="AW239" s="394"/>
      <c r="AX239" s="30"/>
      <c r="AY239" s="319"/>
      <c r="AZ239" s="319"/>
      <c r="BA239" s="319"/>
      <c r="BB239" s="319"/>
      <c r="BC239" s="319"/>
      <c r="BD239" s="30"/>
      <c r="BE239" s="319"/>
      <c r="BF239" s="319"/>
      <c r="BG239" s="319"/>
      <c r="BH239" s="319"/>
      <c r="BI239" s="319"/>
    </row>
    <row r="240" spans="1:61" s="391" customFormat="1">
      <c r="A240" s="662"/>
      <c r="B240" s="319"/>
      <c r="C240" s="319"/>
      <c r="D240" s="319"/>
      <c r="E240" s="319"/>
      <c r="F240" s="319"/>
      <c r="G240" s="393"/>
      <c r="H240" s="30"/>
      <c r="I240" s="319"/>
      <c r="J240" s="319"/>
      <c r="K240" s="319"/>
      <c r="L240" s="319"/>
      <c r="M240" s="319"/>
      <c r="N240" s="30"/>
      <c r="O240" s="319"/>
      <c r="P240" s="319"/>
      <c r="Q240" s="319"/>
      <c r="R240" s="319"/>
      <c r="S240" s="319"/>
      <c r="T240" s="30"/>
      <c r="U240" s="319"/>
      <c r="V240" s="319"/>
      <c r="W240" s="319"/>
      <c r="X240" s="319"/>
      <c r="Y240" s="319"/>
      <c r="Z240" s="30"/>
      <c r="AA240" s="319"/>
      <c r="AB240" s="319"/>
      <c r="AC240" s="319"/>
      <c r="AD240" s="319"/>
      <c r="AE240" s="319"/>
      <c r="AF240" s="30"/>
      <c r="AG240" s="319"/>
      <c r="AH240" s="319"/>
      <c r="AI240" s="319"/>
      <c r="AJ240" s="319"/>
      <c r="AK240" s="319"/>
      <c r="AL240" s="30"/>
      <c r="AM240" s="319"/>
      <c r="AN240" s="319"/>
      <c r="AO240" s="319"/>
      <c r="AP240" s="319"/>
      <c r="AQ240" s="319"/>
      <c r="AR240" s="30"/>
      <c r="AS240" s="319"/>
      <c r="AT240" s="319"/>
      <c r="AU240" s="319"/>
      <c r="AV240" s="319"/>
      <c r="AW240" s="394"/>
      <c r="AX240" s="30"/>
      <c r="AY240" s="319"/>
      <c r="AZ240" s="319"/>
      <c r="BA240" s="319"/>
      <c r="BB240" s="319"/>
      <c r="BC240" s="319"/>
      <c r="BD240" s="30"/>
      <c r="BE240" s="319"/>
      <c r="BF240" s="319"/>
      <c r="BG240" s="319"/>
      <c r="BH240" s="319"/>
      <c r="BI240" s="319"/>
    </row>
    <row r="241" spans="1:61" s="391" customFormat="1">
      <c r="A241" s="662"/>
      <c r="B241" s="319"/>
      <c r="C241" s="319"/>
      <c r="D241" s="319"/>
      <c r="E241" s="319"/>
      <c r="F241" s="319"/>
      <c r="G241" s="393"/>
      <c r="H241" s="30"/>
      <c r="I241" s="319"/>
      <c r="J241" s="319"/>
      <c r="K241" s="319"/>
      <c r="L241" s="319"/>
      <c r="M241" s="319"/>
      <c r="N241" s="30"/>
      <c r="O241" s="319"/>
      <c r="P241" s="319"/>
      <c r="Q241" s="319"/>
      <c r="R241" s="319"/>
      <c r="S241" s="319"/>
      <c r="T241" s="30"/>
      <c r="U241" s="319"/>
      <c r="V241" s="319"/>
      <c r="W241" s="319"/>
      <c r="X241" s="319"/>
      <c r="Y241" s="319"/>
      <c r="Z241" s="30"/>
      <c r="AA241" s="319"/>
      <c r="AB241" s="319"/>
      <c r="AC241" s="319"/>
      <c r="AD241" s="319"/>
      <c r="AE241" s="319"/>
      <c r="AF241" s="30"/>
      <c r="AG241" s="319"/>
      <c r="AH241" s="319"/>
      <c r="AI241" s="319"/>
      <c r="AJ241" s="319"/>
      <c r="AK241" s="319"/>
      <c r="AL241" s="30"/>
      <c r="AM241" s="319"/>
      <c r="AN241" s="319"/>
      <c r="AO241" s="319"/>
      <c r="AP241" s="319"/>
      <c r="AQ241" s="319"/>
      <c r="AR241" s="30"/>
      <c r="AS241" s="319"/>
      <c r="AT241" s="319"/>
      <c r="AU241" s="319"/>
      <c r="AV241" s="319"/>
      <c r="AW241" s="394"/>
      <c r="AX241" s="30"/>
      <c r="AY241" s="319"/>
      <c r="AZ241" s="319"/>
      <c r="BA241" s="319"/>
      <c r="BB241" s="319"/>
      <c r="BC241" s="319"/>
      <c r="BD241" s="30"/>
      <c r="BE241" s="319"/>
      <c r="BF241" s="319"/>
      <c r="BG241" s="319"/>
      <c r="BH241" s="319"/>
      <c r="BI241" s="319"/>
    </row>
    <row r="242" spans="1:61" s="391" customFormat="1">
      <c r="A242" s="662"/>
      <c r="B242" s="319"/>
      <c r="C242" s="319"/>
      <c r="D242" s="319"/>
      <c r="E242" s="319"/>
      <c r="F242" s="319"/>
      <c r="G242" s="393"/>
      <c r="H242" s="30"/>
      <c r="I242" s="319"/>
      <c r="J242" s="319"/>
      <c r="K242" s="319"/>
      <c r="L242" s="319"/>
      <c r="M242" s="319"/>
      <c r="N242" s="30"/>
      <c r="O242" s="319"/>
      <c r="P242" s="319"/>
      <c r="Q242" s="319"/>
      <c r="R242" s="319"/>
      <c r="S242" s="319"/>
      <c r="T242" s="30"/>
      <c r="U242" s="319"/>
      <c r="V242" s="319"/>
      <c r="W242" s="319"/>
      <c r="X242" s="319"/>
      <c r="Y242" s="319"/>
      <c r="Z242" s="30"/>
      <c r="AA242" s="319"/>
      <c r="AB242" s="319"/>
      <c r="AC242" s="319"/>
      <c r="AD242" s="319"/>
      <c r="AE242" s="319"/>
      <c r="AF242" s="30"/>
      <c r="AG242" s="319"/>
      <c r="AH242" s="319"/>
      <c r="AI242" s="319"/>
      <c r="AJ242" s="319"/>
      <c r="AK242" s="319"/>
      <c r="AL242" s="30"/>
      <c r="AM242" s="319"/>
      <c r="AN242" s="319"/>
      <c r="AO242" s="319"/>
      <c r="AP242" s="319"/>
      <c r="AQ242" s="319"/>
      <c r="AR242" s="30"/>
      <c r="AS242" s="319"/>
      <c r="AT242" s="319"/>
      <c r="AU242" s="319"/>
      <c r="AV242" s="319"/>
      <c r="AW242" s="394"/>
      <c r="AX242" s="30"/>
      <c r="AY242" s="319"/>
      <c r="AZ242" s="319"/>
      <c r="BA242" s="319"/>
      <c r="BB242" s="319"/>
      <c r="BC242" s="319"/>
      <c r="BD242" s="30"/>
      <c r="BE242" s="319"/>
      <c r="BF242" s="319"/>
      <c r="BG242" s="319"/>
      <c r="BH242" s="319"/>
      <c r="BI242" s="319"/>
    </row>
    <row r="243" spans="1:61" s="391" customFormat="1">
      <c r="A243" s="662"/>
      <c r="B243" s="319"/>
      <c r="C243" s="319"/>
      <c r="D243" s="319"/>
      <c r="E243" s="319"/>
      <c r="F243" s="319"/>
      <c r="G243" s="393"/>
      <c r="H243" s="30"/>
      <c r="I243" s="319"/>
      <c r="J243" s="319"/>
      <c r="K243" s="319"/>
      <c r="L243" s="319"/>
      <c r="M243" s="319"/>
      <c r="N243" s="30"/>
      <c r="O243" s="319"/>
      <c r="P243" s="319"/>
      <c r="Q243" s="319"/>
      <c r="R243" s="319"/>
      <c r="S243" s="319"/>
      <c r="T243" s="30"/>
      <c r="U243" s="319"/>
      <c r="V243" s="319"/>
      <c r="W243" s="319"/>
      <c r="X243" s="319"/>
      <c r="Y243" s="319"/>
      <c r="Z243" s="30"/>
      <c r="AA243" s="319"/>
      <c r="AB243" s="319"/>
      <c r="AC243" s="319"/>
      <c r="AD243" s="319"/>
      <c r="AE243" s="319"/>
      <c r="AF243" s="30"/>
      <c r="AG243" s="319"/>
      <c r="AH243" s="319"/>
      <c r="AI243" s="319"/>
      <c r="AJ243" s="319"/>
      <c r="AK243" s="319"/>
      <c r="AL243" s="30"/>
      <c r="AM243" s="319"/>
      <c r="AN243" s="319"/>
      <c r="AO243" s="319"/>
      <c r="AP243" s="319"/>
      <c r="AQ243" s="319"/>
      <c r="AR243" s="30"/>
      <c r="AS243" s="319"/>
      <c r="AT243" s="319"/>
      <c r="AU243" s="319"/>
      <c r="AV243" s="319"/>
      <c r="AW243" s="394"/>
      <c r="AX243" s="30"/>
      <c r="AY243" s="319"/>
      <c r="AZ243" s="319"/>
      <c r="BA243" s="319"/>
      <c r="BB243" s="319"/>
      <c r="BC243" s="319"/>
      <c r="BD243" s="30"/>
      <c r="BE243" s="319"/>
      <c r="BF243" s="319"/>
      <c r="BG243" s="319"/>
      <c r="BH243" s="319"/>
      <c r="BI243" s="319"/>
    </row>
    <row r="244" spans="1:61" s="391" customFormat="1">
      <c r="A244" s="662"/>
      <c r="B244" s="319"/>
      <c r="C244" s="319"/>
      <c r="D244" s="319"/>
      <c r="E244" s="319"/>
      <c r="F244" s="319"/>
      <c r="G244" s="393"/>
      <c r="H244" s="30"/>
      <c r="I244" s="319"/>
      <c r="J244" s="319"/>
      <c r="K244" s="319"/>
      <c r="L244" s="319"/>
      <c r="M244" s="319"/>
      <c r="N244" s="30"/>
      <c r="O244" s="319"/>
      <c r="P244" s="319"/>
      <c r="Q244" s="319"/>
      <c r="R244" s="319"/>
      <c r="S244" s="319"/>
      <c r="T244" s="30"/>
      <c r="U244" s="319"/>
      <c r="V244" s="319"/>
      <c r="W244" s="319"/>
      <c r="X244" s="319"/>
      <c r="Y244" s="319"/>
      <c r="Z244" s="30"/>
      <c r="AA244" s="319"/>
      <c r="AB244" s="319"/>
      <c r="AC244" s="319"/>
      <c r="AD244" s="319"/>
      <c r="AE244" s="319"/>
      <c r="AF244" s="30"/>
      <c r="AG244" s="319"/>
      <c r="AH244" s="319"/>
      <c r="AI244" s="319"/>
      <c r="AJ244" s="319"/>
      <c r="AK244" s="319"/>
      <c r="AL244" s="30"/>
      <c r="AM244" s="319"/>
      <c r="AN244" s="319"/>
      <c r="AO244" s="319"/>
      <c r="AP244" s="319"/>
      <c r="AQ244" s="319"/>
      <c r="AR244" s="30"/>
      <c r="AS244" s="319"/>
      <c r="AT244" s="319"/>
      <c r="AU244" s="319"/>
      <c r="AV244" s="319"/>
      <c r="AW244" s="394"/>
      <c r="AX244" s="30"/>
      <c r="AY244" s="319"/>
      <c r="AZ244" s="319"/>
      <c r="BA244" s="319"/>
      <c r="BB244" s="319"/>
      <c r="BC244" s="319"/>
      <c r="BD244" s="30"/>
      <c r="BE244" s="319"/>
      <c r="BF244" s="319"/>
      <c r="BG244" s="319"/>
      <c r="BH244" s="319"/>
      <c r="BI244" s="319"/>
    </row>
    <row r="245" spans="1:61" s="391" customFormat="1">
      <c r="A245" s="662"/>
      <c r="B245" s="319"/>
      <c r="C245" s="319"/>
      <c r="D245" s="319"/>
      <c r="E245" s="319"/>
      <c r="F245" s="319"/>
      <c r="G245" s="393"/>
      <c r="H245" s="30"/>
      <c r="I245" s="319"/>
      <c r="J245" s="319"/>
      <c r="K245" s="319"/>
      <c r="L245" s="319"/>
      <c r="M245" s="319"/>
      <c r="N245" s="30"/>
      <c r="O245" s="319"/>
      <c r="P245" s="319"/>
      <c r="Q245" s="319"/>
      <c r="R245" s="319"/>
      <c r="S245" s="319"/>
      <c r="T245" s="30"/>
      <c r="U245" s="319"/>
      <c r="V245" s="319"/>
      <c r="W245" s="319"/>
      <c r="X245" s="319"/>
      <c r="Y245" s="319"/>
      <c r="Z245" s="30"/>
      <c r="AA245" s="319"/>
      <c r="AB245" s="319"/>
      <c r="AC245" s="319"/>
      <c r="AD245" s="319"/>
      <c r="AE245" s="319"/>
      <c r="AF245" s="30"/>
      <c r="AG245" s="319"/>
      <c r="AH245" s="319"/>
      <c r="AI245" s="319"/>
      <c r="AJ245" s="319"/>
      <c r="AK245" s="319"/>
      <c r="AL245" s="30"/>
      <c r="AM245" s="319"/>
      <c r="AN245" s="319"/>
      <c r="AO245" s="319"/>
      <c r="AP245" s="319"/>
      <c r="AQ245" s="319"/>
      <c r="AR245" s="30"/>
      <c r="AS245" s="319"/>
      <c r="AT245" s="319"/>
      <c r="AU245" s="319"/>
      <c r="AV245" s="319"/>
      <c r="AW245" s="394"/>
      <c r="AX245" s="30"/>
      <c r="AY245" s="319"/>
      <c r="AZ245" s="319"/>
      <c r="BA245" s="319"/>
      <c r="BB245" s="319"/>
      <c r="BC245" s="319"/>
      <c r="BD245" s="30"/>
      <c r="BE245" s="319"/>
      <c r="BF245" s="319"/>
      <c r="BG245" s="319"/>
      <c r="BH245" s="319"/>
      <c r="BI245" s="319"/>
    </row>
    <row r="246" spans="1:61" s="391" customFormat="1">
      <c r="A246" s="662"/>
      <c r="B246" s="319"/>
      <c r="C246" s="319"/>
      <c r="D246" s="319"/>
      <c r="E246" s="319"/>
      <c r="F246" s="319"/>
      <c r="G246" s="393"/>
      <c r="H246" s="30"/>
      <c r="I246" s="319"/>
      <c r="J246" s="319"/>
      <c r="K246" s="319"/>
      <c r="L246" s="319"/>
      <c r="M246" s="319"/>
      <c r="N246" s="30"/>
      <c r="O246" s="319"/>
      <c r="P246" s="319"/>
      <c r="Q246" s="319"/>
      <c r="R246" s="319"/>
      <c r="S246" s="319"/>
      <c r="T246" s="30"/>
      <c r="U246" s="319"/>
      <c r="V246" s="319"/>
      <c r="W246" s="319"/>
      <c r="X246" s="319"/>
      <c r="Y246" s="319"/>
      <c r="Z246" s="30"/>
      <c r="AA246" s="319"/>
      <c r="AB246" s="319"/>
      <c r="AC246" s="319"/>
      <c r="AD246" s="319"/>
      <c r="AE246" s="319"/>
      <c r="AF246" s="30"/>
      <c r="AG246" s="319"/>
      <c r="AH246" s="319"/>
      <c r="AI246" s="319"/>
      <c r="AJ246" s="319"/>
      <c r="AK246" s="319"/>
      <c r="AL246" s="30"/>
      <c r="AM246" s="319"/>
      <c r="AN246" s="319"/>
      <c r="AO246" s="319"/>
      <c r="AP246" s="319"/>
      <c r="AQ246" s="319"/>
      <c r="AR246" s="30"/>
      <c r="AS246" s="319"/>
      <c r="AT246" s="319"/>
      <c r="AU246" s="319"/>
      <c r="AV246" s="319"/>
      <c r="AW246" s="394"/>
      <c r="AX246" s="30"/>
      <c r="AY246" s="319"/>
      <c r="AZ246" s="319"/>
      <c r="BA246" s="319"/>
      <c r="BB246" s="319"/>
      <c r="BC246" s="319"/>
      <c r="BD246" s="30"/>
      <c r="BE246" s="319"/>
      <c r="BF246" s="319"/>
      <c r="BG246" s="319"/>
      <c r="BH246" s="319"/>
      <c r="BI246" s="319"/>
    </row>
    <row r="247" spans="1:61" s="391" customFormat="1">
      <c r="A247" s="662"/>
      <c r="B247" s="319"/>
      <c r="C247" s="319"/>
      <c r="D247" s="319"/>
      <c r="E247" s="319"/>
      <c r="F247" s="319"/>
      <c r="G247" s="393"/>
      <c r="H247" s="30"/>
      <c r="I247" s="319"/>
      <c r="J247" s="319"/>
      <c r="K247" s="319"/>
      <c r="L247" s="319"/>
      <c r="M247" s="319"/>
      <c r="N247" s="30"/>
      <c r="O247" s="319"/>
      <c r="P247" s="319"/>
      <c r="Q247" s="319"/>
      <c r="R247" s="319"/>
      <c r="S247" s="319"/>
      <c r="T247" s="30"/>
      <c r="U247" s="319"/>
      <c r="V247" s="319"/>
      <c r="W247" s="319"/>
      <c r="X247" s="319"/>
      <c r="Y247" s="319"/>
      <c r="Z247" s="30"/>
      <c r="AA247" s="319"/>
      <c r="AB247" s="319"/>
      <c r="AC247" s="319"/>
      <c r="AD247" s="319"/>
      <c r="AE247" s="319"/>
      <c r="AF247" s="30"/>
      <c r="AG247" s="319"/>
      <c r="AH247" s="319"/>
      <c r="AI247" s="319"/>
      <c r="AJ247" s="319"/>
      <c r="AK247" s="319"/>
      <c r="AL247" s="30"/>
      <c r="AM247" s="319"/>
      <c r="AN247" s="319"/>
      <c r="AO247" s="319"/>
      <c r="AP247" s="319"/>
      <c r="AQ247" s="319"/>
      <c r="AR247" s="30"/>
      <c r="AS247" s="319"/>
      <c r="AT247" s="319"/>
      <c r="AU247" s="319"/>
      <c r="AV247" s="319"/>
      <c r="AW247" s="394"/>
      <c r="AX247" s="30"/>
      <c r="AY247" s="319"/>
      <c r="AZ247" s="319"/>
      <c r="BA247" s="319"/>
      <c r="BB247" s="319"/>
      <c r="BC247" s="319"/>
      <c r="BD247" s="30"/>
      <c r="BE247" s="319"/>
      <c r="BF247" s="319"/>
      <c r="BG247" s="319"/>
      <c r="BH247" s="319"/>
      <c r="BI247" s="319"/>
    </row>
    <row r="248" spans="1:61" s="391" customFormat="1">
      <c r="A248" s="662"/>
      <c r="B248" s="319"/>
      <c r="C248" s="319"/>
      <c r="D248" s="319"/>
      <c r="E248" s="319"/>
      <c r="F248" s="319"/>
      <c r="G248" s="393"/>
      <c r="H248" s="30"/>
      <c r="I248" s="319"/>
      <c r="J248" s="319"/>
      <c r="K248" s="319"/>
      <c r="L248" s="319"/>
      <c r="M248" s="319"/>
      <c r="N248" s="30"/>
      <c r="O248" s="319"/>
      <c r="P248" s="319"/>
      <c r="Q248" s="319"/>
      <c r="R248" s="319"/>
      <c r="S248" s="319"/>
      <c r="T248" s="30"/>
      <c r="U248" s="319"/>
      <c r="V248" s="319"/>
      <c r="W248" s="319"/>
      <c r="X248" s="319"/>
      <c r="Y248" s="319"/>
      <c r="Z248" s="30"/>
      <c r="AA248" s="319"/>
      <c r="AB248" s="319"/>
      <c r="AC248" s="319"/>
      <c r="AD248" s="319"/>
      <c r="AE248" s="319"/>
      <c r="AF248" s="30"/>
      <c r="AG248" s="319"/>
      <c r="AH248" s="319"/>
      <c r="AI248" s="319"/>
      <c r="AJ248" s="319"/>
      <c r="AK248" s="319"/>
      <c r="AL248" s="30"/>
      <c r="AM248" s="319"/>
      <c r="AN248" s="319"/>
      <c r="AO248" s="319"/>
      <c r="AP248" s="319"/>
      <c r="AQ248" s="319"/>
      <c r="AR248" s="30"/>
      <c r="AS248" s="319"/>
      <c r="AT248" s="319"/>
      <c r="AU248" s="319"/>
      <c r="AV248" s="319"/>
      <c r="AW248" s="394"/>
      <c r="AX248" s="30"/>
      <c r="AY248" s="319"/>
      <c r="AZ248" s="319"/>
      <c r="BA248" s="319"/>
      <c r="BB248" s="319"/>
      <c r="BC248" s="319"/>
      <c r="BD248" s="30"/>
      <c r="BE248" s="319"/>
      <c r="BF248" s="319"/>
      <c r="BG248" s="319"/>
      <c r="BH248" s="319"/>
      <c r="BI248" s="319"/>
    </row>
    <row r="249" spans="1:61" s="391" customFormat="1">
      <c r="A249" s="662"/>
      <c r="B249" s="319"/>
      <c r="C249" s="319"/>
      <c r="D249" s="319"/>
      <c r="E249" s="319"/>
      <c r="F249" s="319"/>
      <c r="G249" s="393"/>
      <c r="H249" s="30"/>
      <c r="I249" s="319"/>
      <c r="J249" s="319"/>
      <c r="K249" s="319"/>
      <c r="L249" s="319"/>
      <c r="M249" s="319"/>
      <c r="N249" s="30"/>
      <c r="O249" s="319"/>
      <c r="P249" s="319"/>
      <c r="Q249" s="319"/>
      <c r="R249" s="319"/>
      <c r="S249" s="319"/>
      <c r="T249" s="30"/>
      <c r="U249" s="319"/>
      <c r="V249" s="319"/>
      <c r="W249" s="319"/>
      <c r="X249" s="319"/>
      <c r="Y249" s="319"/>
      <c r="Z249" s="30"/>
      <c r="AA249" s="319"/>
      <c r="AB249" s="319"/>
      <c r="AC249" s="319"/>
      <c r="AD249" s="319"/>
      <c r="AE249" s="319"/>
      <c r="AF249" s="30"/>
      <c r="AG249" s="319"/>
      <c r="AH249" s="319"/>
      <c r="AI249" s="319"/>
      <c r="AJ249" s="319"/>
      <c r="AK249" s="319"/>
      <c r="AL249" s="30"/>
      <c r="AM249" s="319"/>
      <c r="AN249" s="319"/>
      <c r="AO249" s="319"/>
      <c r="AP249" s="319"/>
      <c r="AQ249" s="319"/>
      <c r="AR249" s="30"/>
      <c r="AS249" s="319"/>
      <c r="AT249" s="319"/>
      <c r="AU249" s="319"/>
      <c r="AV249" s="319"/>
      <c r="AW249" s="394"/>
      <c r="AX249" s="30"/>
      <c r="AY249" s="319"/>
      <c r="AZ249" s="319"/>
      <c r="BA249" s="319"/>
      <c r="BB249" s="319"/>
      <c r="BC249" s="319"/>
      <c r="BD249" s="30"/>
      <c r="BE249" s="319"/>
      <c r="BF249" s="319"/>
      <c r="BG249" s="319"/>
      <c r="BH249" s="319"/>
      <c r="BI249" s="319"/>
    </row>
    <row r="250" spans="1:61" s="391" customFormat="1">
      <c r="A250" s="662"/>
      <c r="B250" s="319"/>
      <c r="C250" s="319"/>
      <c r="D250" s="319"/>
      <c r="E250" s="319"/>
      <c r="F250" s="319"/>
      <c r="G250" s="393"/>
      <c r="H250" s="30"/>
      <c r="I250" s="319"/>
      <c r="J250" s="319"/>
      <c r="K250" s="319"/>
      <c r="L250" s="319"/>
      <c r="M250" s="319"/>
      <c r="N250" s="30"/>
      <c r="O250" s="319"/>
      <c r="P250" s="319"/>
      <c r="Q250" s="319"/>
      <c r="R250" s="319"/>
      <c r="S250" s="319"/>
      <c r="T250" s="30"/>
      <c r="U250" s="319"/>
      <c r="V250" s="319"/>
      <c r="W250" s="319"/>
      <c r="X250" s="319"/>
      <c r="Y250" s="319"/>
      <c r="Z250" s="30"/>
      <c r="AA250" s="319"/>
      <c r="AB250" s="319"/>
      <c r="AC250" s="319"/>
      <c r="AD250" s="319"/>
      <c r="AE250" s="319"/>
      <c r="AF250" s="30"/>
      <c r="AG250" s="319"/>
      <c r="AH250" s="319"/>
      <c r="AI250" s="319"/>
      <c r="AJ250" s="319"/>
      <c r="AK250" s="319"/>
      <c r="AL250" s="30"/>
      <c r="AM250" s="319"/>
      <c r="AN250" s="319"/>
      <c r="AO250" s="319"/>
      <c r="AP250" s="319"/>
      <c r="AQ250" s="319"/>
      <c r="AR250" s="30"/>
      <c r="AS250" s="319"/>
      <c r="AT250" s="319"/>
      <c r="AU250" s="319"/>
      <c r="AV250" s="319"/>
      <c r="AW250" s="394"/>
      <c r="AX250" s="30"/>
      <c r="AY250" s="319"/>
      <c r="AZ250" s="319"/>
      <c r="BA250" s="319"/>
      <c r="BB250" s="319"/>
      <c r="BC250" s="319"/>
      <c r="BD250" s="30"/>
      <c r="BE250" s="319"/>
      <c r="BF250" s="319"/>
      <c r="BG250" s="319"/>
      <c r="BH250" s="319"/>
      <c r="BI250" s="319"/>
    </row>
    <row r="251" spans="1:61" s="391" customFormat="1">
      <c r="A251" s="662"/>
      <c r="B251" s="319"/>
      <c r="C251" s="319"/>
      <c r="D251" s="319"/>
      <c r="E251" s="319"/>
      <c r="F251" s="319"/>
      <c r="G251" s="393"/>
      <c r="H251" s="30"/>
      <c r="I251" s="319"/>
      <c r="J251" s="319"/>
      <c r="K251" s="319"/>
      <c r="L251" s="319"/>
      <c r="M251" s="319"/>
      <c r="N251" s="30"/>
      <c r="O251" s="319"/>
      <c r="P251" s="319"/>
      <c r="Q251" s="319"/>
      <c r="R251" s="319"/>
      <c r="S251" s="319"/>
      <c r="T251" s="30"/>
      <c r="U251" s="319"/>
      <c r="V251" s="319"/>
      <c r="W251" s="319"/>
      <c r="X251" s="319"/>
      <c r="Y251" s="319"/>
      <c r="Z251" s="30"/>
      <c r="AA251" s="319"/>
      <c r="AB251" s="319"/>
      <c r="AC251" s="319"/>
      <c r="AD251" s="319"/>
      <c r="AE251" s="319"/>
      <c r="AF251" s="30"/>
      <c r="AG251" s="319"/>
      <c r="AH251" s="319"/>
      <c r="AI251" s="319"/>
      <c r="AJ251" s="319"/>
      <c r="AK251" s="319"/>
      <c r="AL251" s="30"/>
      <c r="AM251" s="319"/>
      <c r="AN251" s="319"/>
      <c r="AO251" s="319"/>
      <c r="AP251" s="319"/>
      <c r="AQ251" s="319"/>
      <c r="AR251" s="30"/>
      <c r="AS251" s="319"/>
      <c r="AT251" s="319"/>
      <c r="AU251" s="319"/>
      <c r="AV251" s="319"/>
      <c r="AW251" s="394"/>
      <c r="AX251" s="30"/>
      <c r="AY251" s="319"/>
      <c r="AZ251" s="319"/>
      <c r="BA251" s="319"/>
      <c r="BB251" s="319"/>
      <c r="BC251" s="319"/>
      <c r="BD251" s="30"/>
      <c r="BE251" s="319"/>
      <c r="BF251" s="319"/>
      <c r="BG251" s="319"/>
      <c r="BH251" s="319"/>
      <c r="BI251" s="319"/>
    </row>
    <row r="252" spans="1:61" s="391" customFormat="1">
      <c r="A252" s="662"/>
      <c r="B252" s="319"/>
      <c r="C252" s="319"/>
      <c r="D252" s="319"/>
      <c r="E252" s="319"/>
      <c r="F252" s="319"/>
      <c r="G252" s="393"/>
      <c r="H252" s="30"/>
      <c r="I252" s="319"/>
      <c r="J252" s="319"/>
      <c r="K252" s="319"/>
      <c r="L252" s="319"/>
      <c r="M252" s="319"/>
      <c r="N252" s="30"/>
      <c r="O252" s="319"/>
      <c r="P252" s="319"/>
      <c r="Q252" s="319"/>
      <c r="R252" s="319"/>
      <c r="S252" s="319"/>
      <c r="T252" s="30"/>
      <c r="U252" s="319"/>
      <c r="V252" s="319"/>
      <c r="W252" s="319"/>
      <c r="X252" s="319"/>
      <c r="Y252" s="319"/>
      <c r="Z252" s="30"/>
      <c r="AA252" s="319"/>
      <c r="AB252" s="319"/>
      <c r="AC252" s="319"/>
      <c r="AD252" s="319"/>
      <c r="AE252" s="319"/>
      <c r="AF252" s="30"/>
      <c r="AG252" s="319"/>
      <c r="AH252" s="319"/>
      <c r="AI252" s="319"/>
      <c r="AJ252" s="319"/>
      <c r="AK252" s="319"/>
      <c r="AL252" s="30"/>
      <c r="AM252" s="319"/>
      <c r="AN252" s="319"/>
      <c r="AO252" s="319"/>
      <c r="AP252" s="319"/>
      <c r="AQ252" s="319"/>
      <c r="AR252" s="30"/>
      <c r="AS252" s="319"/>
      <c r="AT252" s="319"/>
      <c r="AU252" s="319"/>
      <c r="AV252" s="319"/>
      <c r="AW252" s="394"/>
      <c r="AX252" s="30"/>
      <c r="AY252" s="319"/>
      <c r="AZ252" s="319"/>
      <c r="BA252" s="319"/>
      <c r="BB252" s="319"/>
      <c r="BC252" s="319"/>
      <c r="BD252" s="30"/>
      <c r="BE252" s="319"/>
      <c r="BF252" s="319"/>
      <c r="BG252" s="319"/>
      <c r="BH252" s="319"/>
      <c r="BI252" s="319"/>
    </row>
    <row r="253" spans="1:61" s="391" customFormat="1">
      <c r="A253" s="662"/>
      <c r="B253" s="319"/>
      <c r="C253" s="319"/>
      <c r="D253" s="319"/>
      <c r="E253" s="319"/>
      <c r="F253" s="319"/>
      <c r="G253" s="393"/>
      <c r="H253" s="30"/>
      <c r="I253" s="319"/>
      <c r="J253" s="319"/>
      <c r="K253" s="319"/>
      <c r="L253" s="319"/>
      <c r="M253" s="319"/>
      <c r="N253" s="30"/>
      <c r="O253" s="319"/>
      <c r="P253" s="319"/>
      <c r="Q253" s="319"/>
      <c r="R253" s="319"/>
      <c r="S253" s="319"/>
      <c r="T253" s="30"/>
      <c r="U253" s="319"/>
      <c r="V253" s="319"/>
      <c r="W253" s="319"/>
      <c r="X253" s="319"/>
      <c r="Y253" s="319"/>
      <c r="Z253" s="30"/>
      <c r="AA253" s="319"/>
      <c r="AB253" s="319"/>
      <c r="AC253" s="319"/>
      <c r="AD253" s="319"/>
      <c r="AE253" s="319"/>
      <c r="AF253" s="30"/>
      <c r="AG253" s="319"/>
      <c r="AH253" s="319"/>
      <c r="AI253" s="319"/>
      <c r="AJ253" s="319"/>
      <c r="AK253" s="319"/>
      <c r="AL253" s="30"/>
      <c r="AM253" s="319"/>
      <c r="AN253" s="319"/>
      <c r="AO253" s="319"/>
      <c r="AP253" s="319"/>
      <c r="AQ253" s="319"/>
      <c r="AR253" s="30"/>
      <c r="AS253" s="319"/>
      <c r="AT253" s="319"/>
      <c r="AU253" s="319"/>
      <c r="AV253" s="319"/>
      <c r="AW253" s="394"/>
      <c r="AX253" s="30"/>
      <c r="AY253" s="319"/>
      <c r="AZ253" s="319"/>
      <c r="BA253" s="319"/>
      <c r="BB253" s="319"/>
      <c r="BC253" s="319"/>
      <c r="BD253" s="30"/>
      <c r="BE253" s="319"/>
      <c r="BF253" s="319"/>
      <c r="BG253" s="319"/>
      <c r="BH253" s="319"/>
      <c r="BI253" s="319"/>
    </row>
    <row r="254" spans="1:61" s="391" customFormat="1">
      <c r="A254" s="662"/>
      <c r="B254" s="319"/>
      <c r="C254" s="319"/>
      <c r="D254" s="319"/>
      <c r="E254" s="319"/>
      <c r="F254" s="319"/>
      <c r="G254" s="393"/>
      <c r="H254" s="30"/>
      <c r="I254" s="319"/>
      <c r="J254" s="319"/>
      <c r="K254" s="319"/>
      <c r="L254" s="319"/>
      <c r="M254" s="319"/>
      <c r="N254" s="30"/>
      <c r="O254" s="319"/>
      <c r="P254" s="319"/>
      <c r="Q254" s="319"/>
      <c r="R254" s="319"/>
      <c r="S254" s="319"/>
      <c r="T254" s="30"/>
      <c r="U254" s="319"/>
      <c r="V254" s="319"/>
      <c r="W254" s="319"/>
      <c r="X254" s="319"/>
      <c r="Y254" s="319"/>
      <c r="Z254" s="30"/>
      <c r="AA254" s="319"/>
      <c r="AB254" s="319"/>
      <c r="AC254" s="319"/>
      <c r="AD254" s="319"/>
      <c r="AE254" s="319"/>
      <c r="AF254" s="30"/>
      <c r="AG254" s="319"/>
      <c r="AH254" s="319"/>
      <c r="AI254" s="319"/>
      <c r="AJ254" s="319"/>
      <c r="AK254" s="319"/>
      <c r="AL254" s="30"/>
      <c r="AM254" s="319"/>
      <c r="AN254" s="319"/>
      <c r="AO254" s="319"/>
      <c r="AP254" s="319"/>
      <c r="AQ254" s="319"/>
      <c r="AR254" s="30"/>
      <c r="AS254" s="319"/>
      <c r="AT254" s="319"/>
      <c r="AU254" s="319"/>
      <c r="AV254" s="319"/>
      <c r="AW254" s="394"/>
      <c r="AX254" s="30"/>
      <c r="AY254" s="319"/>
      <c r="AZ254" s="319"/>
      <c r="BA254" s="319"/>
      <c r="BB254" s="319"/>
      <c r="BC254" s="319"/>
      <c r="BD254" s="30"/>
      <c r="BE254" s="319"/>
      <c r="BF254" s="319"/>
      <c r="BG254" s="319"/>
      <c r="BH254" s="319"/>
      <c r="BI254" s="319"/>
    </row>
    <row r="255" spans="1:61" s="391" customFormat="1">
      <c r="A255" s="662"/>
      <c r="B255" s="319"/>
      <c r="C255" s="319"/>
      <c r="D255" s="319"/>
      <c r="E255" s="319"/>
      <c r="F255" s="319"/>
      <c r="G255" s="393"/>
      <c r="H255" s="30"/>
      <c r="I255" s="319"/>
      <c r="J255" s="319"/>
      <c r="K255" s="319"/>
      <c r="L255" s="319"/>
      <c r="M255" s="319"/>
      <c r="N255" s="30"/>
      <c r="O255" s="319"/>
      <c r="P255" s="319"/>
      <c r="Q255" s="319"/>
      <c r="R255" s="319"/>
      <c r="S255" s="319"/>
      <c r="T255" s="30"/>
      <c r="U255" s="319"/>
      <c r="V255" s="319"/>
      <c r="W255" s="319"/>
      <c r="X255" s="319"/>
      <c r="Y255" s="319"/>
      <c r="Z255" s="30"/>
      <c r="AA255" s="319"/>
      <c r="AB255" s="319"/>
      <c r="AC255" s="319"/>
      <c r="AD255" s="319"/>
      <c r="AE255" s="319"/>
      <c r="AF255" s="30"/>
      <c r="AG255" s="319"/>
      <c r="AH255" s="319"/>
      <c r="AI255" s="319"/>
      <c r="AJ255" s="319"/>
      <c r="AK255" s="319"/>
      <c r="AL255" s="30"/>
      <c r="AM255" s="319"/>
      <c r="AN255" s="319"/>
      <c r="AO255" s="319"/>
      <c r="AP255" s="319"/>
      <c r="AQ255" s="319"/>
      <c r="AR255" s="30"/>
      <c r="AS255" s="319"/>
      <c r="AT255" s="319"/>
      <c r="AU255" s="319"/>
      <c r="AV255" s="319"/>
      <c r="AW255" s="394"/>
      <c r="AX255" s="30"/>
      <c r="AY255" s="319"/>
      <c r="AZ255" s="319"/>
      <c r="BA255" s="319"/>
      <c r="BB255" s="319"/>
      <c r="BC255" s="319"/>
      <c r="BD255" s="30"/>
      <c r="BE255" s="319"/>
      <c r="BF255" s="319"/>
      <c r="BG255" s="319"/>
      <c r="BH255" s="319"/>
      <c r="BI255" s="319"/>
    </row>
    <row r="256" spans="1:61" s="391" customFormat="1">
      <c r="A256" s="662"/>
      <c r="B256" s="319"/>
      <c r="C256" s="319"/>
      <c r="D256" s="319"/>
      <c r="E256" s="319"/>
      <c r="F256" s="319"/>
      <c r="G256" s="393"/>
      <c r="H256" s="30"/>
      <c r="I256" s="319"/>
      <c r="J256" s="319"/>
      <c r="K256" s="319"/>
      <c r="L256" s="319"/>
      <c r="M256" s="319"/>
      <c r="N256" s="30"/>
      <c r="O256" s="319"/>
      <c r="P256" s="319"/>
      <c r="Q256" s="319"/>
      <c r="R256" s="319"/>
      <c r="S256" s="319"/>
      <c r="T256" s="30"/>
      <c r="U256" s="319"/>
      <c r="V256" s="319"/>
      <c r="W256" s="319"/>
      <c r="X256" s="319"/>
      <c r="Y256" s="319"/>
      <c r="Z256" s="30"/>
      <c r="AA256" s="319"/>
      <c r="AB256" s="319"/>
      <c r="AC256" s="319"/>
      <c r="AD256" s="319"/>
      <c r="AE256" s="319"/>
      <c r="AF256" s="30"/>
      <c r="AG256" s="319"/>
      <c r="AH256" s="319"/>
      <c r="AI256" s="319"/>
      <c r="AJ256" s="319"/>
      <c r="AK256" s="319"/>
      <c r="AL256" s="30"/>
      <c r="AM256" s="319"/>
      <c r="AN256" s="319"/>
      <c r="AO256" s="319"/>
      <c r="AP256" s="319"/>
      <c r="AQ256" s="319"/>
      <c r="AR256" s="30"/>
      <c r="AS256" s="319"/>
      <c r="AT256" s="319"/>
      <c r="AU256" s="319"/>
      <c r="AV256" s="319"/>
      <c r="AW256" s="394"/>
      <c r="AX256" s="30"/>
      <c r="AY256" s="319"/>
      <c r="AZ256" s="319"/>
      <c r="BA256" s="319"/>
      <c r="BB256" s="319"/>
      <c r="BC256" s="319"/>
      <c r="BD256" s="30"/>
      <c r="BE256" s="319"/>
      <c r="BF256" s="319"/>
      <c r="BG256" s="319"/>
      <c r="BH256" s="319"/>
      <c r="BI256" s="319"/>
    </row>
    <row r="257" spans="1:76" s="391" customFormat="1">
      <c r="A257" s="662"/>
      <c r="B257" s="319"/>
      <c r="C257" s="319"/>
      <c r="D257" s="319"/>
      <c r="E257" s="319"/>
      <c r="F257" s="319"/>
      <c r="G257" s="393"/>
      <c r="H257" s="30"/>
      <c r="I257" s="319"/>
      <c r="J257" s="319"/>
      <c r="K257" s="319"/>
      <c r="L257" s="319"/>
      <c r="M257" s="319"/>
      <c r="N257" s="30"/>
      <c r="O257" s="319"/>
      <c r="P257" s="319"/>
      <c r="Q257" s="319"/>
      <c r="R257" s="319"/>
      <c r="S257" s="319"/>
      <c r="T257" s="30"/>
      <c r="U257" s="319"/>
      <c r="V257" s="319"/>
      <c r="W257" s="319"/>
      <c r="X257" s="319"/>
      <c r="Y257" s="319"/>
      <c r="Z257" s="30"/>
      <c r="AA257" s="319"/>
      <c r="AB257" s="319"/>
      <c r="AC257" s="319"/>
      <c r="AD257" s="319"/>
      <c r="AE257" s="319"/>
      <c r="AF257" s="30"/>
      <c r="AG257" s="319"/>
      <c r="AH257" s="319"/>
      <c r="AI257" s="319"/>
      <c r="AJ257" s="319"/>
      <c r="AK257" s="319"/>
      <c r="AL257" s="30"/>
      <c r="AM257" s="319"/>
      <c r="AN257" s="319"/>
      <c r="AO257" s="319"/>
      <c r="AP257" s="319"/>
      <c r="AQ257" s="319"/>
      <c r="AR257" s="30"/>
      <c r="AS257" s="319"/>
      <c r="AT257" s="319"/>
      <c r="AU257" s="319"/>
      <c r="AV257" s="319"/>
      <c r="AW257" s="394"/>
      <c r="AX257" s="30"/>
      <c r="AY257" s="319"/>
      <c r="AZ257" s="319"/>
      <c r="BA257" s="319"/>
      <c r="BB257" s="319"/>
      <c r="BC257" s="319"/>
      <c r="BD257" s="30"/>
      <c r="BE257" s="319"/>
      <c r="BF257" s="319"/>
      <c r="BG257" s="319"/>
      <c r="BH257" s="319"/>
      <c r="BI257" s="319"/>
    </row>
    <row r="258" spans="1:76" s="391" customFormat="1">
      <c r="A258" s="662"/>
      <c r="B258" s="319"/>
      <c r="C258" s="319"/>
      <c r="D258" s="319"/>
      <c r="E258" s="319"/>
      <c r="F258" s="319"/>
      <c r="G258" s="393"/>
      <c r="H258" s="30"/>
      <c r="I258" s="319"/>
      <c r="J258" s="319"/>
      <c r="K258" s="319"/>
      <c r="L258" s="319"/>
      <c r="M258" s="319"/>
      <c r="N258" s="30"/>
      <c r="O258" s="319"/>
      <c r="P258" s="319"/>
      <c r="Q258" s="319"/>
      <c r="R258" s="319"/>
      <c r="S258" s="319"/>
      <c r="T258" s="30"/>
      <c r="U258" s="319"/>
      <c r="V258" s="319"/>
      <c r="W258" s="319"/>
      <c r="X258" s="319"/>
      <c r="Y258" s="319"/>
      <c r="Z258" s="30"/>
      <c r="AA258" s="319"/>
      <c r="AB258" s="319"/>
      <c r="AC258" s="319"/>
      <c r="AD258" s="319"/>
      <c r="AE258" s="319"/>
      <c r="AF258" s="30"/>
      <c r="AG258" s="319"/>
      <c r="AH258" s="319"/>
      <c r="AI258" s="319"/>
      <c r="AJ258" s="319"/>
      <c r="AK258" s="319"/>
      <c r="AL258" s="30"/>
      <c r="AM258" s="319"/>
      <c r="AN258" s="319"/>
      <c r="AO258" s="319"/>
      <c r="AP258" s="319"/>
      <c r="AQ258" s="319"/>
      <c r="AR258" s="30"/>
      <c r="AS258" s="319"/>
      <c r="AT258" s="319"/>
      <c r="AU258" s="319"/>
      <c r="AV258" s="319"/>
      <c r="AW258" s="394"/>
      <c r="AX258" s="30"/>
      <c r="AY258" s="319"/>
      <c r="AZ258" s="319"/>
      <c r="BA258" s="319"/>
      <c r="BB258" s="319"/>
      <c r="BC258" s="319"/>
      <c r="BD258" s="30"/>
      <c r="BE258" s="319"/>
      <c r="BF258" s="319"/>
      <c r="BG258" s="319"/>
      <c r="BH258" s="319"/>
      <c r="BI258" s="319"/>
    </row>
    <row r="259" spans="1:76" s="391" customFormat="1">
      <c r="A259" s="662"/>
      <c r="B259" s="319"/>
      <c r="C259" s="319"/>
      <c r="D259" s="319"/>
      <c r="E259" s="319"/>
      <c r="F259" s="319"/>
      <c r="G259" s="393"/>
      <c r="H259" s="30"/>
      <c r="I259" s="319"/>
      <c r="J259" s="319"/>
      <c r="K259" s="319"/>
      <c r="L259" s="319"/>
      <c r="M259" s="319"/>
      <c r="N259" s="30"/>
      <c r="O259" s="319"/>
      <c r="P259" s="319"/>
      <c r="Q259" s="319"/>
      <c r="R259" s="319"/>
      <c r="S259" s="319"/>
      <c r="T259" s="30"/>
      <c r="U259" s="319"/>
      <c r="V259" s="319"/>
      <c r="W259" s="319"/>
      <c r="X259" s="319"/>
      <c r="Y259" s="319"/>
      <c r="Z259" s="30"/>
      <c r="AA259" s="319"/>
      <c r="AB259" s="319"/>
      <c r="AC259" s="319"/>
      <c r="AD259" s="319"/>
      <c r="AE259" s="319"/>
      <c r="AF259" s="30"/>
      <c r="AG259" s="319"/>
      <c r="AH259" s="319"/>
      <c r="AI259" s="319"/>
      <c r="AJ259" s="319"/>
      <c r="AK259" s="319"/>
      <c r="AL259" s="30"/>
      <c r="AM259" s="319"/>
      <c r="AN259" s="319"/>
      <c r="AO259" s="319"/>
      <c r="AP259" s="319"/>
      <c r="AQ259" s="319"/>
      <c r="AR259" s="30"/>
      <c r="AS259" s="319"/>
      <c r="AT259" s="319"/>
      <c r="AU259" s="319"/>
      <c r="AV259" s="319"/>
      <c r="AW259" s="394"/>
      <c r="AX259" s="30"/>
      <c r="AY259" s="319"/>
      <c r="AZ259" s="319"/>
      <c r="BA259" s="319"/>
      <c r="BB259" s="319"/>
      <c r="BC259" s="319"/>
      <c r="BD259" s="30"/>
      <c r="BE259" s="319"/>
      <c r="BF259" s="319"/>
      <c r="BG259" s="319"/>
      <c r="BH259" s="319"/>
      <c r="BI259" s="319"/>
    </row>
    <row r="260" spans="1:76" s="391" customFormat="1">
      <c r="A260" s="662"/>
      <c r="B260" s="319"/>
      <c r="C260" s="319"/>
      <c r="D260" s="319"/>
      <c r="E260" s="319"/>
      <c r="F260" s="319"/>
      <c r="G260" s="393"/>
      <c r="H260" s="30"/>
      <c r="I260" s="319"/>
      <c r="J260" s="319"/>
      <c r="K260" s="319"/>
      <c r="L260" s="319"/>
      <c r="M260" s="319"/>
      <c r="N260" s="30"/>
      <c r="O260" s="319"/>
      <c r="P260" s="319"/>
      <c r="Q260" s="319"/>
      <c r="R260" s="319"/>
      <c r="S260" s="319"/>
      <c r="T260" s="30"/>
      <c r="U260" s="319"/>
      <c r="V260" s="319"/>
      <c r="W260" s="319"/>
      <c r="X260" s="319"/>
      <c r="Y260" s="319"/>
      <c r="Z260" s="30"/>
      <c r="AA260" s="319"/>
      <c r="AB260" s="319"/>
      <c r="AC260" s="319"/>
      <c r="AD260" s="319"/>
      <c r="AE260" s="319"/>
      <c r="AF260" s="30"/>
      <c r="AG260" s="319"/>
      <c r="AH260" s="319"/>
      <c r="AI260" s="319"/>
      <c r="AJ260" s="319"/>
      <c r="AK260" s="319"/>
      <c r="AL260" s="30"/>
      <c r="AM260" s="319"/>
      <c r="AN260" s="319"/>
      <c r="AO260" s="319"/>
      <c r="AP260" s="319"/>
      <c r="AQ260" s="319"/>
      <c r="AR260" s="30"/>
      <c r="AS260" s="319"/>
      <c r="AT260" s="319"/>
      <c r="AU260" s="319"/>
      <c r="AV260" s="319"/>
      <c r="AW260" s="394"/>
      <c r="AX260" s="30"/>
      <c r="AY260" s="319"/>
      <c r="AZ260" s="319"/>
      <c r="BA260" s="319"/>
      <c r="BB260" s="319"/>
      <c r="BC260" s="319"/>
      <c r="BD260" s="30"/>
      <c r="BE260" s="319"/>
      <c r="BF260" s="319"/>
      <c r="BG260" s="319"/>
      <c r="BH260" s="319"/>
      <c r="BI260" s="319"/>
    </row>
    <row r="261" spans="1:76" s="391" customFormat="1">
      <c r="A261" s="662"/>
      <c r="B261" s="319"/>
      <c r="C261" s="319"/>
      <c r="D261" s="319"/>
      <c r="E261" s="319"/>
      <c r="F261" s="319"/>
      <c r="G261" s="393"/>
      <c r="H261" s="30"/>
      <c r="I261" s="319"/>
      <c r="J261" s="319"/>
      <c r="K261" s="319"/>
      <c r="L261" s="319"/>
      <c r="M261" s="319"/>
      <c r="N261" s="30"/>
      <c r="O261" s="319"/>
      <c r="P261" s="319"/>
      <c r="Q261" s="319"/>
      <c r="R261" s="319"/>
      <c r="S261" s="319"/>
      <c r="T261" s="30"/>
      <c r="U261" s="319"/>
      <c r="V261" s="319"/>
      <c r="W261" s="319"/>
      <c r="X261" s="319"/>
      <c r="Y261" s="319"/>
      <c r="Z261" s="30"/>
      <c r="AA261" s="319"/>
      <c r="AB261" s="319"/>
      <c r="AC261" s="319"/>
      <c r="AD261" s="319"/>
      <c r="AE261" s="319"/>
      <c r="AF261" s="30"/>
      <c r="AG261" s="319"/>
      <c r="AH261" s="319"/>
      <c r="AI261" s="319"/>
      <c r="AJ261" s="319"/>
      <c r="AK261" s="319"/>
      <c r="AL261" s="30"/>
      <c r="AM261" s="319"/>
      <c r="AN261" s="319"/>
      <c r="AO261" s="319"/>
      <c r="AP261" s="319"/>
      <c r="AQ261" s="319"/>
      <c r="AR261" s="30"/>
      <c r="AS261" s="319"/>
      <c r="AT261" s="319"/>
      <c r="AU261" s="319"/>
      <c r="AV261" s="319"/>
      <c r="AW261" s="394"/>
      <c r="AX261" s="30"/>
      <c r="AY261" s="319"/>
      <c r="AZ261" s="319"/>
      <c r="BA261" s="319"/>
      <c r="BB261" s="319"/>
      <c r="BC261" s="319"/>
      <c r="BD261" s="30"/>
      <c r="BE261" s="319"/>
      <c r="BF261" s="319"/>
      <c r="BG261" s="319"/>
      <c r="BH261" s="319"/>
      <c r="BI261" s="319"/>
    </row>
    <row r="262" spans="1:76" s="391" customFormat="1">
      <c r="A262" s="662"/>
      <c r="B262" s="319"/>
      <c r="C262" s="319"/>
      <c r="D262" s="319"/>
      <c r="E262" s="319"/>
      <c r="F262" s="319"/>
      <c r="G262" s="393"/>
      <c r="H262" s="30"/>
      <c r="I262" s="319"/>
      <c r="J262" s="319"/>
      <c r="K262" s="319"/>
      <c r="L262" s="319"/>
      <c r="M262" s="319"/>
      <c r="N262" s="30"/>
      <c r="O262" s="319"/>
      <c r="P262" s="319"/>
      <c r="Q262" s="319"/>
      <c r="R262" s="319"/>
      <c r="S262" s="319"/>
      <c r="T262" s="30"/>
      <c r="U262" s="319"/>
      <c r="V262" s="319"/>
      <c r="W262" s="319"/>
      <c r="X262" s="319"/>
      <c r="Y262" s="319"/>
      <c r="Z262" s="30"/>
      <c r="AA262" s="319"/>
      <c r="AB262" s="319"/>
      <c r="AC262" s="319"/>
      <c r="AD262" s="319"/>
      <c r="AE262" s="319"/>
      <c r="AF262" s="30"/>
      <c r="AG262" s="319"/>
      <c r="AH262" s="319"/>
      <c r="AI262" s="319"/>
      <c r="AJ262" s="319"/>
      <c r="AK262" s="319"/>
      <c r="AL262" s="30"/>
      <c r="AM262" s="319"/>
      <c r="AN262" s="319"/>
      <c r="AO262" s="319"/>
      <c r="AP262" s="319"/>
      <c r="AQ262" s="319"/>
      <c r="AR262" s="30"/>
      <c r="AS262" s="319"/>
      <c r="AT262" s="319"/>
      <c r="AU262" s="319"/>
      <c r="AV262" s="319"/>
      <c r="AW262" s="394"/>
      <c r="AX262" s="30"/>
      <c r="AY262" s="319"/>
      <c r="AZ262" s="319"/>
      <c r="BA262" s="319"/>
      <c r="BB262" s="319"/>
      <c r="BC262" s="319"/>
      <c r="BD262" s="30"/>
      <c r="BE262" s="319"/>
      <c r="BF262" s="319"/>
      <c r="BG262" s="319"/>
      <c r="BH262" s="319"/>
      <c r="BI262" s="319"/>
    </row>
    <row r="263" spans="1:76" s="391" customFormat="1">
      <c r="A263" s="662"/>
      <c r="B263" s="319"/>
      <c r="C263" s="319"/>
      <c r="D263" s="319"/>
      <c r="E263" s="319"/>
      <c r="F263" s="319"/>
      <c r="G263" s="393"/>
      <c r="H263" s="30"/>
      <c r="I263" s="319"/>
      <c r="J263" s="319"/>
      <c r="K263" s="319"/>
      <c r="L263" s="319"/>
      <c r="M263" s="319"/>
      <c r="N263" s="30"/>
      <c r="O263" s="319"/>
      <c r="P263" s="319"/>
      <c r="Q263" s="319"/>
      <c r="R263" s="319"/>
      <c r="S263" s="319"/>
      <c r="T263" s="30"/>
      <c r="U263" s="319"/>
      <c r="V263" s="319"/>
      <c r="W263" s="319"/>
      <c r="X263" s="319"/>
      <c r="Y263" s="319"/>
      <c r="Z263" s="30"/>
      <c r="AA263" s="319"/>
      <c r="AB263" s="319"/>
      <c r="AC263" s="319"/>
      <c r="AD263" s="319"/>
      <c r="AE263" s="319"/>
      <c r="AF263" s="30"/>
      <c r="AG263" s="319"/>
      <c r="AH263" s="319"/>
      <c r="AI263" s="319"/>
      <c r="AJ263" s="319"/>
      <c r="AK263" s="319"/>
      <c r="AL263" s="30"/>
      <c r="AM263" s="319"/>
      <c r="AN263" s="319"/>
      <c r="AO263" s="319"/>
      <c r="AP263" s="319"/>
      <c r="AQ263" s="319"/>
      <c r="AR263" s="30"/>
      <c r="AS263" s="319"/>
      <c r="AT263" s="319"/>
      <c r="AU263" s="319"/>
      <c r="AV263" s="319"/>
      <c r="AW263" s="394"/>
      <c r="AX263" s="30"/>
      <c r="AY263" s="319"/>
      <c r="AZ263" s="319"/>
      <c r="BA263" s="319"/>
      <c r="BB263" s="319"/>
      <c r="BC263" s="319"/>
      <c r="BD263" s="30"/>
      <c r="BE263" s="319"/>
      <c r="BF263" s="319"/>
      <c r="BG263" s="319"/>
      <c r="BH263" s="319"/>
      <c r="BI263" s="319"/>
    </row>
    <row r="264" spans="1:76" s="391" customFormat="1">
      <c r="A264" s="662"/>
      <c r="B264" s="319"/>
      <c r="C264" s="319"/>
      <c r="D264" s="319"/>
      <c r="E264" s="319"/>
      <c r="F264" s="319"/>
      <c r="G264" s="393"/>
      <c r="H264" s="30"/>
      <c r="I264" s="319"/>
      <c r="J264" s="319"/>
      <c r="K264" s="319"/>
      <c r="L264" s="319"/>
      <c r="M264" s="319"/>
      <c r="N264" s="30"/>
      <c r="O264" s="319"/>
      <c r="P264" s="319"/>
      <c r="Q264" s="319"/>
      <c r="R264" s="319"/>
      <c r="S264" s="319"/>
      <c r="T264" s="30"/>
      <c r="U264" s="319"/>
      <c r="V264" s="319"/>
      <c r="W264" s="319"/>
      <c r="X264" s="319"/>
      <c r="Y264" s="319"/>
      <c r="Z264" s="30"/>
      <c r="AA264" s="319"/>
      <c r="AB264" s="319"/>
      <c r="AC264" s="319"/>
      <c r="AD264" s="319"/>
      <c r="AE264" s="319"/>
      <c r="AF264" s="30"/>
      <c r="AG264" s="319"/>
      <c r="AH264" s="319"/>
      <c r="AI264" s="319"/>
      <c r="AJ264" s="319"/>
      <c r="AK264" s="319"/>
      <c r="AL264" s="30"/>
      <c r="AM264" s="319"/>
      <c r="AN264" s="319"/>
      <c r="AO264" s="319"/>
      <c r="AP264" s="319"/>
      <c r="AQ264" s="319"/>
      <c r="AR264" s="30"/>
      <c r="AS264" s="319"/>
      <c r="AT264" s="319"/>
      <c r="AU264" s="319"/>
      <c r="AV264" s="319"/>
      <c r="AW264" s="394"/>
      <c r="AX264" s="30"/>
      <c r="AY264" s="319"/>
      <c r="AZ264" s="319"/>
      <c r="BA264" s="319"/>
      <c r="BB264" s="319"/>
      <c r="BC264" s="319"/>
      <c r="BD264" s="30"/>
      <c r="BE264" s="319"/>
      <c r="BF264" s="319"/>
      <c r="BG264" s="319"/>
      <c r="BH264" s="319"/>
      <c r="BI264" s="319"/>
    </row>
    <row r="265" spans="1:76" s="391" customFormat="1">
      <c r="A265" s="662"/>
      <c r="B265" s="319"/>
      <c r="C265" s="319"/>
      <c r="D265" s="319"/>
      <c r="E265" s="319"/>
      <c r="F265" s="319"/>
      <c r="G265" s="393"/>
      <c r="H265" s="30"/>
      <c r="I265" s="319"/>
      <c r="J265" s="319"/>
      <c r="K265" s="319"/>
      <c r="L265" s="319"/>
      <c r="M265" s="319"/>
      <c r="N265" s="30"/>
      <c r="O265" s="319"/>
      <c r="P265" s="319"/>
      <c r="Q265" s="319"/>
      <c r="R265" s="319"/>
      <c r="S265" s="319"/>
      <c r="T265" s="30"/>
      <c r="U265" s="319"/>
      <c r="V265" s="319"/>
      <c r="W265" s="319"/>
      <c r="X265" s="319"/>
      <c r="Y265" s="319"/>
      <c r="Z265" s="30"/>
      <c r="AA265" s="319"/>
      <c r="AB265" s="319"/>
      <c r="AC265" s="319"/>
      <c r="AD265" s="319"/>
      <c r="AE265" s="319"/>
      <c r="AF265" s="30"/>
      <c r="AG265" s="319"/>
      <c r="AH265" s="319"/>
      <c r="AI265" s="319"/>
      <c r="AJ265" s="319"/>
      <c r="AK265" s="319"/>
      <c r="AL265" s="30"/>
      <c r="AM265" s="319"/>
      <c r="AN265" s="319"/>
      <c r="AO265" s="319"/>
      <c r="AP265" s="319"/>
      <c r="AQ265" s="319"/>
      <c r="AR265" s="30"/>
      <c r="AS265" s="319"/>
      <c r="AT265" s="319"/>
      <c r="AU265" s="319"/>
      <c r="AV265" s="319"/>
      <c r="AW265" s="394"/>
      <c r="AX265" s="30"/>
      <c r="AY265" s="319"/>
      <c r="AZ265" s="319"/>
      <c r="BA265" s="319"/>
      <c r="BB265" s="319"/>
      <c r="BC265" s="319"/>
      <c r="BD265" s="30"/>
      <c r="BE265" s="319"/>
      <c r="BF265" s="319"/>
      <c r="BG265" s="319"/>
      <c r="BH265" s="319"/>
      <c r="BI265" s="319"/>
    </row>
    <row r="266" spans="1:76" s="391" customFormat="1">
      <c r="A266" s="662"/>
      <c r="B266" s="319"/>
      <c r="C266" s="319"/>
      <c r="D266" s="319"/>
      <c r="E266" s="319"/>
      <c r="F266" s="319"/>
      <c r="G266" s="393"/>
      <c r="I266" s="319"/>
      <c r="J266" s="319"/>
      <c r="K266" s="319"/>
      <c r="L266" s="319"/>
      <c r="M266" s="319"/>
      <c r="O266" s="319"/>
      <c r="P266" s="319"/>
      <c r="Q266" s="319"/>
      <c r="R266" s="319"/>
      <c r="S266" s="319"/>
      <c r="U266" s="319"/>
      <c r="V266" s="319"/>
      <c r="W266" s="319"/>
      <c r="X266" s="319"/>
      <c r="Y266" s="319"/>
      <c r="AA266" s="319"/>
      <c r="AB266" s="319"/>
      <c r="AC266" s="319"/>
      <c r="AD266" s="319"/>
      <c r="AE266" s="319"/>
      <c r="AG266" s="319"/>
      <c r="AH266" s="319"/>
      <c r="AI266" s="319"/>
      <c r="AJ266" s="319"/>
      <c r="AK266" s="319"/>
      <c r="AM266" s="319"/>
      <c r="AN266" s="319"/>
      <c r="AO266" s="319"/>
      <c r="AP266" s="319"/>
      <c r="AQ266" s="319"/>
      <c r="AS266" s="319"/>
      <c r="AT266" s="319"/>
      <c r="AU266" s="319"/>
      <c r="AV266" s="319"/>
      <c r="AW266" s="394"/>
      <c r="AY266" s="319"/>
      <c r="AZ266" s="319"/>
      <c r="BA266" s="319"/>
      <c r="BB266" s="319"/>
      <c r="BC266" s="319"/>
      <c r="BE266" s="319"/>
      <c r="BF266" s="319"/>
      <c r="BG266" s="319"/>
      <c r="BH266" s="319"/>
      <c r="BI266" s="319"/>
    </row>
    <row r="267" spans="1:76" s="391" customFormat="1">
      <c r="A267" s="662"/>
      <c r="B267" s="319"/>
      <c r="C267" s="319"/>
      <c r="D267" s="319"/>
      <c r="E267" s="319"/>
      <c r="F267" s="319"/>
      <c r="G267" s="393"/>
      <c r="I267" s="319"/>
      <c r="J267" s="319"/>
      <c r="K267" s="319"/>
      <c r="L267" s="319"/>
      <c r="M267" s="319"/>
      <c r="O267" s="319"/>
      <c r="P267" s="319"/>
      <c r="Q267" s="319"/>
      <c r="R267" s="319"/>
      <c r="S267" s="319"/>
      <c r="U267" s="319"/>
      <c r="V267" s="319"/>
      <c r="W267" s="319"/>
      <c r="X267" s="319"/>
      <c r="Y267" s="319"/>
      <c r="AA267" s="319"/>
      <c r="AB267" s="319"/>
      <c r="AC267" s="319"/>
      <c r="AD267" s="319"/>
      <c r="AE267" s="319"/>
      <c r="AG267" s="319"/>
      <c r="AH267" s="319"/>
      <c r="AI267" s="319"/>
      <c r="AJ267" s="319"/>
      <c r="AK267" s="319"/>
      <c r="AM267" s="319"/>
      <c r="AN267" s="319"/>
      <c r="AO267" s="319"/>
      <c r="AP267" s="319"/>
      <c r="AQ267" s="319"/>
      <c r="AS267" s="319"/>
      <c r="AT267" s="319"/>
      <c r="AU267" s="319"/>
      <c r="AV267" s="319"/>
      <c r="AW267" s="394"/>
      <c r="AY267" s="319"/>
      <c r="AZ267" s="319"/>
      <c r="BA267" s="319"/>
      <c r="BB267" s="319"/>
      <c r="BC267" s="319"/>
      <c r="BE267" s="319"/>
      <c r="BF267" s="319"/>
      <c r="BG267" s="319"/>
      <c r="BH267" s="319"/>
      <c r="BI267" s="319"/>
    </row>
    <row r="268" spans="1:76" s="391" customFormat="1">
      <c r="A268" s="662"/>
      <c r="B268" s="319"/>
      <c r="C268" s="319"/>
      <c r="D268" s="319"/>
      <c r="E268" s="319"/>
      <c r="F268" s="319"/>
      <c r="G268" s="393"/>
      <c r="I268" s="319"/>
      <c r="J268" s="319"/>
      <c r="K268" s="319"/>
      <c r="L268" s="319"/>
      <c r="M268" s="319"/>
      <c r="O268" s="319"/>
      <c r="P268" s="319"/>
      <c r="Q268" s="319"/>
      <c r="R268" s="319"/>
      <c r="S268" s="319"/>
      <c r="U268" s="319"/>
      <c r="V268" s="319"/>
      <c r="W268" s="319"/>
      <c r="X268" s="319"/>
      <c r="Y268" s="319"/>
      <c r="AA268" s="319"/>
      <c r="AB268" s="319"/>
      <c r="AC268" s="319"/>
      <c r="AD268" s="319"/>
      <c r="AE268" s="319"/>
      <c r="AG268" s="319"/>
      <c r="AH268" s="319"/>
      <c r="AI268" s="319"/>
      <c r="AJ268" s="319"/>
      <c r="AK268" s="319"/>
      <c r="AM268" s="319"/>
      <c r="AN268" s="319"/>
      <c r="AO268" s="319"/>
      <c r="AP268" s="319"/>
      <c r="AQ268" s="319"/>
      <c r="AS268" s="319"/>
      <c r="AT268" s="319"/>
      <c r="AU268" s="319"/>
      <c r="AV268" s="319"/>
      <c r="AW268" s="394"/>
      <c r="AY268" s="319"/>
      <c r="AZ268" s="319"/>
      <c r="BA268" s="319"/>
      <c r="BB268" s="319"/>
      <c r="BC268" s="319"/>
      <c r="BE268" s="319"/>
      <c r="BF268" s="319"/>
      <c r="BG268" s="319"/>
      <c r="BH268" s="319"/>
      <c r="BI268" s="319"/>
    </row>
    <row r="269" spans="1:76" s="391" customFormat="1">
      <c r="A269" s="662"/>
      <c r="B269" s="319"/>
      <c r="C269" s="319"/>
      <c r="D269" s="319"/>
      <c r="E269" s="319"/>
      <c r="F269" s="319"/>
      <c r="G269" s="393"/>
      <c r="I269" s="319"/>
      <c r="J269" s="319"/>
      <c r="K269" s="319"/>
      <c r="L269" s="319"/>
      <c r="M269" s="319"/>
      <c r="O269" s="319"/>
      <c r="P269" s="319"/>
      <c r="Q269" s="319"/>
      <c r="R269" s="319"/>
      <c r="S269" s="319"/>
      <c r="U269" s="319"/>
      <c r="V269" s="319"/>
      <c r="W269" s="319"/>
      <c r="X269" s="319"/>
      <c r="Y269" s="319"/>
      <c r="AA269" s="319"/>
      <c r="AB269" s="319"/>
      <c r="AC269" s="319"/>
      <c r="AD269" s="319"/>
      <c r="AE269" s="319"/>
      <c r="AG269" s="319"/>
      <c r="AH269" s="319"/>
      <c r="AI269" s="319"/>
      <c r="AJ269" s="319"/>
      <c r="AK269" s="319"/>
      <c r="AM269" s="319"/>
      <c r="AN269" s="319"/>
      <c r="AO269" s="319"/>
      <c r="AP269" s="319"/>
      <c r="AQ269" s="319"/>
      <c r="AS269" s="319"/>
      <c r="AT269" s="319"/>
      <c r="AU269" s="319"/>
      <c r="AV269" s="319"/>
      <c r="AW269" s="394"/>
      <c r="AY269" s="319"/>
      <c r="AZ269" s="319"/>
      <c r="BA269" s="319"/>
      <c r="BB269" s="319"/>
      <c r="BC269" s="319"/>
      <c r="BE269" s="319"/>
      <c r="BF269" s="319"/>
      <c r="BG269" s="319"/>
      <c r="BH269" s="319"/>
      <c r="BI269" s="319"/>
    </row>
    <row r="270" spans="1:76" s="391" customFormat="1">
      <c r="A270" s="662"/>
      <c r="B270" s="319"/>
      <c r="C270" s="319"/>
      <c r="D270" s="319"/>
      <c r="E270" s="319"/>
      <c r="F270" s="319"/>
      <c r="G270" s="393"/>
      <c r="I270" s="319"/>
      <c r="J270" s="319"/>
      <c r="K270" s="319"/>
      <c r="L270" s="319"/>
      <c r="M270" s="319"/>
      <c r="O270" s="319"/>
      <c r="P270" s="319"/>
      <c r="Q270" s="319"/>
      <c r="R270" s="319"/>
      <c r="S270" s="319"/>
      <c r="U270" s="319"/>
      <c r="V270" s="319"/>
      <c r="W270" s="319"/>
      <c r="X270" s="319"/>
      <c r="Y270" s="319"/>
      <c r="AA270" s="319"/>
      <c r="AB270" s="319"/>
      <c r="AC270" s="319"/>
      <c r="AD270" s="319"/>
      <c r="AE270" s="319"/>
      <c r="AG270" s="319"/>
      <c r="AH270" s="319"/>
      <c r="AI270" s="319"/>
      <c r="AJ270" s="319"/>
      <c r="AK270" s="319"/>
      <c r="AM270" s="319"/>
      <c r="AN270" s="319"/>
      <c r="AO270" s="319"/>
      <c r="AP270" s="319"/>
      <c r="AQ270" s="319"/>
      <c r="AS270" s="319"/>
      <c r="AT270" s="319"/>
      <c r="AU270" s="319"/>
      <c r="AV270" s="319"/>
      <c r="AW270" s="394"/>
      <c r="AY270" s="319"/>
      <c r="AZ270" s="319"/>
      <c r="BA270" s="319"/>
      <c r="BB270" s="319"/>
      <c r="BC270" s="319"/>
      <c r="BE270" s="319"/>
      <c r="BF270" s="319"/>
      <c r="BG270" s="319"/>
      <c r="BH270" s="319"/>
      <c r="BI270" s="319"/>
    </row>
    <row r="271" spans="1:76">
      <c r="A271" s="662"/>
      <c r="B271" s="319"/>
      <c r="C271" s="319"/>
      <c r="D271" s="319"/>
      <c r="E271" s="319"/>
      <c r="F271" s="319"/>
      <c r="G271" s="393"/>
      <c r="H271" s="391"/>
      <c r="I271" s="319"/>
      <c r="J271" s="319"/>
      <c r="K271" s="319"/>
      <c r="L271" s="319"/>
      <c r="M271" s="319"/>
      <c r="N271" s="391"/>
      <c r="O271" s="319"/>
      <c r="P271" s="319"/>
      <c r="Q271" s="319"/>
      <c r="R271" s="319"/>
      <c r="S271" s="319"/>
      <c r="T271" s="391"/>
      <c r="U271" s="319"/>
      <c r="V271" s="319"/>
      <c r="W271" s="319"/>
      <c r="X271" s="319"/>
      <c r="Y271" s="319"/>
      <c r="Z271" s="391"/>
      <c r="AA271" s="319"/>
      <c r="AB271" s="319"/>
      <c r="AC271" s="319"/>
      <c r="AD271" s="319"/>
      <c r="AE271" s="319"/>
      <c r="AF271" s="391"/>
      <c r="AG271" s="319"/>
      <c r="AH271" s="319"/>
      <c r="AI271" s="319"/>
      <c r="AJ271" s="319"/>
      <c r="AK271" s="319"/>
      <c r="AL271" s="391"/>
      <c r="AM271" s="319"/>
      <c r="AN271" s="319"/>
      <c r="AO271" s="319"/>
      <c r="AP271" s="319"/>
      <c r="AQ271" s="319"/>
      <c r="AR271" s="391"/>
      <c r="AS271" s="319"/>
      <c r="AT271" s="319"/>
      <c r="AU271" s="319"/>
      <c r="AV271" s="319"/>
      <c r="AW271" s="394"/>
      <c r="AX271" s="391"/>
      <c r="AY271" s="319"/>
      <c r="AZ271" s="319"/>
      <c r="BA271" s="319"/>
      <c r="BB271" s="319"/>
      <c r="BC271" s="319"/>
      <c r="BD271" s="391"/>
      <c r="BE271" s="319"/>
      <c r="BF271" s="319"/>
      <c r="BG271" s="319"/>
      <c r="BH271" s="319"/>
      <c r="BI271" s="319"/>
      <c r="BJ271" s="391"/>
      <c r="BL271" s="391"/>
      <c r="BM271" s="391"/>
      <c r="BN271" s="391"/>
      <c r="BO271" s="391"/>
      <c r="BP271" s="391"/>
      <c r="BQ271" s="391"/>
      <c r="BR271" s="391"/>
      <c r="BS271" s="391"/>
      <c r="BT271" s="391"/>
      <c r="BU271" s="391"/>
      <c r="BV271" s="391"/>
      <c r="BW271" s="391"/>
      <c r="BX271" s="391"/>
    </row>
    <row r="272" spans="1:76">
      <c r="A272" s="662"/>
      <c r="B272" s="319"/>
      <c r="C272" s="319"/>
      <c r="D272" s="319"/>
      <c r="E272" s="319"/>
      <c r="F272" s="319"/>
      <c r="G272" s="393"/>
      <c r="H272" s="391"/>
      <c r="I272" s="319"/>
      <c r="J272" s="319"/>
      <c r="K272" s="319"/>
      <c r="L272" s="319"/>
      <c r="M272" s="319"/>
      <c r="N272" s="391"/>
      <c r="O272" s="319"/>
      <c r="P272" s="319"/>
      <c r="Q272" s="319"/>
      <c r="R272" s="319"/>
      <c r="S272" s="319"/>
      <c r="T272" s="391"/>
      <c r="U272" s="319"/>
      <c r="V272" s="319"/>
      <c r="W272" s="319"/>
      <c r="X272" s="319"/>
      <c r="Y272" s="319"/>
      <c r="Z272" s="391"/>
      <c r="AA272" s="319"/>
      <c r="AB272" s="319"/>
      <c r="AC272" s="319"/>
      <c r="AD272" s="319"/>
      <c r="AE272" s="319"/>
      <c r="AF272" s="391"/>
      <c r="AG272" s="319"/>
      <c r="AH272" s="319"/>
      <c r="AI272" s="319"/>
      <c r="AJ272" s="319"/>
      <c r="AK272" s="319"/>
      <c r="AL272" s="391"/>
      <c r="AM272" s="319"/>
      <c r="AN272" s="319"/>
      <c r="AO272" s="319"/>
      <c r="AP272" s="319"/>
      <c r="AQ272" s="319"/>
      <c r="AR272" s="391"/>
      <c r="AS272" s="319"/>
      <c r="AT272" s="319"/>
      <c r="AU272" s="319"/>
      <c r="AV272" s="319"/>
      <c r="AW272" s="394"/>
      <c r="AX272" s="391"/>
      <c r="AY272" s="319"/>
      <c r="AZ272" s="319"/>
      <c r="BA272" s="319"/>
      <c r="BB272" s="319"/>
      <c r="BC272" s="319"/>
      <c r="BD272" s="391"/>
      <c r="BE272" s="319"/>
      <c r="BF272" s="319"/>
      <c r="BG272" s="319"/>
      <c r="BH272" s="319"/>
      <c r="BI272" s="319"/>
      <c r="BJ272" s="391"/>
      <c r="BL272" s="391"/>
      <c r="BM272" s="391"/>
      <c r="BN272" s="391"/>
      <c r="BO272" s="391"/>
      <c r="BP272" s="391"/>
      <c r="BQ272" s="391"/>
      <c r="BR272" s="391"/>
      <c r="BS272" s="391"/>
      <c r="BT272" s="391"/>
      <c r="BU272" s="391"/>
      <c r="BV272" s="391"/>
      <c r="BW272" s="391"/>
      <c r="BX272" s="391"/>
    </row>
    <row r="273" spans="1:76">
      <c r="A273" s="662"/>
      <c r="B273" s="319"/>
      <c r="C273" s="319"/>
      <c r="D273" s="319"/>
      <c r="E273" s="319"/>
      <c r="F273" s="319"/>
      <c r="G273" s="393"/>
      <c r="H273" s="391"/>
      <c r="I273" s="319"/>
      <c r="J273" s="319"/>
      <c r="K273" s="319"/>
      <c r="L273" s="319"/>
      <c r="M273" s="319"/>
      <c r="N273" s="391"/>
      <c r="O273" s="319"/>
      <c r="P273" s="319"/>
      <c r="Q273" s="319"/>
      <c r="R273" s="319"/>
      <c r="S273" s="319"/>
      <c r="T273" s="391"/>
      <c r="U273" s="319"/>
      <c r="V273" s="319"/>
      <c r="W273" s="319"/>
      <c r="X273" s="319"/>
      <c r="Y273" s="319"/>
      <c r="Z273" s="391"/>
      <c r="AA273" s="319"/>
      <c r="AB273" s="319"/>
      <c r="AC273" s="319"/>
      <c r="AD273" s="319"/>
      <c r="AE273" s="319"/>
      <c r="AF273" s="391"/>
      <c r="AG273" s="319"/>
      <c r="AH273" s="319"/>
      <c r="AI273" s="319"/>
      <c r="AJ273" s="319"/>
      <c r="AK273" s="319"/>
      <c r="AL273" s="391"/>
      <c r="AM273" s="319"/>
      <c r="AN273" s="319"/>
      <c r="AO273" s="319"/>
      <c r="AP273" s="319"/>
      <c r="AQ273" s="319"/>
      <c r="AR273" s="391"/>
      <c r="AS273" s="319"/>
      <c r="AT273" s="319"/>
      <c r="AU273" s="319"/>
      <c r="AV273" s="319"/>
      <c r="AW273" s="394"/>
      <c r="AX273" s="391"/>
      <c r="AY273" s="319"/>
      <c r="AZ273" s="319"/>
      <c r="BA273" s="319"/>
      <c r="BB273" s="319"/>
      <c r="BC273" s="319"/>
      <c r="BD273" s="391"/>
      <c r="BE273" s="319"/>
      <c r="BF273" s="319"/>
      <c r="BG273" s="319"/>
      <c r="BH273" s="319"/>
      <c r="BI273" s="319"/>
      <c r="BJ273" s="391"/>
      <c r="BL273" s="391"/>
      <c r="BM273" s="391"/>
      <c r="BN273" s="391"/>
      <c r="BO273" s="391"/>
      <c r="BP273" s="391"/>
      <c r="BQ273" s="391"/>
      <c r="BR273" s="391"/>
      <c r="BS273" s="391"/>
      <c r="BT273" s="391"/>
      <c r="BU273" s="391"/>
      <c r="BV273" s="391"/>
      <c r="BW273" s="391"/>
      <c r="BX273" s="391"/>
    </row>
    <row r="274" spans="1:76">
      <c r="A274" s="662"/>
      <c r="B274" s="319"/>
      <c r="C274" s="319"/>
      <c r="D274" s="319"/>
      <c r="E274" s="319"/>
      <c r="F274" s="319"/>
      <c r="G274" s="393"/>
      <c r="H274" s="391"/>
      <c r="I274" s="319"/>
      <c r="J274" s="319"/>
      <c r="K274" s="319"/>
      <c r="L274" s="319"/>
      <c r="M274" s="319"/>
      <c r="N274" s="391"/>
      <c r="O274" s="319"/>
      <c r="P274" s="319"/>
      <c r="Q274" s="319"/>
      <c r="R274" s="319"/>
      <c r="S274" s="319"/>
      <c r="T274" s="391"/>
      <c r="U274" s="319"/>
      <c r="V274" s="319"/>
      <c r="W274" s="319"/>
      <c r="X274" s="319"/>
      <c r="Y274" s="319"/>
      <c r="Z274" s="391"/>
      <c r="AA274" s="319"/>
      <c r="AB274" s="319"/>
      <c r="AC274" s="319"/>
      <c r="AD274" s="319"/>
      <c r="AE274" s="319"/>
      <c r="AF274" s="391"/>
      <c r="AG274" s="319"/>
      <c r="AH274" s="319"/>
      <c r="AI274" s="319"/>
      <c r="AJ274" s="319"/>
      <c r="AK274" s="319"/>
      <c r="AL274" s="391"/>
      <c r="AM274" s="319"/>
      <c r="AN274" s="319"/>
      <c r="AO274" s="319"/>
      <c r="AP274" s="319"/>
      <c r="AQ274" s="319"/>
      <c r="AR274" s="391"/>
      <c r="AS274" s="319"/>
      <c r="AT274" s="319"/>
      <c r="AU274" s="319"/>
      <c r="AV274" s="319"/>
      <c r="AW274" s="394"/>
      <c r="AX274" s="391"/>
      <c r="AY274" s="319"/>
      <c r="AZ274" s="319"/>
      <c r="BA274" s="319"/>
      <c r="BB274" s="319"/>
      <c r="BC274" s="319"/>
      <c r="BD274" s="391"/>
      <c r="BE274" s="319"/>
      <c r="BF274" s="319"/>
      <c r="BG274" s="319"/>
      <c r="BH274" s="319"/>
      <c r="BI274" s="319"/>
      <c r="BJ274" s="391"/>
      <c r="BL274" s="391"/>
      <c r="BM274" s="391"/>
      <c r="BN274" s="391"/>
      <c r="BO274" s="391"/>
      <c r="BP274" s="391"/>
      <c r="BQ274" s="391"/>
      <c r="BR274" s="391"/>
      <c r="BS274" s="391"/>
      <c r="BT274" s="391"/>
      <c r="BU274" s="391"/>
      <c r="BV274" s="391"/>
      <c r="BW274" s="391"/>
      <c r="BX274" s="391"/>
    </row>
    <row r="275" spans="1:76">
      <c r="A275" s="662"/>
      <c r="B275" s="319"/>
      <c r="C275" s="319"/>
      <c r="D275" s="319"/>
      <c r="E275" s="319"/>
      <c r="F275" s="319"/>
      <c r="G275" s="393"/>
      <c r="H275" s="391"/>
      <c r="I275" s="319"/>
      <c r="J275" s="319"/>
      <c r="K275" s="319"/>
      <c r="L275" s="319"/>
      <c r="M275" s="319"/>
      <c r="N275" s="391"/>
      <c r="O275" s="319"/>
      <c r="P275" s="319"/>
      <c r="Q275" s="319"/>
      <c r="R275" s="319"/>
      <c r="S275" s="319"/>
      <c r="T275" s="391"/>
      <c r="U275" s="319"/>
      <c r="V275" s="319"/>
      <c r="W275" s="319"/>
      <c r="X275" s="319"/>
      <c r="Y275" s="319"/>
      <c r="Z275" s="391"/>
      <c r="AA275" s="319"/>
      <c r="AB275" s="319"/>
      <c r="AC275" s="319"/>
      <c r="AD275" s="319"/>
      <c r="AE275" s="319"/>
      <c r="AF275" s="391"/>
      <c r="AG275" s="319"/>
      <c r="AH275" s="319"/>
      <c r="AI275" s="319"/>
      <c r="AJ275" s="319"/>
      <c r="AK275" s="319"/>
      <c r="AL275" s="391"/>
      <c r="AM275" s="319"/>
      <c r="AN275" s="319"/>
      <c r="AO275" s="319"/>
      <c r="AP275" s="319"/>
      <c r="AQ275" s="319"/>
      <c r="AR275" s="391"/>
      <c r="AS275" s="319"/>
      <c r="AT275" s="319"/>
      <c r="AU275" s="319"/>
      <c r="AV275" s="319"/>
      <c r="AW275" s="394"/>
      <c r="AX275" s="391"/>
      <c r="AY275" s="319"/>
      <c r="AZ275" s="319"/>
      <c r="BA275" s="319"/>
      <c r="BB275" s="319"/>
      <c r="BC275" s="319"/>
      <c r="BD275" s="391"/>
      <c r="BE275" s="319"/>
      <c r="BF275" s="319"/>
      <c r="BG275" s="319"/>
      <c r="BH275" s="319"/>
      <c r="BI275" s="319"/>
      <c r="BJ275" s="391"/>
      <c r="BL275" s="391"/>
      <c r="BM275" s="391"/>
      <c r="BN275" s="391"/>
      <c r="BO275" s="391"/>
      <c r="BP275" s="391"/>
      <c r="BQ275" s="391"/>
      <c r="BR275" s="391"/>
      <c r="BS275" s="391"/>
      <c r="BT275" s="391"/>
      <c r="BU275" s="391"/>
      <c r="BV275" s="391"/>
      <c r="BW275" s="391"/>
      <c r="BX275" s="391"/>
    </row>
    <row r="276" spans="1:76">
      <c r="A276" s="662"/>
      <c r="B276" s="319"/>
      <c r="C276" s="319"/>
      <c r="D276" s="319"/>
      <c r="E276" s="319"/>
      <c r="F276" s="319"/>
      <c r="G276" s="393"/>
      <c r="H276" s="391"/>
      <c r="I276" s="319"/>
      <c r="J276" s="319"/>
      <c r="K276" s="319"/>
      <c r="L276" s="319"/>
      <c r="M276" s="319"/>
      <c r="N276" s="391"/>
      <c r="O276" s="319"/>
      <c r="P276" s="319"/>
      <c r="Q276" s="319"/>
      <c r="R276" s="319"/>
      <c r="S276" s="319"/>
      <c r="T276" s="391"/>
      <c r="U276" s="319"/>
      <c r="V276" s="319"/>
      <c r="W276" s="319"/>
      <c r="X276" s="319"/>
      <c r="Y276" s="319"/>
      <c r="Z276" s="391"/>
      <c r="AA276" s="319"/>
      <c r="AB276" s="319"/>
      <c r="AC276" s="319"/>
      <c r="AD276" s="319"/>
      <c r="AE276" s="319"/>
      <c r="AF276" s="391"/>
      <c r="AG276" s="319"/>
      <c r="AH276" s="319"/>
      <c r="AI276" s="319"/>
      <c r="AJ276" s="319"/>
      <c r="AK276" s="319"/>
      <c r="AL276" s="391"/>
      <c r="AM276" s="319"/>
      <c r="AN276" s="319"/>
      <c r="AO276" s="319"/>
      <c r="AP276" s="319"/>
      <c r="AQ276" s="319"/>
      <c r="AR276" s="391"/>
      <c r="AS276" s="319"/>
      <c r="AT276" s="319"/>
      <c r="AU276" s="319"/>
      <c r="AV276" s="319"/>
      <c r="AW276" s="394"/>
      <c r="AX276" s="391"/>
      <c r="AY276" s="319"/>
      <c r="AZ276" s="319"/>
      <c r="BA276" s="319"/>
      <c r="BB276" s="319"/>
      <c r="BC276" s="319"/>
      <c r="BD276" s="391"/>
      <c r="BE276" s="319"/>
      <c r="BF276" s="319"/>
      <c r="BG276" s="319"/>
      <c r="BH276" s="319"/>
      <c r="BI276" s="319"/>
      <c r="BJ276" s="391"/>
      <c r="BL276" s="391"/>
      <c r="BM276" s="391"/>
      <c r="BN276" s="391"/>
      <c r="BO276" s="391"/>
      <c r="BP276" s="391"/>
      <c r="BQ276" s="391"/>
      <c r="BR276" s="391"/>
      <c r="BS276" s="391"/>
      <c r="BT276" s="391"/>
      <c r="BU276" s="391"/>
      <c r="BV276" s="391"/>
      <c r="BW276" s="391"/>
      <c r="BX276" s="391"/>
    </row>
    <row r="277" spans="1:76">
      <c r="A277" s="662"/>
      <c r="B277" s="319"/>
      <c r="C277" s="319"/>
      <c r="D277" s="319"/>
      <c r="E277" s="319"/>
      <c r="F277" s="319"/>
      <c r="G277" s="393"/>
      <c r="H277" s="391"/>
      <c r="I277" s="319"/>
      <c r="J277" s="319"/>
      <c r="K277" s="319"/>
      <c r="L277" s="319"/>
      <c r="M277" s="319"/>
      <c r="N277" s="391"/>
      <c r="O277" s="319"/>
      <c r="P277" s="319"/>
      <c r="Q277" s="319"/>
      <c r="R277" s="319"/>
      <c r="S277" s="319"/>
      <c r="T277" s="391"/>
      <c r="U277" s="319"/>
      <c r="V277" s="319"/>
      <c r="W277" s="319"/>
      <c r="X277" s="319"/>
      <c r="Y277" s="319"/>
      <c r="Z277" s="391"/>
      <c r="AA277" s="319"/>
      <c r="AB277" s="319"/>
      <c r="AC277" s="319"/>
      <c r="AD277" s="319"/>
      <c r="AE277" s="319"/>
      <c r="AF277" s="391"/>
      <c r="AG277" s="319"/>
      <c r="AH277" s="319"/>
      <c r="AI277" s="319"/>
      <c r="AJ277" s="319"/>
      <c r="AK277" s="319"/>
      <c r="AL277" s="391"/>
      <c r="AM277" s="319"/>
      <c r="AN277" s="319"/>
      <c r="AO277" s="319"/>
      <c r="AP277" s="319"/>
      <c r="AQ277" s="319"/>
      <c r="AR277" s="391"/>
      <c r="AS277" s="319"/>
      <c r="AT277" s="319"/>
      <c r="AU277" s="319"/>
      <c r="AV277" s="319"/>
      <c r="AW277" s="394"/>
      <c r="AX277" s="391"/>
      <c r="AY277" s="319"/>
      <c r="AZ277" s="319"/>
      <c r="BA277" s="319"/>
      <c r="BB277" s="319"/>
      <c r="BC277" s="319"/>
      <c r="BD277" s="391"/>
      <c r="BE277" s="319"/>
      <c r="BF277" s="319"/>
      <c r="BG277" s="319"/>
      <c r="BH277" s="319"/>
      <c r="BI277" s="319"/>
      <c r="BJ277" s="391"/>
      <c r="BL277" s="391"/>
      <c r="BM277" s="391"/>
      <c r="BN277" s="391"/>
      <c r="BO277" s="391"/>
      <c r="BP277" s="391"/>
      <c r="BQ277" s="391"/>
      <c r="BR277" s="391"/>
      <c r="BS277" s="391"/>
      <c r="BT277" s="391"/>
      <c r="BU277" s="391"/>
      <c r="BV277" s="391"/>
      <c r="BW277" s="391"/>
      <c r="BX277" s="391"/>
    </row>
    <row r="278" spans="1:76">
      <c r="A278" s="662"/>
      <c r="B278" s="319"/>
      <c r="C278" s="319"/>
      <c r="D278" s="319"/>
      <c r="E278" s="319"/>
      <c r="F278" s="319"/>
      <c r="G278" s="393"/>
      <c r="H278" s="391"/>
      <c r="I278" s="319"/>
      <c r="J278" s="319"/>
      <c r="K278" s="319"/>
      <c r="L278" s="319"/>
      <c r="M278" s="319"/>
      <c r="N278" s="391"/>
      <c r="O278" s="319"/>
      <c r="P278" s="319"/>
      <c r="Q278" s="319"/>
      <c r="R278" s="319"/>
      <c r="S278" s="319"/>
      <c r="T278" s="391"/>
      <c r="U278" s="319"/>
      <c r="V278" s="319"/>
      <c r="W278" s="319"/>
      <c r="X278" s="319"/>
      <c r="Y278" s="319"/>
      <c r="Z278" s="391"/>
      <c r="AA278" s="319"/>
      <c r="AB278" s="319"/>
      <c r="AC278" s="319"/>
      <c r="AD278" s="319"/>
      <c r="AE278" s="319"/>
      <c r="AF278" s="391"/>
      <c r="AG278" s="319"/>
      <c r="AH278" s="319"/>
      <c r="AI278" s="319"/>
      <c r="AJ278" s="319"/>
      <c r="AK278" s="319"/>
      <c r="AL278" s="391"/>
      <c r="AM278" s="319"/>
      <c r="AN278" s="319"/>
      <c r="AO278" s="319"/>
      <c r="AP278" s="319"/>
      <c r="AQ278" s="319"/>
      <c r="AR278" s="391"/>
      <c r="AS278" s="319"/>
      <c r="AT278" s="319"/>
      <c r="AU278" s="319"/>
      <c r="AV278" s="319"/>
      <c r="AW278" s="394"/>
      <c r="AX278" s="391"/>
      <c r="AY278" s="319"/>
      <c r="AZ278" s="319"/>
      <c r="BA278" s="319"/>
      <c r="BB278" s="319"/>
      <c r="BC278" s="319"/>
      <c r="BD278" s="391"/>
      <c r="BE278" s="319"/>
      <c r="BF278" s="319"/>
      <c r="BG278" s="319"/>
      <c r="BH278" s="319"/>
      <c r="BI278" s="319"/>
      <c r="BJ278" s="391"/>
      <c r="BL278" s="391"/>
      <c r="BM278" s="391"/>
      <c r="BN278" s="391"/>
      <c r="BO278" s="391"/>
      <c r="BP278" s="391"/>
      <c r="BQ278" s="391"/>
      <c r="BR278" s="391"/>
      <c r="BS278" s="391"/>
      <c r="BT278" s="391"/>
      <c r="BU278" s="391"/>
      <c r="BV278" s="391"/>
      <c r="BW278" s="391"/>
      <c r="BX278" s="391"/>
    </row>
    <row r="279" spans="1:76">
      <c r="A279" s="662"/>
      <c r="B279" s="319"/>
      <c r="C279" s="319"/>
      <c r="D279" s="319"/>
      <c r="E279" s="319"/>
      <c r="F279" s="319"/>
      <c r="G279" s="393"/>
      <c r="H279" s="391"/>
      <c r="I279" s="319"/>
      <c r="J279" s="319"/>
      <c r="K279" s="319"/>
      <c r="L279" s="319"/>
      <c r="M279" s="319"/>
      <c r="N279" s="391"/>
      <c r="O279" s="319"/>
      <c r="P279" s="319"/>
      <c r="Q279" s="319"/>
      <c r="R279" s="319"/>
      <c r="S279" s="319"/>
      <c r="T279" s="391"/>
      <c r="U279" s="319"/>
      <c r="V279" s="319"/>
      <c r="W279" s="319"/>
      <c r="X279" s="319"/>
      <c r="Y279" s="319"/>
      <c r="Z279" s="391"/>
      <c r="AA279" s="319"/>
      <c r="AB279" s="319"/>
      <c r="AC279" s="319"/>
      <c r="AD279" s="319"/>
      <c r="AE279" s="319"/>
      <c r="AF279" s="391"/>
      <c r="AG279" s="319"/>
      <c r="AH279" s="319"/>
      <c r="AI279" s="319"/>
      <c r="AJ279" s="319"/>
      <c r="AK279" s="319"/>
      <c r="AL279" s="391"/>
      <c r="AM279" s="319"/>
      <c r="AN279" s="319"/>
      <c r="AO279" s="319"/>
      <c r="AP279" s="319"/>
      <c r="AQ279" s="319"/>
      <c r="AR279" s="391"/>
      <c r="AS279" s="319"/>
      <c r="AT279" s="319"/>
      <c r="AU279" s="319"/>
      <c r="AV279" s="319"/>
      <c r="AW279" s="394"/>
      <c r="AX279" s="391"/>
      <c r="AY279" s="319"/>
      <c r="AZ279" s="319"/>
      <c r="BA279" s="319"/>
      <c r="BB279" s="319"/>
      <c r="BC279" s="319"/>
      <c r="BD279" s="391"/>
      <c r="BE279" s="319"/>
      <c r="BF279" s="319"/>
      <c r="BG279" s="319"/>
      <c r="BH279" s="319"/>
      <c r="BI279" s="319"/>
      <c r="BJ279" s="391"/>
      <c r="BL279" s="391"/>
      <c r="BM279" s="391"/>
      <c r="BN279" s="391"/>
      <c r="BO279" s="391"/>
      <c r="BP279" s="391"/>
      <c r="BQ279" s="391"/>
      <c r="BR279" s="391"/>
      <c r="BS279" s="391"/>
      <c r="BT279" s="391"/>
      <c r="BU279" s="391"/>
      <c r="BV279" s="391"/>
      <c r="BW279" s="391"/>
      <c r="BX279" s="391"/>
    </row>
    <row r="280" spans="1:76">
      <c r="A280" s="662"/>
      <c r="B280" s="319"/>
      <c r="C280" s="319"/>
      <c r="D280" s="319"/>
      <c r="E280" s="319"/>
      <c r="F280" s="319"/>
      <c r="G280" s="393"/>
      <c r="H280" s="391"/>
      <c r="I280" s="319"/>
      <c r="J280" s="319"/>
      <c r="K280" s="319"/>
      <c r="L280" s="319"/>
      <c r="M280" s="319"/>
      <c r="N280" s="391"/>
      <c r="O280" s="319"/>
      <c r="P280" s="319"/>
      <c r="Q280" s="319"/>
      <c r="R280" s="319"/>
      <c r="S280" s="319"/>
      <c r="T280" s="391"/>
      <c r="U280" s="319"/>
      <c r="V280" s="319"/>
      <c r="W280" s="319"/>
      <c r="X280" s="319"/>
      <c r="Y280" s="319"/>
      <c r="Z280" s="391"/>
      <c r="AA280" s="319"/>
      <c r="AB280" s="319"/>
      <c r="AC280" s="319"/>
      <c r="AD280" s="319"/>
      <c r="AE280" s="319"/>
      <c r="AF280" s="391"/>
      <c r="AG280" s="319"/>
      <c r="AH280" s="319"/>
      <c r="AI280" s="319"/>
      <c r="AJ280" s="319"/>
      <c r="AK280" s="319"/>
      <c r="AL280" s="391"/>
      <c r="AM280" s="319"/>
      <c r="AN280" s="319"/>
      <c r="AO280" s="319"/>
      <c r="AP280" s="319"/>
      <c r="AQ280" s="319"/>
      <c r="AR280" s="391"/>
      <c r="AS280" s="319"/>
      <c r="AT280" s="319"/>
      <c r="AU280" s="319"/>
      <c r="AV280" s="319"/>
      <c r="AW280" s="394"/>
      <c r="AX280" s="391"/>
      <c r="AY280" s="319"/>
      <c r="AZ280" s="319"/>
      <c r="BA280" s="319"/>
      <c r="BB280" s="319"/>
      <c r="BC280" s="319"/>
      <c r="BD280" s="391"/>
      <c r="BE280" s="319"/>
      <c r="BF280" s="319"/>
      <c r="BG280" s="319"/>
      <c r="BH280" s="319"/>
      <c r="BI280" s="319"/>
      <c r="BJ280" s="391"/>
      <c r="BL280" s="391"/>
      <c r="BM280" s="391"/>
      <c r="BN280" s="391"/>
      <c r="BO280" s="391"/>
      <c r="BP280" s="391"/>
      <c r="BQ280" s="391"/>
      <c r="BR280" s="391"/>
      <c r="BS280" s="391"/>
      <c r="BT280" s="391"/>
      <c r="BU280" s="391"/>
      <c r="BV280" s="391"/>
      <c r="BW280" s="391"/>
      <c r="BX280" s="391"/>
    </row>
    <row r="281" spans="1:76">
      <c r="A281" s="662"/>
      <c r="B281" s="319"/>
      <c r="C281" s="319"/>
      <c r="D281" s="319"/>
      <c r="E281" s="319"/>
      <c r="F281" s="319"/>
      <c r="G281" s="393"/>
      <c r="H281" s="391"/>
      <c r="I281" s="319"/>
      <c r="J281" s="319"/>
      <c r="K281" s="319"/>
      <c r="L281" s="319"/>
      <c r="M281" s="319"/>
      <c r="N281" s="391"/>
      <c r="O281" s="319"/>
      <c r="P281" s="319"/>
      <c r="Q281" s="319"/>
      <c r="R281" s="319"/>
      <c r="S281" s="319"/>
      <c r="T281" s="391"/>
      <c r="U281" s="319"/>
      <c r="V281" s="319"/>
      <c r="W281" s="319"/>
      <c r="X281" s="319"/>
      <c r="Y281" s="319"/>
      <c r="Z281" s="391"/>
      <c r="AA281" s="319"/>
      <c r="AB281" s="319"/>
      <c r="AC281" s="319"/>
      <c r="AD281" s="319"/>
      <c r="AE281" s="319"/>
      <c r="AF281" s="391"/>
      <c r="AG281" s="319"/>
      <c r="AH281" s="319"/>
      <c r="AI281" s="319"/>
      <c r="AJ281" s="319"/>
      <c r="AK281" s="319"/>
      <c r="AL281" s="391"/>
      <c r="AM281" s="319"/>
      <c r="AN281" s="319"/>
      <c r="AO281" s="319"/>
      <c r="AP281" s="319"/>
      <c r="AQ281" s="319"/>
      <c r="AR281" s="391"/>
      <c r="AS281" s="319"/>
      <c r="AT281" s="319"/>
      <c r="AU281" s="319"/>
      <c r="AV281" s="319"/>
      <c r="AW281" s="394"/>
      <c r="AX281" s="391"/>
      <c r="AY281" s="319"/>
      <c r="AZ281" s="319"/>
      <c r="BA281" s="319"/>
      <c r="BB281" s="319"/>
      <c r="BC281" s="319"/>
      <c r="BD281" s="391"/>
      <c r="BE281" s="319"/>
      <c r="BF281" s="319"/>
      <c r="BG281" s="319"/>
      <c r="BH281" s="319"/>
      <c r="BI281" s="319"/>
      <c r="BJ281" s="391"/>
      <c r="BL281" s="391"/>
      <c r="BM281" s="391"/>
      <c r="BN281" s="391"/>
      <c r="BO281" s="391"/>
      <c r="BP281" s="391"/>
      <c r="BQ281" s="391"/>
      <c r="BR281" s="391"/>
      <c r="BS281" s="391"/>
      <c r="BT281" s="391"/>
      <c r="BU281" s="391"/>
      <c r="BV281" s="391"/>
      <c r="BW281" s="391"/>
      <c r="BX281" s="391"/>
    </row>
    <row r="282" spans="1:76">
      <c r="A282" s="662"/>
      <c r="B282" s="319"/>
      <c r="C282" s="319"/>
      <c r="D282" s="319"/>
      <c r="E282" s="319"/>
      <c r="F282" s="319"/>
      <c r="G282" s="393"/>
      <c r="H282" s="391"/>
      <c r="I282" s="319"/>
      <c r="J282" s="319"/>
      <c r="K282" s="319"/>
      <c r="L282" s="319"/>
      <c r="M282" s="319"/>
      <c r="N282" s="391"/>
      <c r="O282" s="319"/>
      <c r="P282" s="319"/>
      <c r="Q282" s="319"/>
      <c r="R282" s="319"/>
      <c r="S282" s="319"/>
      <c r="T282" s="391"/>
      <c r="U282" s="319"/>
      <c r="V282" s="319"/>
      <c r="W282" s="319"/>
      <c r="X282" s="319"/>
      <c r="Y282" s="319"/>
      <c r="Z282" s="391"/>
      <c r="AA282" s="319"/>
      <c r="AB282" s="319"/>
      <c r="AC282" s="319"/>
      <c r="AD282" s="319"/>
      <c r="AE282" s="319"/>
      <c r="AF282" s="391"/>
      <c r="AG282" s="319"/>
      <c r="AH282" s="319"/>
      <c r="AI282" s="319"/>
      <c r="AJ282" s="319"/>
      <c r="AK282" s="319"/>
      <c r="AL282" s="391"/>
      <c r="AM282" s="319"/>
      <c r="AN282" s="319"/>
      <c r="AO282" s="319"/>
      <c r="AP282" s="319"/>
      <c r="AQ282" s="319"/>
      <c r="AR282" s="391"/>
      <c r="AS282" s="319"/>
      <c r="AT282" s="319"/>
      <c r="AU282" s="319"/>
      <c r="AV282" s="319"/>
      <c r="AW282" s="394"/>
      <c r="AX282" s="391"/>
      <c r="AY282" s="319"/>
      <c r="AZ282" s="319"/>
      <c r="BA282" s="319"/>
      <c r="BB282" s="319"/>
      <c r="BC282" s="319"/>
      <c r="BD282" s="391"/>
      <c r="BE282" s="319"/>
      <c r="BF282" s="319"/>
      <c r="BG282" s="319"/>
      <c r="BH282" s="319"/>
      <c r="BI282" s="319"/>
      <c r="BJ282" s="391"/>
      <c r="BL282" s="391"/>
      <c r="BM282" s="391"/>
      <c r="BN282" s="391"/>
      <c r="BO282" s="391"/>
      <c r="BP282" s="391"/>
      <c r="BQ282" s="391"/>
      <c r="BR282" s="391"/>
      <c r="BS282" s="391"/>
      <c r="BT282" s="391"/>
      <c r="BU282" s="391"/>
      <c r="BV282" s="391"/>
      <c r="BW282" s="391"/>
      <c r="BX282" s="391"/>
    </row>
    <row r="283" spans="1:76">
      <c r="A283" s="662"/>
      <c r="B283" s="319"/>
      <c r="C283" s="319"/>
      <c r="D283" s="319"/>
      <c r="E283" s="319"/>
      <c r="F283" s="319"/>
      <c r="G283" s="393"/>
      <c r="H283" s="391"/>
      <c r="I283" s="319"/>
      <c r="J283" s="319"/>
      <c r="K283" s="319"/>
      <c r="L283" s="319"/>
      <c r="M283" s="319"/>
      <c r="N283" s="391"/>
      <c r="O283" s="319"/>
      <c r="P283" s="319"/>
      <c r="Q283" s="319"/>
      <c r="R283" s="319"/>
      <c r="S283" s="319"/>
      <c r="T283" s="391"/>
      <c r="U283" s="319"/>
      <c r="V283" s="319"/>
      <c r="W283" s="319"/>
      <c r="X283" s="319"/>
      <c r="Y283" s="319"/>
      <c r="Z283" s="391"/>
      <c r="AA283" s="319"/>
      <c r="AB283" s="319"/>
      <c r="AC283" s="319"/>
      <c r="AD283" s="319"/>
      <c r="AE283" s="319"/>
      <c r="AF283" s="391"/>
      <c r="AG283" s="319"/>
      <c r="AH283" s="319"/>
      <c r="AI283" s="319"/>
      <c r="AJ283" s="319"/>
      <c r="AK283" s="319"/>
      <c r="AL283" s="391"/>
      <c r="AM283" s="319"/>
      <c r="AN283" s="319"/>
      <c r="AO283" s="319"/>
      <c r="AP283" s="319"/>
      <c r="AQ283" s="319"/>
      <c r="AR283" s="391"/>
      <c r="AS283" s="319"/>
      <c r="AT283" s="319"/>
      <c r="AU283" s="319"/>
      <c r="AV283" s="319"/>
      <c r="AW283" s="394"/>
      <c r="AX283" s="391"/>
      <c r="AY283" s="319"/>
      <c r="AZ283" s="319"/>
      <c r="BA283" s="319"/>
      <c r="BB283" s="319"/>
      <c r="BC283" s="319"/>
      <c r="BD283" s="391"/>
      <c r="BE283" s="319"/>
      <c r="BF283" s="319"/>
      <c r="BG283" s="319"/>
      <c r="BH283" s="319"/>
      <c r="BI283" s="319"/>
      <c r="BJ283" s="391"/>
      <c r="BL283" s="391"/>
      <c r="BM283" s="391"/>
      <c r="BN283" s="391"/>
      <c r="BO283" s="391"/>
      <c r="BP283" s="391"/>
      <c r="BQ283" s="391"/>
      <c r="BR283" s="391"/>
      <c r="BS283" s="391"/>
      <c r="BT283" s="391"/>
      <c r="BU283" s="391"/>
      <c r="BV283" s="391"/>
      <c r="BW283" s="391"/>
      <c r="BX283" s="391"/>
    </row>
    <row r="284" spans="1:76">
      <c r="A284" s="662"/>
      <c r="B284" s="319"/>
      <c r="C284" s="319"/>
      <c r="D284" s="319"/>
      <c r="E284" s="319"/>
      <c r="F284" s="319"/>
      <c r="G284" s="393"/>
      <c r="H284" s="391"/>
      <c r="I284" s="319"/>
      <c r="J284" s="319"/>
      <c r="K284" s="319"/>
      <c r="L284" s="319"/>
      <c r="M284" s="319"/>
      <c r="N284" s="391"/>
      <c r="O284" s="319"/>
      <c r="P284" s="319"/>
      <c r="Q284" s="319"/>
      <c r="R284" s="319"/>
      <c r="S284" s="319"/>
      <c r="T284" s="391"/>
      <c r="U284" s="319"/>
      <c r="V284" s="319"/>
      <c r="W284" s="319"/>
      <c r="X284" s="319"/>
      <c r="Y284" s="319"/>
      <c r="Z284" s="391"/>
      <c r="AA284" s="319"/>
      <c r="AB284" s="319"/>
      <c r="AC284" s="319"/>
      <c r="AD284" s="319"/>
      <c r="AE284" s="319"/>
      <c r="AF284" s="391"/>
      <c r="AG284" s="319"/>
      <c r="AH284" s="319"/>
      <c r="AI284" s="319"/>
      <c r="AJ284" s="319"/>
      <c r="AK284" s="319"/>
      <c r="AL284" s="391"/>
      <c r="AM284" s="319"/>
      <c r="AN284" s="319"/>
      <c r="AO284" s="319"/>
      <c r="AP284" s="319"/>
      <c r="AQ284" s="319"/>
      <c r="AR284" s="391"/>
      <c r="AS284" s="319"/>
      <c r="AT284" s="319"/>
      <c r="AU284" s="319"/>
      <c r="AV284" s="319"/>
      <c r="AW284" s="394"/>
      <c r="AX284" s="391"/>
      <c r="AY284" s="319"/>
      <c r="AZ284" s="319"/>
      <c r="BA284" s="319"/>
      <c r="BB284" s="319"/>
      <c r="BC284" s="319"/>
      <c r="BD284" s="391"/>
      <c r="BE284" s="319"/>
      <c r="BF284" s="319"/>
      <c r="BG284" s="319"/>
      <c r="BH284" s="319"/>
      <c r="BI284" s="319"/>
      <c r="BJ284" s="391"/>
      <c r="BL284" s="391"/>
      <c r="BM284" s="391"/>
      <c r="BN284" s="391"/>
      <c r="BO284" s="391"/>
      <c r="BP284" s="391"/>
      <c r="BQ284" s="391"/>
      <c r="BR284" s="391"/>
      <c r="BS284" s="391"/>
      <c r="BT284" s="391"/>
      <c r="BU284" s="391"/>
      <c r="BV284" s="391"/>
      <c r="BW284" s="391"/>
      <c r="BX284" s="391"/>
    </row>
    <row r="285" spans="1:76">
      <c r="A285" s="662"/>
      <c r="B285" s="319"/>
      <c r="C285" s="319"/>
      <c r="D285" s="319"/>
      <c r="E285" s="319"/>
      <c r="F285" s="319"/>
      <c r="G285" s="393"/>
      <c r="H285" s="391"/>
      <c r="I285" s="319"/>
      <c r="J285" s="319"/>
      <c r="K285" s="319"/>
      <c r="L285" s="319"/>
      <c r="M285" s="319"/>
      <c r="N285" s="391"/>
      <c r="O285" s="319"/>
      <c r="P285" s="319"/>
      <c r="Q285" s="319"/>
      <c r="R285" s="319"/>
      <c r="S285" s="319"/>
      <c r="T285" s="391"/>
      <c r="U285" s="319"/>
      <c r="V285" s="319"/>
      <c r="W285" s="319"/>
      <c r="X285" s="319"/>
      <c r="Y285" s="319"/>
      <c r="Z285" s="391"/>
      <c r="AA285" s="319"/>
      <c r="AB285" s="319"/>
      <c r="AC285" s="319"/>
      <c r="AD285" s="319"/>
      <c r="AE285" s="319"/>
      <c r="AF285" s="391"/>
      <c r="AG285" s="319"/>
      <c r="AH285" s="319"/>
      <c r="AI285" s="319"/>
      <c r="AJ285" s="319"/>
      <c r="AK285" s="319"/>
      <c r="AL285" s="391"/>
      <c r="AM285" s="319"/>
      <c r="AN285" s="319"/>
      <c r="AO285" s="319"/>
      <c r="AP285" s="319"/>
      <c r="AQ285" s="319"/>
      <c r="AR285" s="391"/>
      <c r="AS285" s="319"/>
      <c r="AT285" s="319"/>
      <c r="AU285" s="319"/>
      <c r="AV285" s="319"/>
      <c r="AW285" s="394"/>
      <c r="AX285" s="391"/>
      <c r="AY285" s="319"/>
      <c r="AZ285" s="319"/>
      <c r="BA285" s="319"/>
      <c r="BB285" s="319"/>
      <c r="BC285" s="319"/>
      <c r="BD285" s="391"/>
      <c r="BE285" s="319"/>
      <c r="BF285" s="319"/>
      <c r="BG285" s="319"/>
      <c r="BH285" s="319"/>
      <c r="BI285" s="319"/>
      <c r="BJ285" s="391"/>
      <c r="BL285" s="391"/>
      <c r="BM285" s="391"/>
      <c r="BN285" s="391"/>
      <c r="BO285" s="391"/>
      <c r="BP285" s="391"/>
      <c r="BQ285" s="391"/>
      <c r="BR285" s="391"/>
      <c r="BS285" s="391"/>
      <c r="BT285" s="391"/>
      <c r="BU285" s="391"/>
      <c r="BV285" s="391"/>
      <c r="BW285" s="391"/>
      <c r="BX285" s="391"/>
    </row>
    <row r="286" spans="1:76">
      <c r="A286" s="662"/>
      <c r="B286" s="319"/>
      <c r="C286" s="319"/>
      <c r="D286" s="319"/>
      <c r="E286" s="319"/>
      <c r="F286" s="319"/>
      <c r="G286" s="393"/>
      <c r="H286" s="391"/>
      <c r="I286" s="319"/>
      <c r="J286" s="319"/>
      <c r="K286" s="319"/>
      <c r="L286" s="319"/>
      <c r="M286" s="319"/>
      <c r="N286" s="391"/>
      <c r="O286" s="319"/>
      <c r="P286" s="319"/>
      <c r="Q286" s="319"/>
      <c r="R286" s="319"/>
      <c r="S286" s="319"/>
      <c r="T286" s="391"/>
      <c r="U286" s="319"/>
      <c r="V286" s="319"/>
      <c r="W286" s="319"/>
      <c r="X286" s="319"/>
      <c r="Y286" s="319"/>
      <c r="Z286" s="391"/>
      <c r="AA286" s="319"/>
      <c r="AB286" s="319"/>
      <c r="AC286" s="319"/>
      <c r="AD286" s="319"/>
      <c r="AE286" s="319"/>
      <c r="AF286" s="391"/>
      <c r="AG286" s="319"/>
      <c r="AH286" s="319"/>
      <c r="AI286" s="319"/>
      <c r="AJ286" s="319"/>
      <c r="AK286" s="319"/>
      <c r="AL286" s="391"/>
      <c r="AM286" s="319"/>
      <c r="AN286" s="319"/>
      <c r="AO286" s="319"/>
      <c r="AP286" s="319"/>
      <c r="AQ286" s="319"/>
      <c r="AR286" s="391"/>
      <c r="AS286" s="319"/>
      <c r="AT286" s="319"/>
      <c r="AU286" s="319"/>
      <c r="AV286" s="319"/>
      <c r="AW286" s="394"/>
      <c r="AX286" s="391"/>
      <c r="AY286" s="319"/>
      <c r="AZ286" s="319"/>
      <c r="BA286" s="319"/>
      <c r="BB286" s="319"/>
      <c r="BC286" s="319"/>
      <c r="BD286" s="391"/>
      <c r="BE286" s="319"/>
      <c r="BF286" s="319"/>
      <c r="BG286" s="319"/>
      <c r="BH286" s="319"/>
      <c r="BI286" s="319"/>
      <c r="BJ286" s="391"/>
      <c r="BL286" s="391"/>
      <c r="BM286" s="391"/>
      <c r="BN286" s="391"/>
      <c r="BO286" s="391"/>
      <c r="BP286" s="391"/>
      <c r="BQ286" s="391"/>
      <c r="BR286" s="391"/>
      <c r="BS286" s="391"/>
      <c r="BT286" s="391"/>
      <c r="BU286" s="391"/>
      <c r="BV286" s="391"/>
      <c r="BW286" s="391"/>
      <c r="BX286" s="391"/>
    </row>
    <row r="287" spans="1:76">
      <c r="A287" s="662"/>
      <c r="B287" s="319"/>
      <c r="C287" s="319"/>
      <c r="D287" s="319"/>
      <c r="E287" s="319"/>
      <c r="F287" s="319"/>
      <c r="G287" s="393"/>
      <c r="H287" s="391"/>
      <c r="I287" s="319"/>
      <c r="J287" s="319"/>
      <c r="K287" s="319"/>
      <c r="L287" s="319"/>
      <c r="M287" s="319"/>
      <c r="N287" s="391"/>
      <c r="O287" s="319"/>
      <c r="P287" s="319"/>
      <c r="Q287" s="319"/>
      <c r="R287" s="319"/>
      <c r="S287" s="319"/>
      <c r="T287" s="391"/>
      <c r="U287" s="319"/>
      <c r="V287" s="319"/>
      <c r="W287" s="319"/>
      <c r="X287" s="319"/>
      <c r="Y287" s="319"/>
      <c r="Z287" s="391"/>
      <c r="AA287" s="319"/>
      <c r="AB287" s="319"/>
      <c r="AC287" s="319"/>
      <c r="AD287" s="319"/>
      <c r="AE287" s="319"/>
      <c r="AF287" s="391"/>
      <c r="AG287" s="319"/>
      <c r="AH287" s="319"/>
      <c r="AI287" s="319"/>
      <c r="AJ287" s="319"/>
      <c r="AK287" s="319"/>
      <c r="AL287" s="391"/>
      <c r="AM287" s="319"/>
      <c r="AN287" s="319"/>
      <c r="AO287" s="319"/>
      <c r="AP287" s="319"/>
      <c r="AQ287" s="319"/>
      <c r="AR287" s="391"/>
      <c r="AS287" s="319"/>
      <c r="AT287" s="319"/>
      <c r="AU287" s="319"/>
      <c r="AV287" s="319"/>
      <c r="AW287" s="394"/>
      <c r="AX287" s="391"/>
      <c r="AY287" s="319"/>
      <c r="AZ287" s="319"/>
      <c r="BA287" s="319"/>
      <c r="BB287" s="319"/>
      <c r="BC287" s="319"/>
      <c r="BD287" s="391"/>
      <c r="BE287" s="319"/>
      <c r="BF287" s="319"/>
      <c r="BG287" s="319"/>
      <c r="BH287" s="319"/>
      <c r="BI287" s="319"/>
      <c r="BJ287" s="391"/>
      <c r="BL287" s="391"/>
      <c r="BM287" s="391"/>
      <c r="BN287" s="391"/>
      <c r="BO287" s="391"/>
      <c r="BP287" s="391"/>
      <c r="BQ287" s="391"/>
      <c r="BR287" s="391"/>
      <c r="BS287" s="391"/>
      <c r="BT287" s="391"/>
      <c r="BU287" s="391"/>
      <c r="BV287" s="391"/>
      <c r="BW287" s="391"/>
      <c r="BX287" s="391"/>
    </row>
    <row r="288" spans="1:76">
      <c r="A288" s="662"/>
      <c r="B288" s="319"/>
      <c r="C288" s="319"/>
      <c r="D288" s="319"/>
      <c r="E288" s="319"/>
      <c r="F288" s="319"/>
      <c r="G288" s="393"/>
      <c r="H288" s="391"/>
      <c r="I288" s="319"/>
      <c r="J288" s="319"/>
      <c r="K288" s="319"/>
      <c r="L288" s="319"/>
      <c r="M288" s="319"/>
      <c r="N288" s="391"/>
      <c r="O288" s="319"/>
      <c r="P288" s="319"/>
      <c r="Q288" s="319"/>
      <c r="R288" s="319"/>
      <c r="S288" s="319"/>
      <c r="T288" s="391"/>
      <c r="U288" s="319"/>
      <c r="V288" s="319"/>
      <c r="W288" s="319"/>
      <c r="X288" s="319"/>
      <c r="Y288" s="319"/>
      <c r="Z288" s="391"/>
      <c r="AA288" s="319"/>
      <c r="AB288" s="319"/>
      <c r="AC288" s="319"/>
      <c r="AD288" s="319"/>
      <c r="AE288" s="319"/>
      <c r="AF288" s="391"/>
      <c r="AG288" s="319"/>
      <c r="AH288" s="319"/>
      <c r="AI288" s="319"/>
      <c r="AJ288" s="319"/>
      <c r="AK288" s="319"/>
      <c r="AL288" s="391"/>
      <c r="AM288" s="319"/>
      <c r="AN288" s="319"/>
      <c r="AO288" s="319"/>
      <c r="AP288" s="319"/>
      <c r="AQ288" s="319"/>
      <c r="AR288" s="391"/>
      <c r="AS288" s="319"/>
      <c r="AT288" s="319"/>
      <c r="AU288" s="319"/>
      <c r="AV288" s="319"/>
      <c r="AW288" s="394"/>
      <c r="AX288" s="391"/>
      <c r="AY288" s="319"/>
      <c r="AZ288" s="319"/>
      <c r="BA288" s="319"/>
      <c r="BB288" s="319"/>
      <c r="BC288" s="319"/>
      <c r="BD288" s="391"/>
      <c r="BE288" s="319"/>
      <c r="BF288" s="319"/>
      <c r="BG288" s="319"/>
      <c r="BH288" s="319"/>
      <c r="BI288" s="319"/>
      <c r="BJ288" s="391"/>
      <c r="BL288" s="391"/>
      <c r="BM288" s="391"/>
      <c r="BN288" s="391"/>
      <c r="BO288" s="391"/>
      <c r="BP288" s="391"/>
      <c r="BQ288" s="391"/>
      <c r="BR288" s="391"/>
      <c r="BS288" s="391"/>
      <c r="BT288" s="391"/>
      <c r="BU288" s="391"/>
      <c r="BV288" s="391"/>
      <c r="BW288" s="391"/>
      <c r="BX288" s="391"/>
    </row>
    <row r="289" spans="1:76">
      <c r="A289" s="662"/>
      <c r="B289" s="319"/>
      <c r="C289" s="319"/>
      <c r="D289" s="319"/>
      <c r="E289" s="319"/>
      <c r="F289" s="319"/>
      <c r="G289" s="393"/>
      <c r="H289" s="391"/>
      <c r="I289" s="319"/>
      <c r="J289" s="319"/>
      <c r="K289" s="319"/>
      <c r="L289" s="319"/>
      <c r="M289" s="319"/>
      <c r="N289" s="391"/>
      <c r="O289" s="319"/>
      <c r="P289" s="319"/>
      <c r="Q289" s="319"/>
      <c r="R289" s="319"/>
      <c r="S289" s="319"/>
      <c r="T289" s="391"/>
      <c r="U289" s="319"/>
      <c r="V289" s="319"/>
      <c r="W289" s="319"/>
      <c r="X289" s="319"/>
      <c r="Y289" s="319"/>
      <c r="Z289" s="391"/>
      <c r="AA289" s="319"/>
      <c r="AB289" s="319"/>
      <c r="AC289" s="319"/>
      <c r="AD289" s="319"/>
      <c r="AE289" s="319"/>
      <c r="AF289" s="391"/>
      <c r="AG289" s="319"/>
      <c r="AH289" s="319"/>
      <c r="AI289" s="319"/>
      <c r="AJ289" s="319"/>
      <c r="AK289" s="319"/>
      <c r="AL289" s="391"/>
      <c r="AM289" s="319"/>
      <c r="AN289" s="319"/>
      <c r="AO289" s="319"/>
      <c r="AP289" s="319"/>
      <c r="AQ289" s="319"/>
      <c r="AR289" s="391"/>
      <c r="AS289" s="319"/>
      <c r="AT289" s="319"/>
      <c r="AU289" s="319"/>
      <c r="AV289" s="319"/>
      <c r="AW289" s="394"/>
      <c r="AX289" s="391"/>
      <c r="AY289" s="319"/>
      <c r="AZ289" s="319"/>
      <c r="BA289" s="319"/>
      <c r="BB289" s="319"/>
      <c r="BC289" s="319"/>
      <c r="BD289" s="391"/>
      <c r="BE289" s="319"/>
      <c r="BF289" s="319"/>
      <c r="BG289" s="319"/>
      <c r="BH289" s="319"/>
      <c r="BI289" s="319"/>
      <c r="BJ289" s="391"/>
      <c r="BL289" s="391"/>
      <c r="BM289" s="391"/>
      <c r="BN289" s="391"/>
      <c r="BO289" s="391"/>
      <c r="BP289" s="391"/>
      <c r="BQ289" s="391"/>
      <c r="BR289" s="391"/>
      <c r="BS289" s="391"/>
      <c r="BT289" s="391"/>
      <c r="BU289" s="391"/>
      <c r="BV289" s="391"/>
      <c r="BW289" s="391"/>
      <c r="BX289" s="391"/>
    </row>
    <row r="290" spans="1:76">
      <c r="A290" s="662"/>
      <c r="B290" s="319"/>
      <c r="C290" s="319"/>
      <c r="D290" s="319"/>
      <c r="E290" s="319"/>
      <c r="F290" s="319"/>
      <c r="G290" s="393"/>
      <c r="H290" s="391"/>
      <c r="I290" s="319"/>
      <c r="J290" s="319"/>
      <c r="K290" s="319"/>
      <c r="L290" s="319"/>
      <c r="M290" s="319"/>
      <c r="N290" s="391"/>
      <c r="O290" s="319"/>
      <c r="P290" s="319"/>
      <c r="Q290" s="319"/>
      <c r="R290" s="319"/>
      <c r="S290" s="319"/>
      <c r="T290" s="391"/>
      <c r="U290" s="319"/>
      <c r="V290" s="319"/>
      <c r="W290" s="319"/>
      <c r="X290" s="319"/>
      <c r="Y290" s="319"/>
      <c r="Z290" s="391"/>
      <c r="AA290" s="319"/>
      <c r="AB290" s="319"/>
      <c r="AC290" s="319"/>
      <c r="AD290" s="319"/>
      <c r="AE290" s="319"/>
      <c r="AF290" s="391"/>
      <c r="AG290" s="319"/>
      <c r="AH290" s="319"/>
      <c r="AI290" s="319"/>
      <c r="AJ290" s="319"/>
      <c r="AK290" s="319"/>
      <c r="AL290" s="391"/>
      <c r="AM290" s="319"/>
      <c r="AN290" s="319"/>
      <c r="AO290" s="319"/>
      <c r="AP290" s="319"/>
      <c r="AQ290" s="319"/>
      <c r="AR290" s="391"/>
      <c r="AS290" s="319"/>
      <c r="AT290" s="319"/>
      <c r="AU290" s="319"/>
      <c r="AV290" s="319"/>
      <c r="AW290" s="394"/>
      <c r="AX290" s="391"/>
      <c r="AY290" s="319"/>
      <c r="AZ290" s="319"/>
      <c r="BA290" s="319"/>
      <c r="BB290" s="319"/>
      <c r="BC290" s="319"/>
      <c r="BD290" s="391"/>
      <c r="BE290" s="319"/>
      <c r="BF290" s="319"/>
      <c r="BG290" s="319"/>
      <c r="BH290" s="319"/>
      <c r="BI290" s="319"/>
      <c r="BJ290" s="391"/>
      <c r="BL290" s="391"/>
      <c r="BM290" s="391"/>
      <c r="BN290" s="391"/>
      <c r="BO290" s="391"/>
      <c r="BP290" s="391"/>
      <c r="BQ290" s="391"/>
      <c r="BR290" s="391"/>
      <c r="BS290" s="391"/>
      <c r="BT290" s="391"/>
      <c r="BU290" s="391"/>
      <c r="BV290" s="391"/>
      <c r="BW290" s="391"/>
      <c r="BX290" s="391"/>
    </row>
    <row r="291" spans="1:76">
      <c r="A291" s="662"/>
      <c r="B291" s="319"/>
      <c r="C291" s="319"/>
      <c r="D291" s="319"/>
      <c r="E291" s="319"/>
      <c r="F291" s="319"/>
      <c r="G291" s="393"/>
      <c r="H291" s="391"/>
      <c r="I291" s="319"/>
      <c r="J291" s="319"/>
      <c r="K291" s="319"/>
      <c r="L291" s="319"/>
      <c r="M291" s="319"/>
      <c r="N291" s="391"/>
      <c r="O291" s="319"/>
      <c r="P291" s="319"/>
      <c r="Q291" s="319"/>
      <c r="R291" s="319"/>
      <c r="S291" s="319"/>
      <c r="T291" s="391"/>
      <c r="U291" s="319"/>
      <c r="V291" s="319"/>
      <c r="W291" s="319"/>
      <c r="X291" s="319"/>
      <c r="Y291" s="319"/>
      <c r="Z291" s="391"/>
      <c r="AA291" s="319"/>
      <c r="AB291" s="319"/>
      <c r="AC291" s="319"/>
      <c r="AD291" s="319"/>
      <c r="AE291" s="319"/>
      <c r="AF291" s="391"/>
      <c r="AG291" s="319"/>
      <c r="AH291" s="319"/>
      <c r="AI291" s="319"/>
      <c r="AJ291" s="319"/>
      <c r="AK291" s="319"/>
      <c r="AL291" s="391"/>
      <c r="AM291" s="319"/>
      <c r="AN291" s="319"/>
      <c r="AO291" s="319"/>
      <c r="AP291" s="319"/>
      <c r="AQ291" s="319"/>
      <c r="AR291" s="391"/>
      <c r="AS291" s="319"/>
      <c r="AT291" s="319"/>
      <c r="AU291" s="319"/>
      <c r="AV291" s="319"/>
      <c r="AW291" s="394"/>
      <c r="AX291" s="391"/>
      <c r="AY291" s="319"/>
      <c r="AZ291" s="319"/>
      <c r="BA291" s="319"/>
      <c r="BB291" s="319"/>
      <c r="BC291" s="319"/>
      <c r="BD291" s="391"/>
      <c r="BE291" s="319"/>
      <c r="BF291" s="319"/>
      <c r="BG291" s="319"/>
      <c r="BH291" s="319"/>
      <c r="BI291" s="319"/>
      <c r="BJ291" s="391"/>
      <c r="BL291" s="391"/>
      <c r="BM291" s="391"/>
      <c r="BN291" s="391"/>
      <c r="BO291" s="391"/>
      <c r="BP291" s="391"/>
      <c r="BQ291" s="391"/>
      <c r="BR291" s="391"/>
      <c r="BS291" s="391"/>
      <c r="BT291" s="391"/>
      <c r="BU291" s="391"/>
      <c r="BV291" s="391"/>
      <c r="BW291" s="391"/>
      <c r="BX291" s="391"/>
    </row>
    <row r="292" spans="1:76">
      <c r="A292" s="662"/>
      <c r="B292" s="319"/>
      <c r="C292" s="319"/>
      <c r="D292" s="319"/>
      <c r="E292" s="319"/>
      <c r="F292" s="319"/>
      <c r="G292" s="393"/>
      <c r="H292" s="391"/>
      <c r="I292" s="319"/>
      <c r="J292" s="319"/>
      <c r="K292" s="319"/>
      <c r="L292" s="319"/>
      <c r="M292" s="319"/>
      <c r="N292" s="391"/>
      <c r="O292" s="319"/>
      <c r="P292" s="319"/>
      <c r="Q292" s="319"/>
      <c r="R292" s="319"/>
      <c r="S292" s="319"/>
      <c r="T292" s="391"/>
      <c r="U292" s="319"/>
      <c r="V292" s="319"/>
      <c r="W292" s="319"/>
      <c r="X292" s="319"/>
      <c r="Y292" s="319"/>
      <c r="Z292" s="391"/>
      <c r="AA292" s="319"/>
      <c r="AB292" s="319"/>
      <c r="AC292" s="319"/>
      <c r="AD292" s="319"/>
      <c r="AE292" s="319"/>
      <c r="AF292" s="391"/>
      <c r="AG292" s="319"/>
      <c r="AH292" s="319"/>
      <c r="AI292" s="319"/>
      <c r="AJ292" s="319"/>
      <c r="AK292" s="319"/>
      <c r="AL292" s="391"/>
      <c r="AM292" s="319"/>
      <c r="AN292" s="319"/>
      <c r="AO292" s="319"/>
      <c r="AP292" s="319"/>
      <c r="AQ292" s="319"/>
      <c r="AR292" s="391"/>
      <c r="AS292" s="319"/>
      <c r="AT292" s="319"/>
      <c r="AU292" s="319"/>
      <c r="AV292" s="319"/>
      <c r="AW292" s="394"/>
      <c r="AX292" s="391"/>
      <c r="AY292" s="319"/>
      <c r="AZ292" s="319"/>
      <c r="BA292" s="319"/>
      <c r="BB292" s="319"/>
      <c r="BC292" s="319"/>
      <c r="BD292" s="391"/>
      <c r="BE292" s="319"/>
      <c r="BF292" s="319"/>
      <c r="BG292" s="319"/>
      <c r="BH292" s="319"/>
      <c r="BI292" s="319"/>
      <c r="BJ292" s="391"/>
      <c r="BL292" s="391"/>
      <c r="BM292" s="391"/>
      <c r="BN292" s="391"/>
      <c r="BO292" s="391"/>
      <c r="BP292" s="391"/>
      <c r="BQ292" s="391"/>
      <c r="BR292" s="391"/>
      <c r="BS292" s="391"/>
      <c r="BT292" s="391"/>
      <c r="BU292" s="391"/>
      <c r="BV292" s="391"/>
      <c r="BW292" s="391"/>
      <c r="BX292" s="391"/>
    </row>
    <row r="293" spans="1:76">
      <c r="A293" s="662"/>
      <c r="B293" s="319"/>
      <c r="C293" s="319"/>
      <c r="D293" s="319"/>
      <c r="E293" s="319"/>
      <c r="F293" s="319"/>
      <c r="G293" s="393"/>
      <c r="H293" s="391"/>
      <c r="I293" s="319"/>
      <c r="J293" s="319"/>
      <c r="K293" s="319"/>
      <c r="L293" s="319"/>
      <c r="M293" s="319"/>
      <c r="N293" s="391"/>
      <c r="O293" s="319"/>
      <c r="P293" s="319"/>
      <c r="Q293" s="319"/>
      <c r="R293" s="319"/>
      <c r="S293" s="319"/>
      <c r="T293" s="391"/>
      <c r="U293" s="319"/>
      <c r="V293" s="319"/>
      <c r="W293" s="319"/>
      <c r="X293" s="319"/>
      <c r="Y293" s="319"/>
      <c r="Z293" s="391"/>
      <c r="AA293" s="319"/>
      <c r="AB293" s="319"/>
      <c r="AC293" s="319"/>
      <c r="AD293" s="319"/>
      <c r="AE293" s="319"/>
      <c r="AF293" s="391"/>
      <c r="AG293" s="319"/>
      <c r="AH293" s="319"/>
      <c r="AI293" s="319"/>
      <c r="AJ293" s="319"/>
      <c r="AK293" s="319"/>
      <c r="AL293" s="391"/>
      <c r="AM293" s="319"/>
      <c r="AN293" s="319"/>
      <c r="AO293" s="319"/>
      <c r="AP293" s="319"/>
      <c r="AQ293" s="319"/>
      <c r="AR293" s="391"/>
      <c r="AS293" s="319"/>
      <c r="AT293" s="319"/>
      <c r="AU293" s="319"/>
      <c r="AV293" s="319"/>
      <c r="AW293" s="394"/>
      <c r="AX293" s="391"/>
      <c r="AY293" s="319"/>
      <c r="AZ293" s="319"/>
      <c r="BA293" s="319"/>
      <c r="BB293" s="319"/>
      <c r="BC293" s="319"/>
      <c r="BD293" s="391"/>
      <c r="BE293" s="319"/>
      <c r="BF293" s="319"/>
      <c r="BG293" s="319"/>
      <c r="BH293" s="319"/>
      <c r="BI293" s="319"/>
      <c r="BJ293" s="391"/>
      <c r="BL293" s="391"/>
      <c r="BM293" s="391"/>
      <c r="BN293" s="391"/>
      <c r="BO293" s="391"/>
      <c r="BP293" s="391"/>
      <c r="BQ293" s="391"/>
      <c r="BR293" s="391"/>
      <c r="BS293" s="391"/>
      <c r="BT293" s="391"/>
      <c r="BU293" s="391"/>
      <c r="BV293" s="391"/>
      <c r="BW293" s="391"/>
      <c r="BX293" s="391"/>
    </row>
    <row r="294" spans="1:76">
      <c r="A294" s="662"/>
      <c r="B294" s="319"/>
      <c r="C294" s="319"/>
      <c r="D294" s="319"/>
      <c r="E294" s="319"/>
      <c r="F294" s="319"/>
      <c r="G294" s="393"/>
      <c r="H294" s="391"/>
      <c r="I294" s="319"/>
      <c r="J294" s="319"/>
      <c r="K294" s="319"/>
      <c r="L294" s="319"/>
      <c r="M294" s="319"/>
      <c r="N294" s="391"/>
      <c r="O294" s="319"/>
      <c r="P294" s="319"/>
      <c r="Q294" s="319"/>
      <c r="R294" s="319"/>
      <c r="S294" s="319"/>
      <c r="T294" s="391"/>
      <c r="U294" s="319"/>
      <c r="V294" s="319"/>
      <c r="W294" s="319"/>
      <c r="X294" s="319"/>
      <c r="Y294" s="319"/>
      <c r="Z294" s="391"/>
      <c r="AA294" s="319"/>
      <c r="AB294" s="319"/>
      <c r="AC294" s="319"/>
      <c r="AD294" s="319"/>
      <c r="AE294" s="319"/>
      <c r="AF294" s="391"/>
      <c r="AG294" s="319"/>
      <c r="AH294" s="319"/>
      <c r="AI294" s="319"/>
      <c r="AJ294" s="319"/>
      <c r="AK294" s="319"/>
      <c r="AL294" s="391"/>
      <c r="AM294" s="319"/>
      <c r="AN294" s="319"/>
      <c r="AO294" s="319"/>
      <c r="AP294" s="319"/>
      <c r="AQ294" s="319"/>
      <c r="AR294" s="391"/>
      <c r="AS294" s="319"/>
      <c r="AT294" s="319"/>
      <c r="AU294" s="319"/>
      <c r="AV294" s="319"/>
      <c r="AW294" s="394"/>
      <c r="AX294" s="391"/>
      <c r="AY294" s="319"/>
      <c r="AZ294" s="319"/>
      <c r="BA294" s="319"/>
      <c r="BB294" s="319"/>
      <c r="BC294" s="319"/>
      <c r="BD294" s="391"/>
      <c r="BE294" s="319"/>
      <c r="BF294" s="319"/>
      <c r="BG294" s="319"/>
      <c r="BH294" s="319"/>
      <c r="BI294" s="319"/>
      <c r="BJ294" s="391"/>
      <c r="BL294" s="391"/>
      <c r="BM294" s="391"/>
      <c r="BN294" s="391"/>
      <c r="BO294" s="391"/>
      <c r="BP294" s="391"/>
      <c r="BQ294" s="391"/>
      <c r="BR294" s="391"/>
      <c r="BS294" s="391"/>
      <c r="BT294" s="391"/>
      <c r="BU294" s="391"/>
      <c r="BV294" s="391"/>
      <c r="BW294" s="391"/>
      <c r="BX294" s="391"/>
    </row>
    <row r="295" spans="1:76">
      <c r="A295" s="662"/>
      <c r="B295" s="319"/>
      <c r="C295" s="319"/>
      <c r="D295" s="319"/>
      <c r="E295" s="319"/>
      <c r="F295" s="319"/>
      <c r="G295" s="393"/>
      <c r="H295" s="391"/>
      <c r="I295" s="319"/>
      <c r="J295" s="319"/>
      <c r="K295" s="319"/>
      <c r="L295" s="319"/>
      <c r="M295" s="319"/>
      <c r="N295" s="391"/>
      <c r="O295" s="319"/>
      <c r="P295" s="319"/>
      <c r="Q295" s="319"/>
      <c r="R295" s="319"/>
      <c r="S295" s="319"/>
      <c r="T295" s="391"/>
      <c r="U295" s="319"/>
      <c r="V295" s="319"/>
      <c r="W295" s="319"/>
      <c r="X295" s="319"/>
      <c r="Y295" s="319"/>
      <c r="Z295" s="391"/>
      <c r="AA295" s="319"/>
      <c r="AB295" s="319"/>
      <c r="AC295" s="319"/>
      <c r="AD295" s="319"/>
      <c r="AE295" s="319"/>
      <c r="AF295" s="391"/>
      <c r="AG295" s="319"/>
      <c r="AH295" s="319"/>
      <c r="AI295" s="319"/>
      <c r="AJ295" s="319"/>
      <c r="AK295" s="319"/>
      <c r="AL295" s="391"/>
      <c r="AM295" s="319"/>
      <c r="AN295" s="319"/>
      <c r="AO295" s="319"/>
      <c r="AP295" s="319"/>
      <c r="AQ295" s="319"/>
      <c r="AR295" s="391"/>
      <c r="AS295" s="319"/>
      <c r="AT295" s="319"/>
      <c r="AU295" s="319"/>
      <c r="AV295" s="319"/>
      <c r="AW295" s="394"/>
      <c r="AX295" s="391"/>
      <c r="AY295" s="319"/>
      <c r="AZ295" s="319"/>
      <c r="BA295" s="319"/>
      <c r="BB295" s="319"/>
      <c r="BC295" s="319"/>
      <c r="BD295" s="391"/>
      <c r="BE295" s="319"/>
      <c r="BF295" s="319"/>
      <c r="BG295" s="319"/>
      <c r="BH295" s="319"/>
      <c r="BI295" s="319"/>
      <c r="BJ295" s="391"/>
      <c r="BL295" s="391"/>
      <c r="BM295" s="391"/>
      <c r="BN295" s="391"/>
      <c r="BO295" s="391"/>
      <c r="BP295" s="391"/>
      <c r="BQ295" s="391"/>
      <c r="BR295" s="391"/>
      <c r="BS295" s="391"/>
      <c r="BT295" s="391"/>
      <c r="BU295" s="391"/>
      <c r="BV295" s="391"/>
      <c r="BW295" s="391"/>
      <c r="BX295" s="391"/>
    </row>
    <row r="296" spans="1:76">
      <c r="A296" s="662"/>
      <c r="B296" s="319"/>
      <c r="C296" s="319"/>
      <c r="D296" s="319"/>
      <c r="E296" s="319"/>
      <c r="F296" s="319"/>
      <c r="G296" s="393"/>
      <c r="H296" s="391"/>
      <c r="I296" s="319"/>
      <c r="J296" s="319"/>
      <c r="K296" s="319"/>
      <c r="L296" s="319"/>
      <c r="M296" s="319"/>
      <c r="N296" s="391"/>
      <c r="O296" s="319"/>
      <c r="P296" s="319"/>
      <c r="Q296" s="319"/>
      <c r="R296" s="319"/>
      <c r="S296" s="319"/>
      <c r="T296" s="391"/>
      <c r="U296" s="319"/>
      <c r="V296" s="319"/>
      <c r="W296" s="319"/>
      <c r="X296" s="319"/>
      <c r="Y296" s="319"/>
      <c r="Z296" s="391"/>
      <c r="AA296" s="319"/>
      <c r="AB296" s="319"/>
      <c r="AC296" s="319"/>
      <c r="AD296" s="319"/>
      <c r="AE296" s="319"/>
      <c r="AF296" s="391"/>
      <c r="AG296" s="319"/>
      <c r="AH296" s="319"/>
      <c r="AI296" s="319"/>
      <c r="AJ296" s="319"/>
      <c r="AK296" s="319"/>
      <c r="AL296" s="391"/>
      <c r="AM296" s="319"/>
      <c r="AN296" s="319"/>
      <c r="AO296" s="319"/>
      <c r="AP296" s="319"/>
      <c r="AQ296" s="319"/>
      <c r="AR296" s="391"/>
      <c r="AS296" s="319"/>
      <c r="AT296" s="319"/>
      <c r="AU296" s="319"/>
      <c r="AV296" s="319"/>
      <c r="AW296" s="394"/>
      <c r="AX296" s="391"/>
      <c r="AY296" s="319"/>
      <c r="AZ296" s="319"/>
      <c r="BA296" s="319"/>
      <c r="BB296" s="319"/>
      <c r="BC296" s="319"/>
      <c r="BD296" s="391"/>
      <c r="BE296" s="319"/>
      <c r="BF296" s="319"/>
      <c r="BG296" s="319"/>
      <c r="BH296" s="319"/>
      <c r="BI296" s="319"/>
      <c r="BJ296" s="391"/>
      <c r="BL296" s="391"/>
      <c r="BM296" s="391"/>
      <c r="BN296" s="391"/>
      <c r="BO296" s="391"/>
      <c r="BP296" s="391"/>
      <c r="BQ296" s="391"/>
      <c r="BR296" s="391"/>
      <c r="BS296" s="391"/>
      <c r="BT296" s="391"/>
      <c r="BU296" s="391"/>
      <c r="BV296" s="391"/>
      <c r="BW296" s="391"/>
      <c r="BX296" s="391"/>
    </row>
    <row r="297" spans="1:76">
      <c r="A297" s="662"/>
      <c r="B297" s="319"/>
      <c r="C297" s="319"/>
      <c r="D297" s="319"/>
      <c r="E297" s="319"/>
      <c r="F297" s="319"/>
      <c r="G297" s="393"/>
      <c r="H297" s="391"/>
      <c r="I297" s="319"/>
      <c r="J297" s="319"/>
      <c r="K297" s="319"/>
      <c r="L297" s="319"/>
      <c r="M297" s="319"/>
      <c r="N297" s="391"/>
      <c r="O297" s="319"/>
      <c r="P297" s="319"/>
      <c r="Q297" s="319"/>
      <c r="R297" s="319"/>
      <c r="S297" s="319"/>
      <c r="T297" s="391"/>
      <c r="U297" s="319"/>
      <c r="V297" s="319"/>
      <c r="W297" s="319"/>
      <c r="X297" s="319"/>
      <c r="Y297" s="319"/>
      <c r="Z297" s="391"/>
      <c r="AA297" s="319"/>
      <c r="AB297" s="319"/>
      <c r="AC297" s="319"/>
      <c r="AD297" s="319"/>
      <c r="AE297" s="319"/>
      <c r="AF297" s="391"/>
      <c r="AG297" s="319"/>
      <c r="AH297" s="319"/>
      <c r="AI297" s="319"/>
      <c r="AJ297" s="319"/>
      <c r="AK297" s="319"/>
      <c r="AL297" s="391"/>
      <c r="AM297" s="319"/>
      <c r="AN297" s="319"/>
      <c r="AO297" s="319"/>
      <c r="AP297" s="319"/>
      <c r="AQ297" s="319"/>
      <c r="AR297" s="391"/>
      <c r="AS297" s="319"/>
      <c r="AT297" s="319"/>
      <c r="AU297" s="319"/>
      <c r="AV297" s="319"/>
      <c r="AW297" s="394"/>
      <c r="AX297" s="391"/>
      <c r="AY297" s="319"/>
      <c r="AZ297" s="319"/>
      <c r="BA297" s="319"/>
      <c r="BB297" s="319"/>
      <c r="BC297" s="319"/>
      <c r="BD297" s="391"/>
      <c r="BE297" s="319"/>
      <c r="BF297" s="319"/>
      <c r="BG297" s="319"/>
      <c r="BH297" s="319"/>
      <c r="BI297" s="319"/>
      <c r="BJ297" s="391"/>
      <c r="BL297" s="391"/>
      <c r="BM297" s="391"/>
      <c r="BN297" s="391"/>
      <c r="BO297" s="391"/>
      <c r="BP297" s="391"/>
      <c r="BQ297" s="391"/>
      <c r="BR297" s="391"/>
      <c r="BS297" s="391"/>
      <c r="BT297" s="391"/>
      <c r="BU297" s="391"/>
      <c r="BV297" s="391"/>
      <c r="BW297" s="391"/>
      <c r="BX297" s="391"/>
    </row>
    <row r="298" spans="1:76">
      <c r="A298" s="662"/>
      <c r="B298" s="319"/>
      <c r="C298" s="319"/>
      <c r="D298" s="319"/>
      <c r="E298" s="319"/>
      <c r="F298" s="319"/>
      <c r="G298" s="393"/>
      <c r="H298" s="391"/>
      <c r="I298" s="319"/>
      <c r="J298" s="319"/>
      <c r="K298" s="319"/>
      <c r="L298" s="319"/>
      <c r="M298" s="319"/>
      <c r="N298" s="391"/>
      <c r="O298" s="319"/>
      <c r="P298" s="319"/>
      <c r="Q298" s="319"/>
      <c r="R298" s="319"/>
      <c r="S298" s="319"/>
      <c r="T298" s="391"/>
      <c r="U298" s="319"/>
      <c r="V298" s="319"/>
      <c r="W298" s="319"/>
      <c r="X298" s="319"/>
      <c r="Y298" s="319"/>
      <c r="Z298" s="391"/>
      <c r="AA298" s="319"/>
      <c r="AB298" s="319"/>
      <c r="AC298" s="319"/>
      <c r="AD298" s="319"/>
      <c r="AE298" s="319"/>
      <c r="AF298" s="391"/>
      <c r="AG298" s="319"/>
      <c r="AH298" s="319"/>
      <c r="AI298" s="319"/>
      <c r="AJ298" s="319"/>
      <c r="AK298" s="319"/>
      <c r="AL298" s="391"/>
      <c r="AM298" s="319"/>
      <c r="AN298" s="319"/>
      <c r="AO298" s="319"/>
      <c r="AP298" s="319"/>
      <c r="AQ298" s="319"/>
      <c r="AR298" s="391"/>
      <c r="AS298" s="319"/>
      <c r="AT298" s="319"/>
      <c r="AU298" s="319"/>
      <c r="AV298" s="319"/>
      <c r="AW298" s="394"/>
      <c r="AX298" s="391"/>
      <c r="AY298" s="319"/>
      <c r="AZ298" s="319"/>
      <c r="BA298" s="319"/>
      <c r="BB298" s="319"/>
      <c r="BC298" s="319"/>
      <c r="BD298" s="391"/>
      <c r="BE298" s="319"/>
      <c r="BF298" s="319"/>
      <c r="BG298" s="319"/>
      <c r="BH298" s="319"/>
      <c r="BI298" s="319"/>
      <c r="BJ298" s="391"/>
      <c r="BL298" s="391"/>
      <c r="BM298" s="391"/>
      <c r="BN298" s="391"/>
      <c r="BO298" s="391"/>
      <c r="BP298" s="391"/>
      <c r="BQ298" s="391"/>
      <c r="BR298" s="391"/>
      <c r="BS298" s="391"/>
      <c r="BT298" s="391"/>
      <c r="BU298" s="391"/>
      <c r="BV298" s="391"/>
      <c r="BW298" s="391"/>
      <c r="BX298" s="391"/>
    </row>
    <row r="299" spans="1:76">
      <c r="A299" s="662"/>
      <c r="B299" s="319"/>
      <c r="C299" s="319"/>
      <c r="D299" s="319"/>
      <c r="E299" s="319"/>
      <c r="F299" s="319"/>
      <c r="G299" s="393"/>
      <c r="H299" s="391"/>
      <c r="I299" s="319"/>
      <c r="J299" s="319"/>
      <c r="K299" s="319"/>
      <c r="L299" s="319"/>
      <c r="M299" s="319"/>
      <c r="N299" s="391"/>
      <c r="O299" s="319"/>
      <c r="P299" s="319"/>
      <c r="Q299" s="319"/>
      <c r="R299" s="319"/>
      <c r="S299" s="319"/>
      <c r="T299" s="391"/>
      <c r="U299" s="319"/>
      <c r="V299" s="319"/>
      <c r="W299" s="319"/>
      <c r="X299" s="319"/>
      <c r="Y299" s="319"/>
      <c r="Z299" s="391"/>
      <c r="AA299" s="319"/>
      <c r="AB299" s="319"/>
      <c r="AC299" s="319"/>
      <c r="AD299" s="319"/>
      <c r="AE299" s="319"/>
      <c r="AF299" s="391"/>
      <c r="AG299" s="319"/>
      <c r="AH299" s="319"/>
      <c r="AI299" s="319"/>
      <c r="AJ299" s="319"/>
      <c r="AK299" s="319"/>
      <c r="AL299" s="391"/>
      <c r="AM299" s="319"/>
      <c r="AN299" s="319"/>
      <c r="AO299" s="319"/>
      <c r="AP299" s="319"/>
      <c r="AQ299" s="319"/>
      <c r="AR299" s="391"/>
      <c r="AS299" s="319"/>
      <c r="AT299" s="319"/>
      <c r="AU299" s="319"/>
      <c r="AV299" s="319"/>
      <c r="AW299" s="394"/>
      <c r="AX299" s="391"/>
      <c r="AY299" s="319"/>
      <c r="AZ299" s="319"/>
      <c r="BA299" s="319"/>
      <c r="BB299" s="319"/>
      <c r="BC299" s="319"/>
      <c r="BD299" s="391"/>
      <c r="BE299" s="319"/>
      <c r="BF299" s="319"/>
      <c r="BG299" s="319"/>
      <c r="BH299" s="319"/>
      <c r="BI299" s="319"/>
      <c r="BJ299" s="391"/>
      <c r="BL299" s="391"/>
      <c r="BM299" s="391"/>
      <c r="BN299" s="391"/>
      <c r="BO299" s="391"/>
      <c r="BP299" s="391"/>
      <c r="BQ299" s="391"/>
      <c r="BR299" s="391"/>
      <c r="BS299" s="391"/>
      <c r="BT299" s="391"/>
      <c r="BU299" s="391"/>
      <c r="BV299" s="391"/>
      <c r="BW299" s="391"/>
      <c r="BX299" s="391"/>
    </row>
    <row r="300" spans="1:76">
      <c r="A300" s="662"/>
      <c r="B300" s="319"/>
      <c r="C300" s="319"/>
      <c r="D300" s="319"/>
      <c r="E300" s="319"/>
      <c r="F300" s="319"/>
      <c r="G300" s="393"/>
      <c r="H300" s="391"/>
      <c r="I300" s="319"/>
      <c r="J300" s="319"/>
      <c r="K300" s="319"/>
      <c r="L300" s="319"/>
      <c r="M300" s="319"/>
      <c r="N300" s="391"/>
      <c r="O300" s="319"/>
      <c r="P300" s="319"/>
      <c r="Q300" s="319"/>
      <c r="R300" s="319"/>
      <c r="S300" s="319"/>
      <c r="T300" s="391"/>
      <c r="U300" s="319"/>
      <c r="V300" s="319"/>
      <c r="W300" s="319"/>
      <c r="X300" s="319"/>
      <c r="Y300" s="319"/>
      <c r="Z300" s="391"/>
      <c r="AA300" s="319"/>
      <c r="AB300" s="319"/>
      <c r="AC300" s="319"/>
      <c r="AD300" s="319"/>
      <c r="AE300" s="319"/>
      <c r="AF300" s="391"/>
      <c r="AG300" s="319"/>
      <c r="AH300" s="319"/>
      <c r="AI300" s="319"/>
      <c r="AJ300" s="319"/>
      <c r="AK300" s="319"/>
      <c r="AL300" s="391"/>
      <c r="AM300" s="319"/>
      <c r="AN300" s="319"/>
      <c r="AO300" s="319"/>
      <c r="AP300" s="319"/>
      <c r="AQ300" s="319"/>
      <c r="AR300" s="391"/>
      <c r="AS300" s="319"/>
      <c r="AT300" s="319"/>
      <c r="AU300" s="319"/>
      <c r="AV300" s="319"/>
      <c r="AW300" s="394"/>
      <c r="AX300" s="391"/>
      <c r="AY300" s="319"/>
      <c r="AZ300" s="319"/>
      <c r="BA300" s="319"/>
      <c r="BB300" s="319"/>
      <c r="BC300" s="319"/>
      <c r="BD300" s="391"/>
      <c r="BE300" s="319"/>
      <c r="BF300" s="319"/>
      <c r="BG300" s="319"/>
      <c r="BH300" s="319"/>
      <c r="BI300" s="319"/>
      <c r="BJ300" s="391"/>
      <c r="BL300" s="391"/>
      <c r="BM300" s="391"/>
      <c r="BN300" s="391"/>
      <c r="BO300" s="391"/>
      <c r="BP300" s="391"/>
      <c r="BQ300" s="391"/>
      <c r="BR300" s="391"/>
      <c r="BS300" s="391"/>
      <c r="BT300" s="391"/>
      <c r="BU300" s="391"/>
      <c r="BV300" s="391"/>
      <c r="BW300" s="391"/>
      <c r="BX300" s="391"/>
    </row>
    <row r="301" spans="1:76">
      <c r="A301" s="662"/>
      <c r="B301" s="319"/>
      <c r="C301" s="319"/>
      <c r="D301" s="319"/>
      <c r="E301" s="319"/>
      <c r="F301" s="319"/>
      <c r="G301" s="393"/>
      <c r="H301" s="391"/>
      <c r="I301" s="319"/>
      <c r="J301" s="319"/>
      <c r="K301" s="319"/>
      <c r="L301" s="319"/>
      <c r="M301" s="319"/>
      <c r="N301" s="391"/>
      <c r="O301" s="319"/>
      <c r="P301" s="319"/>
      <c r="Q301" s="319"/>
      <c r="R301" s="319"/>
      <c r="S301" s="319"/>
      <c r="T301" s="391"/>
      <c r="U301" s="319"/>
      <c r="V301" s="319"/>
      <c r="W301" s="319"/>
      <c r="X301" s="319"/>
      <c r="Y301" s="319"/>
      <c r="Z301" s="391"/>
      <c r="AA301" s="319"/>
      <c r="AB301" s="319"/>
      <c r="AC301" s="319"/>
      <c r="AD301" s="319"/>
      <c r="AE301" s="319"/>
      <c r="AF301" s="391"/>
      <c r="AG301" s="319"/>
      <c r="AH301" s="319"/>
      <c r="AI301" s="319"/>
      <c r="AJ301" s="319"/>
      <c r="AK301" s="319"/>
      <c r="AL301" s="391"/>
      <c r="AM301" s="319"/>
      <c r="AN301" s="319"/>
      <c r="AO301" s="319"/>
      <c r="AP301" s="319"/>
      <c r="AQ301" s="319"/>
      <c r="AR301" s="391"/>
      <c r="AS301" s="319"/>
      <c r="AT301" s="319"/>
      <c r="AU301" s="319"/>
      <c r="AV301" s="319"/>
      <c r="AW301" s="394"/>
      <c r="AX301" s="391"/>
      <c r="AY301" s="319"/>
      <c r="AZ301" s="319"/>
      <c r="BA301" s="319"/>
      <c r="BB301" s="319"/>
      <c r="BC301" s="319"/>
      <c r="BD301" s="391"/>
      <c r="BE301" s="319"/>
      <c r="BF301" s="319"/>
      <c r="BG301" s="319"/>
      <c r="BH301" s="319"/>
      <c r="BI301" s="319"/>
      <c r="BJ301" s="391"/>
      <c r="BL301" s="391"/>
      <c r="BM301" s="391"/>
      <c r="BN301" s="391"/>
      <c r="BO301" s="391"/>
      <c r="BP301" s="391"/>
      <c r="BQ301" s="391"/>
      <c r="BR301" s="391"/>
      <c r="BS301" s="391"/>
      <c r="BT301" s="391"/>
      <c r="BU301" s="391"/>
      <c r="BV301" s="391"/>
      <c r="BW301" s="391"/>
      <c r="BX301" s="391"/>
    </row>
    <row r="302" spans="1:76">
      <c r="A302" s="662"/>
      <c r="B302" s="319"/>
      <c r="C302" s="319"/>
      <c r="D302" s="319"/>
      <c r="E302" s="319"/>
      <c r="F302" s="319"/>
      <c r="G302" s="393"/>
      <c r="H302" s="391"/>
      <c r="I302" s="319"/>
      <c r="J302" s="319"/>
      <c r="K302" s="319"/>
      <c r="L302" s="319"/>
      <c r="M302" s="319"/>
      <c r="N302" s="391"/>
      <c r="O302" s="319"/>
      <c r="P302" s="319"/>
      <c r="Q302" s="319"/>
      <c r="R302" s="319"/>
      <c r="S302" s="319"/>
      <c r="T302" s="391"/>
      <c r="U302" s="319"/>
      <c r="V302" s="319"/>
      <c r="W302" s="319"/>
      <c r="X302" s="319"/>
      <c r="Y302" s="319"/>
      <c r="Z302" s="391"/>
      <c r="AA302" s="319"/>
      <c r="AB302" s="319"/>
      <c r="AC302" s="319"/>
      <c r="AD302" s="319"/>
      <c r="AE302" s="319"/>
      <c r="AF302" s="391"/>
      <c r="AG302" s="319"/>
      <c r="AH302" s="319"/>
      <c r="AI302" s="319"/>
      <c r="AJ302" s="319"/>
      <c r="AK302" s="319"/>
      <c r="AL302" s="391"/>
      <c r="AM302" s="319"/>
      <c r="AN302" s="319"/>
      <c r="AO302" s="319"/>
      <c r="AP302" s="319"/>
      <c r="AQ302" s="319"/>
      <c r="AR302" s="391"/>
      <c r="AS302" s="319"/>
      <c r="AT302" s="319"/>
      <c r="AU302" s="319"/>
      <c r="AV302" s="319"/>
      <c r="AW302" s="394"/>
      <c r="AX302" s="391"/>
      <c r="AY302" s="319"/>
      <c r="AZ302" s="319"/>
      <c r="BA302" s="319"/>
      <c r="BB302" s="319"/>
      <c r="BC302" s="319"/>
      <c r="BD302" s="391"/>
      <c r="BE302" s="319"/>
      <c r="BF302" s="319"/>
      <c r="BG302" s="319"/>
      <c r="BH302" s="319"/>
      <c r="BI302" s="319"/>
      <c r="BJ302" s="391"/>
      <c r="BL302" s="391"/>
      <c r="BM302" s="391"/>
      <c r="BN302" s="391"/>
      <c r="BO302" s="391"/>
      <c r="BP302" s="391"/>
      <c r="BQ302" s="391"/>
      <c r="BR302" s="391"/>
      <c r="BS302" s="391"/>
      <c r="BT302" s="391"/>
      <c r="BU302" s="391"/>
      <c r="BV302" s="391"/>
      <c r="BW302" s="391"/>
      <c r="BX302" s="391"/>
    </row>
    <row r="303" spans="1:76">
      <c r="A303" s="662"/>
      <c r="B303" s="319"/>
      <c r="C303" s="319"/>
      <c r="D303" s="319"/>
      <c r="E303" s="319"/>
      <c r="F303" s="319"/>
      <c r="G303" s="393"/>
      <c r="H303" s="391"/>
      <c r="I303" s="319"/>
      <c r="J303" s="319"/>
      <c r="K303" s="319"/>
      <c r="L303" s="319"/>
      <c r="M303" s="319"/>
      <c r="N303" s="391"/>
      <c r="O303" s="319"/>
      <c r="P303" s="319"/>
      <c r="Q303" s="319"/>
      <c r="R303" s="319"/>
      <c r="S303" s="319"/>
      <c r="T303" s="391"/>
      <c r="U303" s="319"/>
      <c r="V303" s="319"/>
      <c r="W303" s="319"/>
      <c r="X303" s="319"/>
      <c r="Y303" s="319"/>
      <c r="Z303" s="391"/>
      <c r="AA303" s="319"/>
      <c r="AB303" s="319"/>
      <c r="AC303" s="319"/>
      <c r="AD303" s="319"/>
      <c r="AE303" s="319"/>
      <c r="AF303" s="391"/>
      <c r="AG303" s="319"/>
      <c r="AH303" s="319"/>
      <c r="AI303" s="319"/>
      <c r="AJ303" s="319"/>
      <c r="AK303" s="319"/>
      <c r="AL303" s="391"/>
      <c r="AM303" s="319"/>
      <c r="AN303" s="319"/>
      <c r="AO303" s="319"/>
      <c r="AP303" s="319"/>
      <c r="AQ303" s="319"/>
      <c r="AR303" s="391"/>
      <c r="AS303" s="319"/>
      <c r="AT303" s="319"/>
      <c r="AU303" s="319"/>
      <c r="AV303" s="319"/>
      <c r="AW303" s="394"/>
      <c r="AX303" s="391"/>
      <c r="AY303" s="319"/>
      <c r="AZ303" s="319"/>
      <c r="BA303" s="319"/>
      <c r="BB303" s="319"/>
      <c r="BC303" s="319"/>
      <c r="BD303" s="391"/>
      <c r="BE303" s="319"/>
      <c r="BF303" s="319"/>
      <c r="BG303" s="319"/>
      <c r="BH303" s="319"/>
      <c r="BI303" s="319"/>
      <c r="BJ303" s="391"/>
      <c r="BL303" s="391"/>
      <c r="BM303" s="391"/>
      <c r="BN303" s="391"/>
      <c r="BO303" s="391"/>
      <c r="BP303" s="391"/>
      <c r="BQ303" s="391"/>
      <c r="BR303" s="391"/>
      <c r="BS303" s="391"/>
      <c r="BT303" s="391"/>
      <c r="BU303" s="391"/>
      <c r="BV303" s="391"/>
      <c r="BW303" s="391"/>
      <c r="BX303" s="391"/>
    </row>
    <row r="304" spans="1:76">
      <c r="A304" s="662"/>
      <c r="B304" s="319"/>
      <c r="C304" s="319"/>
      <c r="D304" s="319"/>
      <c r="E304" s="319"/>
      <c r="F304" s="319"/>
      <c r="G304" s="393"/>
      <c r="H304" s="391"/>
      <c r="I304" s="319"/>
      <c r="J304" s="319"/>
      <c r="K304" s="319"/>
      <c r="L304" s="319"/>
      <c r="M304" s="319"/>
      <c r="N304" s="391"/>
      <c r="O304" s="319"/>
      <c r="P304" s="319"/>
      <c r="Q304" s="319"/>
      <c r="R304" s="319"/>
      <c r="S304" s="319"/>
      <c r="T304" s="391"/>
      <c r="U304" s="319"/>
      <c r="V304" s="319"/>
      <c r="W304" s="319"/>
      <c r="X304" s="319"/>
      <c r="Y304" s="319"/>
      <c r="Z304" s="391"/>
      <c r="AA304" s="319"/>
      <c r="AB304" s="319"/>
      <c r="AC304" s="319"/>
      <c r="AD304" s="319"/>
      <c r="AE304" s="319"/>
      <c r="AF304" s="391"/>
      <c r="AG304" s="319"/>
      <c r="AH304" s="319"/>
      <c r="AI304" s="319"/>
      <c r="AJ304" s="319"/>
      <c r="AK304" s="319"/>
      <c r="AL304" s="391"/>
      <c r="AM304" s="319"/>
      <c r="AN304" s="319"/>
      <c r="AO304" s="319"/>
      <c r="AP304" s="319"/>
      <c r="AQ304" s="319"/>
      <c r="AR304" s="391"/>
      <c r="AS304" s="319"/>
      <c r="AT304" s="319"/>
      <c r="AU304" s="319"/>
      <c r="AV304" s="319"/>
      <c r="AW304" s="394"/>
      <c r="AX304" s="391"/>
      <c r="AY304" s="319"/>
      <c r="AZ304" s="319"/>
      <c r="BA304" s="319"/>
      <c r="BB304" s="319"/>
      <c r="BC304" s="319"/>
      <c r="BD304" s="391"/>
      <c r="BE304" s="319"/>
      <c r="BF304" s="319"/>
      <c r="BG304" s="319"/>
      <c r="BH304" s="319"/>
      <c r="BI304" s="319"/>
      <c r="BJ304" s="391"/>
      <c r="BL304" s="391"/>
      <c r="BM304" s="391"/>
      <c r="BN304" s="391"/>
      <c r="BO304" s="391"/>
      <c r="BP304" s="391"/>
      <c r="BQ304" s="391"/>
      <c r="BR304" s="391"/>
      <c r="BS304" s="391"/>
      <c r="BT304" s="391"/>
      <c r="BU304" s="391"/>
      <c r="BV304" s="391"/>
      <c r="BW304" s="391"/>
      <c r="BX304" s="391"/>
    </row>
    <row r="305" spans="1:76">
      <c r="A305" s="662"/>
      <c r="B305" s="319"/>
      <c r="C305" s="319"/>
      <c r="D305" s="319"/>
      <c r="E305" s="319"/>
      <c r="F305" s="319"/>
      <c r="G305" s="393"/>
      <c r="H305" s="391"/>
      <c r="I305" s="319"/>
      <c r="J305" s="319"/>
      <c r="K305" s="319"/>
      <c r="L305" s="319"/>
      <c r="M305" s="319"/>
      <c r="N305" s="391"/>
      <c r="O305" s="319"/>
      <c r="P305" s="319"/>
      <c r="Q305" s="319"/>
      <c r="R305" s="319"/>
      <c r="S305" s="319"/>
      <c r="T305" s="391"/>
      <c r="U305" s="319"/>
      <c r="V305" s="319"/>
      <c r="W305" s="319"/>
      <c r="X305" s="319"/>
      <c r="Y305" s="319"/>
      <c r="Z305" s="391"/>
      <c r="AA305" s="319"/>
      <c r="AB305" s="319"/>
      <c r="AC305" s="319"/>
      <c r="AD305" s="319"/>
      <c r="AE305" s="319"/>
      <c r="AF305" s="391"/>
      <c r="AG305" s="319"/>
      <c r="AH305" s="319"/>
      <c r="AI305" s="319"/>
      <c r="AJ305" s="319"/>
      <c r="AK305" s="319"/>
      <c r="AL305" s="391"/>
      <c r="AM305" s="319"/>
      <c r="AN305" s="319"/>
      <c r="AO305" s="319"/>
      <c r="AP305" s="319"/>
      <c r="AQ305" s="319"/>
      <c r="AR305" s="391"/>
      <c r="AS305" s="319"/>
      <c r="AT305" s="319"/>
      <c r="AU305" s="319"/>
      <c r="AV305" s="319"/>
      <c r="AW305" s="394"/>
      <c r="AX305" s="391"/>
      <c r="AY305" s="319"/>
      <c r="AZ305" s="319"/>
      <c r="BA305" s="319"/>
      <c r="BB305" s="319"/>
      <c r="BC305" s="319"/>
      <c r="BD305" s="391"/>
      <c r="BE305" s="319"/>
      <c r="BF305" s="319"/>
      <c r="BG305" s="319"/>
      <c r="BH305" s="319"/>
      <c r="BI305" s="319"/>
      <c r="BJ305" s="391"/>
      <c r="BL305" s="391"/>
      <c r="BM305" s="391"/>
      <c r="BN305" s="391"/>
      <c r="BO305" s="391"/>
      <c r="BP305" s="391"/>
      <c r="BQ305" s="391"/>
      <c r="BR305" s="391"/>
      <c r="BS305" s="391"/>
      <c r="BT305" s="391"/>
      <c r="BU305" s="391"/>
      <c r="BV305" s="391"/>
      <c r="BW305" s="391"/>
      <c r="BX305" s="391"/>
    </row>
    <row r="306" spans="1:76">
      <c r="A306" s="662"/>
      <c r="B306" s="319"/>
      <c r="C306" s="319"/>
      <c r="D306" s="319"/>
      <c r="E306" s="319"/>
      <c r="F306" s="319"/>
      <c r="G306" s="393"/>
      <c r="H306" s="391"/>
      <c r="I306" s="319"/>
      <c r="J306" s="319"/>
      <c r="K306" s="319"/>
      <c r="L306" s="319"/>
      <c r="M306" s="319"/>
      <c r="N306" s="391"/>
      <c r="O306" s="319"/>
      <c r="P306" s="319"/>
      <c r="Q306" s="319"/>
      <c r="R306" s="319"/>
      <c r="S306" s="319"/>
      <c r="T306" s="391"/>
      <c r="U306" s="319"/>
      <c r="V306" s="319"/>
      <c r="W306" s="319"/>
      <c r="X306" s="319"/>
      <c r="Y306" s="319"/>
      <c r="Z306" s="391"/>
      <c r="AA306" s="319"/>
      <c r="AB306" s="319"/>
      <c r="AC306" s="319"/>
      <c r="AD306" s="319"/>
      <c r="AE306" s="319"/>
      <c r="AF306" s="391"/>
      <c r="AG306" s="319"/>
      <c r="AH306" s="319"/>
      <c r="AI306" s="319"/>
      <c r="AJ306" s="319"/>
      <c r="AK306" s="319"/>
      <c r="AL306" s="391"/>
      <c r="AM306" s="319"/>
      <c r="AN306" s="319"/>
      <c r="AO306" s="319"/>
      <c r="AP306" s="319"/>
      <c r="AQ306" s="319"/>
      <c r="AR306" s="391"/>
      <c r="AS306" s="319"/>
      <c r="AT306" s="319"/>
      <c r="AU306" s="319"/>
      <c r="AV306" s="319"/>
      <c r="AW306" s="394"/>
      <c r="AX306" s="391"/>
      <c r="AY306" s="319"/>
      <c r="AZ306" s="319"/>
      <c r="BA306" s="319"/>
      <c r="BB306" s="319"/>
      <c r="BC306" s="319"/>
      <c r="BD306" s="391"/>
      <c r="BE306" s="319"/>
      <c r="BF306" s="319"/>
      <c r="BG306" s="319"/>
      <c r="BH306" s="319"/>
      <c r="BI306" s="319"/>
      <c r="BJ306" s="391"/>
      <c r="BL306" s="391"/>
      <c r="BM306" s="391"/>
      <c r="BN306" s="391"/>
      <c r="BO306" s="391"/>
      <c r="BP306" s="391"/>
      <c r="BQ306" s="391"/>
      <c r="BR306" s="391"/>
      <c r="BS306" s="391"/>
      <c r="BT306" s="391"/>
      <c r="BU306" s="391"/>
      <c r="BV306" s="391"/>
      <c r="BW306" s="391"/>
      <c r="BX306" s="391"/>
    </row>
    <row r="307" spans="1:76">
      <c r="A307" s="662"/>
      <c r="B307" s="319"/>
      <c r="C307" s="319"/>
      <c r="D307" s="319"/>
      <c r="E307" s="319"/>
      <c r="F307" s="319"/>
      <c r="G307" s="393"/>
      <c r="H307" s="391"/>
      <c r="I307" s="319"/>
      <c r="J307" s="319"/>
      <c r="K307" s="319"/>
      <c r="L307" s="319"/>
      <c r="M307" s="319"/>
      <c r="N307" s="391"/>
      <c r="O307" s="319"/>
      <c r="P307" s="319"/>
      <c r="Q307" s="319"/>
      <c r="R307" s="319"/>
      <c r="S307" s="319"/>
      <c r="T307" s="391"/>
      <c r="U307" s="319"/>
      <c r="V307" s="319"/>
      <c r="W307" s="319"/>
      <c r="X307" s="319"/>
      <c r="Y307" s="319"/>
      <c r="Z307" s="391"/>
      <c r="AA307" s="319"/>
      <c r="AB307" s="319"/>
      <c r="AC307" s="319"/>
      <c r="AD307" s="319"/>
      <c r="AE307" s="319"/>
      <c r="AF307" s="391"/>
      <c r="AG307" s="319"/>
      <c r="AH307" s="319"/>
      <c r="AI307" s="319"/>
      <c r="AJ307" s="319"/>
      <c r="AK307" s="319"/>
      <c r="AL307" s="391"/>
      <c r="AM307" s="319"/>
      <c r="AN307" s="319"/>
      <c r="AO307" s="319"/>
      <c r="AP307" s="319"/>
      <c r="AQ307" s="319"/>
      <c r="AR307" s="391"/>
      <c r="AS307" s="319"/>
      <c r="AT307" s="319"/>
      <c r="AU307" s="319"/>
      <c r="AV307" s="319"/>
      <c r="AW307" s="394"/>
      <c r="AX307" s="391"/>
      <c r="AY307" s="319"/>
      <c r="AZ307" s="319"/>
      <c r="BA307" s="319"/>
      <c r="BB307" s="319"/>
      <c r="BC307" s="319"/>
      <c r="BD307" s="391"/>
      <c r="BE307" s="319"/>
      <c r="BF307" s="319"/>
      <c r="BG307" s="319"/>
      <c r="BH307" s="319"/>
      <c r="BI307" s="319"/>
      <c r="BJ307" s="391"/>
      <c r="BL307" s="391"/>
      <c r="BM307" s="391"/>
      <c r="BN307" s="391"/>
      <c r="BO307" s="391"/>
      <c r="BP307" s="391"/>
      <c r="BQ307" s="391"/>
      <c r="BR307" s="391"/>
      <c r="BS307" s="391"/>
      <c r="BT307" s="391"/>
      <c r="BU307" s="391"/>
      <c r="BV307" s="391"/>
      <c r="BW307" s="391"/>
      <c r="BX307" s="391"/>
    </row>
    <row r="308" spans="1:76">
      <c r="A308" s="662"/>
      <c r="B308" s="319"/>
      <c r="C308" s="319"/>
      <c r="D308" s="319"/>
      <c r="E308" s="319"/>
      <c r="F308" s="319"/>
      <c r="G308" s="393"/>
      <c r="H308" s="391"/>
      <c r="I308" s="319"/>
      <c r="J308" s="319"/>
      <c r="K308" s="319"/>
      <c r="L308" s="319"/>
      <c r="M308" s="319"/>
      <c r="N308" s="391"/>
      <c r="O308" s="319"/>
      <c r="P308" s="319"/>
      <c r="Q308" s="319"/>
      <c r="R308" s="319"/>
      <c r="S308" s="319"/>
      <c r="T308" s="391"/>
      <c r="U308" s="319"/>
      <c r="V308" s="319"/>
      <c r="W308" s="319"/>
      <c r="X308" s="319"/>
      <c r="Y308" s="319"/>
      <c r="Z308" s="391"/>
      <c r="AA308" s="319"/>
      <c r="AB308" s="319"/>
      <c r="AC308" s="319"/>
      <c r="AD308" s="319"/>
      <c r="AE308" s="319"/>
      <c r="AF308" s="391"/>
      <c r="AG308" s="319"/>
      <c r="AH308" s="319"/>
      <c r="AI308" s="319"/>
      <c r="AJ308" s="319"/>
      <c r="AK308" s="319"/>
      <c r="AL308" s="391"/>
      <c r="AM308" s="319"/>
      <c r="AN308" s="319"/>
      <c r="AO308" s="319"/>
      <c r="AP308" s="319"/>
      <c r="AQ308" s="319"/>
      <c r="AR308" s="391"/>
      <c r="AS308" s="319"/>
      <c r="AT308" s="319"/>
      <c r="AU308" s="319"/>
      <c r="AV308" s="319"/>
      <c r="AW308" s="394"/>
      <c r="AX308" s="391"/>
      <c r="AY308" s="319"/>
      <c r="AZ308" s="319"/>
      <c r="BA308" s="319"/>
      <c r="BB308" s="319"/>
      <c r="BC308" s="319"/>
      <c r="BD308" s="391"/>
      <c r="BE308" s="319"/>
      <c r="BF308" s="319"/>
      <c r="BG308" s="319"/>
      <c r="BH308" s="319"/>
      <c r="BI308" s="319"/>
      <c r="BJ308" s="391"/>
      <c r="BL308" s="391"/>
      <c r="BM308" s="391"/>
      <c r="BN308" s="391"/>
      <c r="BO308" s="391"/>
      <c r="BP308" s="391"/>
      <c r="BQ308" s="391"/>
      <c r="BR308" s="391"/>
      <c r="BS308" s="391"/>
      <c r="BT308" s="391"/>
      <c r="BU308" s="391"/>
      <c r="BV308" s="391"/>
      <c r="BW308" s="391"/>
      <c r="BX308" s="391"/>
    </row>
    <row r="309" spans="1:76">
      <c r="A309" s="662"/>
      <c r="B309" s="319"/>
      <c r="C309" s="319"/>
      <c r="D309" s="319"/>
      <c r="E309" s="319"/>
      <c r="F309" s="319"/>
      <c r="G309" s="393"/>
      <c r="H309" s="391"/>
      <c r="I309" s="319"/>
      <c r="J309" s="319"/>
      <c r="K309" s="319"/>
      <c r="L309" s="319"/>
      <c r="M309" s="319"/>
      <c r="N309" s="391"/>
      <c r="O309" s="319"/>
      <c r="P309" s="319"/>
      <c r="Q309" s="319"/>
      <c r="R309" s="319"/>
      <c r="S309" s="319"/>
      <c r="T309" s="391"/>
      <c r="U309" s="319"/>
      <c r="V309" s="319"/>
      <c r="W309" s="319"/>
      <c r="X309" s="319"/>
      <c r="Y309" s="319"/>
      <c r="Z309" s="391"/>
      <c r="AA309" s="319"/>
      <c r="AB309" s="319"/>
      <c r="AC309" s="319"/>
      <c r="AD309" s="319"/>
      <c r="AE309" s="319"/>
      <c r="AF309" s="391"/>
      <c r="AG309" s="319"/>
      <c r="AH309" s="319"/>
      <c r="AI309" s="319"/>
      <c r="AJ309" s="319"/>
      <c r="AK309" s="319"/>
      <c r="AL309" s="391"/>
      <c r="AM309" s="319"/>
      <c r="AN309" s="319"/>
      <c r="AO309" s="319"/>
      <c r="AP309" s="319"/>
      <c r="AQ309" s="319"/>
      <c r="AR309" s="391"/>
      <c r="AS309" s="319"/>
      <c r="AT309" s="319"/>
      <c r="AU309" s="319"/>
      <c r="AV309" s="319"/>
      <c r="AW309" s="394"/>
      <c r="AX309" s="391"/>
      <c r="AY309" s="319"/>
      <c r="AZ309" s="319"/>
      <c r="BA309" s="319"/>
      <c r="BB309" s="319"/>
      <c r="BC309" s="319"/>
      <c r="BD309" s="391"/>
      <c r="BE309" s="319"/>
      <c r="BF309" s="319"/>
      <c r="BG309" s="319"/>
      <c r="BH309" s="319"/>
      <c r="BI309" s="319"/>
      <c r="BJ309" s="391"/>
      <c r="BL309" s="391"/>
      <c r="BM309" s="391"/>
      <c r="BN309" s="391"/>
      <c r="BO309" s="391"/>
      <c r="BP309" s="391"/>
      <c r="BQ309" s="391"/>
      <c r="BR309" s="391"/>
      <c r="BS309" s="391"/>
      <c r="BT309" s="391"/>
      <c r="BU309" s="391"/>
      <c r="BV309" s="391"/>
      <c r="BW309" s="391"/>
      <c r="BX309" s="391"/>
    </row>
    <row r="310" spans="1:76">
      <c r="A310" s="662"/>
      <c r="B310" s="319"/>
      <c r="C310" s="319"/>
      <c r="D310" s="319"/>
      <c r="E310" s="319"/>
      <c r="F310" s="319"/>
      <c r="G310" s="393"/>
      <c r="H310" s="391"/>
      <c r="I310" s="319"/>
      <c r="J310" s="319"/>
      <c r="K310" s="319"/>
      <c r="L310" s="319"/>
      <c r="M310" s="319"/>
      <c r="N310" s="391"/>
      <c r="O310" s="319"/>
      <c r="P310" s="319"/>
      <c r="Q310" s="319"/>
      <c r="R310" s="319"/>
      <c r="S310" s="319"/>
      <c r="T310" s="391"/>
      <c r="U310" s="319"/>
      <c r="V310" s="319"/>
      <c r="W310" s="319"/>
      <c r="X310" s="319"/>
      <c r="Y310" s="319"/>
      <c r="Z310" s="391"/>
      <c r="AA310" s="319"/>
      <c r="AB310" s="319"/>
      <c r="AC310" s="319"/>
      <c r="AD310" s="319"/>
      <c r="AE310" s="319"/>
      <c r="AF310" s="391"/>
      <c r="AG310" s="319"/>
      <c r="AH310" s="319"/>
      <c r="AI310" s="319"/>
      <c r="AJ310" s="319"/>
      <c r="AK310" s="319"/>
      <c r="AL310" s="391"/>
      <c r="AM310" s="319"/>
      <c r="AN310" s="319"/>
      <c r="AO310" s="319"/>
      <c r="AP310" s="319"/>
      <c r="AQ310" s="319"/>
      <c r="AR310" s="391"/>
      <c r="AS310" s="319"/>
      <c r="AT310" s="319"/>
      <c r="AU310" s="319"/>
      <c r="AV310" s="319"/>
      <c r="AW310" s="394"/>
      <c r="AX310" s="391"/>
      <c r="AY310" s="319"/>
      <c r="AZ310" s="319"/>
      <c r="BA310" s="319"/>
      <c r="BB310" s="319"/>
      <c r="BC310" s="319"/>
      <c r="BD310" s="391"/>
      <c r="BE310" s="319"/>
      <c r="BF310" s="319"/>
      <c r="BG310" s="319"/>
      <c r="BH310" s="319"/>
      <c r="BI310" s="319"/>
      <c r="BJ310" s="391"/>
      <c r="BL310" s="391"/>
      <c r="BM310" s="391"/>
      <c r="BN310" s="391"/>
      <c r="BO310" s="391"/>
      <c r="BP310" s="391"/>
      <c r="BQ310" s="391"/>
      <c r="BR310" s="391"/>
      <c r="BS310" s="391"/>
      <c r="BT310" s="391"/>
      <c r="BU310" s="391"/>
      <c r="BV310" s="391"/>
      <c r="BW310" s="391"/>
      <c r="BX310" s="391"/>
    </row>
    <row r="311" spans="1:76">
      <c r="A311" s="662"/>
      <c r="B311" s="319"/>
      <c r="C311" s="319"/>
      <c r="D311" s="319"/>
      <c r="E311" s="319"/>
      <c r="F311" s="319"/>
      <c r="G311" s="393"/>
      <c r="H311" s="391"/>
      <c r="I311" s="319"/>
      <c r="J311" s="319"/>
      <c r="K311" s="319"/>
      <c r="L311" s="319"/>
      <c r="M311" s="319"/>
      <c r="N311" s="391"/>
      <c r="O311" s="319"/>
      <c r="P311" s="319"/>
      <c r="Q311" s="319"/>
      <c r="R311" s="319"/>
      <c r="S311" s="319"/>
      <c r="T311" s="391"/>
      <c r="U311" s="319"/>
      <c r="V311" s="319"/>
      <c r="W311" s="319"/>
      <c r="X311" s="319"/>
      <c r="Y311" s="319"/>
      <c r="Z311" s="391"/>
      <c r="AA311" s="319"/>
      <c r="AB311" s="319"/>
      <c r="AC311" s="319"/>
      <c r="AD311" s="319"/>
      <c r="AE311" s="319"/>
      <c r="AF311" s="391"/>
      <c r="AG311" s="319"/>
      <c r="AH311" s="319"/>
      <c r="AI311" s="319"/>
      <c r="AJ311" s="319"/>
      <c r="AK311" s="319"/>
      <c r="AL311" s="391"/>
      <c r="AM311" s="319"/>
      <c r="AN311" s="319"/>
      <c r="AO311" s="319"/>
      <c r="AP311" s="319"/>
      <c r="AQ311" s="319"/>
      <c r="AR311" s="391"/>
      <c r="AS311" s="319"/>
      <c r="AT311" s="319"/>
      <c r="AU311" s="319"/>
      <c r="AV311" s="319"/>
      <c r="AW311" s="394"/>
      <c r="AX311" s="391"/>
      <c r="AY311" s="319"/>
      <c r="AZ311" s="319"/>
      <c r="BA311" s="319"/>
      <c r="BB311" s="319"/>
      <c r="BC311" s="319"/>
      <c r="BD311" s="391"/>
      <c r="BE311" s="319"/>
      <c r="BF311" s="319"/>
      <c r="BG311" s="319"/>
      <c r="BH311" s="319"/>
      <c r="BI311" s="319"/>
      <c r="BJ311" s="391"/>
      <c r="BL311" s="391"/>
      <c r="BM311" s="391"/>
      <c r="BN311" s="391"/>
      <c r="BO311" s="391"/>
      <c r="BP311" s="391"/>
      <c r="BQ311" s="391"/>
      <c r="BR311" s="391"/>
      <c r="BS311" s="391"/>
      <c r="BT311" s="391"/>
      <c r="BU311" s="391"/>
      <c r="BV311" s="391"/>
      <c r="BW311" s="391"/>
      <c r="BX311" s="391"/>
    </row>
    <row r="312" spans="1:76">
      <c r="A312" s="662"/>
      <c r="B312" s="319"/>
      <c r="C312" s="319"/>
      <c r="D312" s="319"/>
      <c r="E312" s="319"/>
      <c r="F312" s="319"/>
      <c r="G312" s="393"/>
      <c r="H312" s="391"/>
      <c r="I312" s="319"/>
      <c r="J312" s="319"/>
      <c r="K312" s="319"/>
      <c r="L312" s="319"/>
      <c r="M312" s="319"/>
      <c r="N312" s="391"/>
      <c r="O312" s="319"/>
      <c r="P312" s="319"/>
      <c r="Q312" s="319"/>
      <c r="R312" s="319"/>
      <c r="S312" s="319"/>
      <c r="T312" s="391"/>
      <c r="U312" s="319"/>
      <c r="V312" s="319"/>
      <c r="W312" s="319"/>
      <c r="X312" s="319"/>
      <c r="Y312" s="319"/>
      <c r="Z312" s="391"/>
      <c r="AA312" s="319"/>
      <c r="AB312" s="319"/>
      <c r="AC312" s="319"/>
      <c r="AD312" s="319"/>
      <c r="AE312" s="319"/>
      <c r="AF312" s="391"/>
      <c r="AG312" s="319"/>
      <c r="AH312" s="319"/>
      <c r="AI312" s="319"/>
      <c r="AJ312" s="319"/>
      <c r="AK312" s="319"/>
      <c r="AL312" s="391"/>
      <c r="AM312" s="319"/>
      <c r="AN312" s="319"/>
      <c r="AO312" s="319"/>
      <c r="AP312" s="319"/>
      <c r="AQ312" s="319"/>
      <c r="AR312" s="391"/>
      <c r="AS312" s="319"/>
      <c r="AT312" s="319"/>
      <c r="AU312" s="319"/>
      <c r="AV312" s="319"/>
      <c r="AW312" s="394"/>
      <c r="AX312" s="391"/>
      <c r="AY312" s="319"/>
      <c r="AZ312" s="319"/>
      <c r="BA312" s="319"/>
      <c r="BB312" s="319"/>
      <c r="BC312" s="319"/>
      <c r="BD312" s="391"/>
      <c r="BE312" s="319"/>
      <c r="BF312" s="319"/>
      <c r="BG312" s="319"/>
      <c r="BH312" s="319"/>
      <c r="BI312" s="319"/>
      <c r="BJ312" s="391"/>
      <c r="BL312" s="391"/>
      <c r="BM312" s="391"/>
      <c r="BN312" s="391"/>
      <c r="BO312" s="391"/>
      <c r="BP312" s="391"/>
      <c r="BQ312" s="391"/>
      <c r="BR312" s="391"/>
      <c r="BS312" s="391"/>
      <c r="BT312" s="391"/>
      <c r="BU312" s="391"/>
      <c r="BV312" s="391"/>
      <c r="BW312" s="391"/>
      <c r="BX312" s="391"/>
    </row>
    <row r="313" spans="1:76">
      <c r="A313" s="662"/>
      <c r="B313" s="319"/>
      <c r="C313" s="319"/>
      <c r="D313" s="319"/>
      <c r="E313" s="319"/>
      <c r="F313" s="319"/>
      <c r="G313" s="393"/>
      <c r="H313" s="391"/>
      <c r="I313" s="319"/>
      <c r="J313" s="319"/>
      <c r="K313" s="319"/>
      <c r="L313" s="319"/>
      <c r="M313" s="319"/>
      <c r="N313" s="391"/>
      <c r="O313" s="319"/>
      <c r="P313" s="319"/>
      <c r="Q313" s="319"/>
      <c r="R313" s="319"/>
      <c r="S313" s="319"/>
      <c r="T313" s="391"/>
      <c r="U313" s="319"/>
      <c r="V313" s="319"/>
      <c r="W313" s="319"/>
      <c r="X313" s="319"/>
      <c r="Y313" s="319"/>
      <c r="Z313" s="391"/>
      <c r="AA313" s="319"/>
      <c r="AB313" s="319"/>
      <c r="AC313" s="319"/>
      <c r="AD313" s="319"/>
      <c r="AE313" s="319"/>
      <c r="AF313" s="391"/>
      <c r="AG313" s="319"/>
      <c r="AH313" s="319"/>
      <c r="AI313" s="319"/>
      <c r="AJ313" s="319"/>
      <c r="AK313" s="319"/>
      <c r="AL313" s="391"/>
      <c r="AM313" s="319"/>
      <c r="AN313" s="319"/>
      <c r="AO313" s="319"/>
      <c r="AP313" s="319"/>
      <c r="AQ313" s="319"/>
      <c r="AR313" s="391"/>
      <c r="AS313" s="319"/>
      <c r="AT313" s="319"/>
      <c r="AU313" s="319"/>
      <c r="AV313" s="319"/>
      <c r="AW313" s="394"/>
      <c r="AX313" s="391"/>
      <c r="AY313" s="319"/>
      <c r="AZ313" s="319"/>
      <c r="BA313" s="319"/>
      <c r="BB313" s="319"/>
      <c r="BC313" s="319"/>
      <c r="BD313" s="391"/>
      <c r="BE313" s="319"/>
      <c r="BF313" s="319"/>
      <c r="BG313" s="319"/>
      <c r="BH313" s="319"/>
      <c r="BI313" s="319"/>
      <c r="BJ313" s="391"/>
      <c r="BL313" s="391"/>
      <c r="BM313" s="391"/>
      <c r="BN313" s="391"/>
      <c r="BO313" s="391"/>
      <c r="BP313" s="391"/>
      <c r="BQ313" s="391"/>
      <c r="BR313" s="391"/>
      <c r="BS313" s="391"/>
      <c r="BT313" s="391"/>
      <c r="BU313" s="391"/>
      <c r="BV313" s="391"/>
      <c r="BW313" s="391"/>
      <c r="BX313" s="391"/>
    </row>
    <row r="314" spans="1:76">
      <c r="A314" s="662"/>
      <c r="B314" s="319"/>
      <c r="C314" s="319"/>
      <c r="D314" s="319"/>
      <c r="E314" s="319"/>
      <c r="F314" s="319"/>
      <c r="G314" s="393"/>
      <c r="H314" s="391"/>
      <c r="I314" s="319"/>
      <c r="J314" s="319"/>
      <c r="K314" s="319"/>
      <c r="L314" s="319"/>
      <c r="M314" s="319"/>
      <c r="N314" s="391"/>
      <c r="O314" s="319"/>
      <c r="P314" s="319"/>
      <c r="Q314" s="319"/>
      <c r="R314" s="319"/>
      <c r="S314" s="319"/>
      <c r="T314" s="391"/>
      <c r="U314" s="319"/>
      <c r="V314" s="319"/>
      <c r="W314" s="319"/>
      <c r="X314" s="319"/>
      <c r="Y314" s="319"/>
      <c r="Z314" s="391"/>
      <c r="AA314" s="319"/>
      <c r="AB314" s="319"/>
      <c r="AC314" s="319"/>
      <c r="AD314" s="319"/>
      <c r="AE314" s="319"/>
      <c r="AF314" s="391"/>
      <c r="AG314" s="319"/>
      <c r="AH314" s="319"/>
      <c r="AI314" s="319"/>
      <c r="AJ314" s="319"/>
      <c r="AK314" s="319"/>
      <c r="AL314" s="391"/>
      <c r="AM314" s="319"/>
      <c r="AN314" s="319"/>
      <c r="AO314" s="319"/>
      <c r="AP314" s="319"/>
      <c r="AQ314" s="319"/>
      <c r="AR314" s="391"/>
      <c r="AS314" s="319"/>
      <c r="AT314" s="319"/>
      <c r="AU314" s="319"/>
      <c r="AV314" s="319"/>
      <c r="AW314" s="394"/>
      <c r="AX314" s="391"/>
      <c r="AY314" s="319"/>
      <c r="AZ314" s="319"/>
      <c r="BA314" s="319"/>
      <c r="BB314" s="319"/>
      <c r="BC314" s="319"/>
      <c r="BD314" s="391"/>
      <c r="BE314" s="319"/>
      <c r="BF314" s="319"/>
      <c r="BG314" s="319"/>
      <c r="BH314" s="319"/>
      <c r="BI314" s="319"/>
      <c r="BJ314" s="391"/>
      <c r="BL314" s="391"/>
      <c r="BM314" s="391"/>
      <c r="BN314" s="391"/>
      <c r="BO314" s="391"/>
      <c r="BP314" s="391"/>
      <c r="BQ314" s="391"/>
      <c r="BR314" s="391"/>
      <c r="BS314" s="391"/>
      <c r="BT314" s="391"/>
      <c r="BU314" s="391"/>
      <c r="BV314" s="391"/>
      <c r="BW314" s="391"/>
      <c r="BX314" s="391"/>
    </row>
    <row r="315" spans="1:76">
      <c r="A315" s="662"/>
      <c r="B315" s="319"/>
      <c r="C315" s="319"/>
      <c r="D315" s="319"/>
      <c r="E315" s="319"/>
      <c r="F315" s="319"/>
      <c r="G315" s="393"/>
      <c r="H315" s="391"/>
      <c r="I315" s="319"/>
      <c r="J315" s="319"/>
      <c r="K315" s="319"/>
      <c r="L315" s="319"/>
      <c r="M315" s="319"/>
      <c r="N315" s="391"/>
      <c r="O315" s="319"/>
      <c r="P315" s="319"/>
      <c r="Q315" s="319"/>
      <c r="R315" s="319"/>
      <c r="S315" s="319"/>
      <c r="T315" s="391"/>
      <c r="U315" s="319"/>
      <c r="V315" s="319"/>
      <c r="W315" s="319"/>
      <c r="X315" s="319"/>
      <c r="Y315" s="319"/>
      <c r="Z315" s="391"/>
      <c r="AA315" s="319"/>
      <c r="AB315" s="319"/>
      <c r="AC315" s="319"/>
      <c r="AD315" s="319"/>
      <c r="AE315" s="319"/>
      <c r="AF315" s="391"/>
      <c r="AG315" s="319"/>
      <c r="AH315" s="319"/>
      <c r="AI315" s="319"/>
      <c r="AJ315" s="319"/>
      <c r="AK315" s="319"/>
      <c r="AL315" s="391"/>
      <c r="AM315" s="319"/>
      <c r="AN315" s="319"/>
      <c r="AO315" s="319"/>
      <c r="AP315" s="319"/>
      <c r="AQ315" s="319"/>
      <c r="AR315" s="391"/>
      <c r="AS315" s="319"/>
      <c r="AT315" s="319"/>
      <c r="AU315" s="319"/>
      <c r="AV315" s="319"/>
      <c r="AW315" s="394"/>
      <c r="AX315" s="391"/>
      <c r="AY315" s="319"/>
      <c r="AZ315" s="319"/>
      <c r="BA315" s="319"/>
      <c r="BB315" s="319"/>
      <c r="BC315" s="319"/>
      <c r="BD315" s="391"/>
      <c r="BE315" s="319"/>
      <c r="BF315" s="319"/>
      <c r="BG315" s="319"/>
      <c r="BH315" s="319"/>
      <c r="BI315" s="319"/>
      <c r="BJ315" s="391"/>
      <c r="BL315" s="391"/>
      <c r="BM315" s="391"/>
      <c r="BN315" s="391"/>
      <c r="BO315" s="391"/>
      <c r="BP315" s="391"/>
      <c r="BQ315" s="391"/>
      <c r="BR315" s="391"/>
      <c r="BS315" s="391"/>
      <c r="BT315" s="391"/>
      <c r="BU315" s="391"/>
      <c r="BV315" s="391"/>
      <c r="BW315" s="391"/>
      <c r="BX315" s="391"/>
    </row>
    <row r="316" spans="1:76">
      <c r="A316" s="662"/>
      <c r="B316" s="319"/>
      <c r="C316" s="319"/>
      <c r="D316" s="319"/>
      <c r="E316" s="319"/>
      <c r="F316" s="319"/>
      <c r="G316" s="393"/>
      <c r="H316" s="391"/>
      <c r="I316" s="319"/>
      <c r="J316" s="319"/>
      <c r="K316" s="319"/>
      <c r="L316" s="319"/>
      <c r="M316" s="319"/>
      <c r="N316" s="391"/>
      <c r="O316" s="319"/>
      <c r="P316" s="319"/>
      <c r="Q316" s="319"/>
      <c r="R316" s="319"/>
      <c r="S316" s="319"/>
      <c r="T316" s="391"/>
      <c r="U316" s="319"/>
      <c r="V316" s="319"/>
      <c r="W316" s="319"/>
      <c r="X316" s="319"/>
      <c r="Y316" s="319"/>
      <c r="Z316" s="391"/>
      <c r="AA316" s="319"/>
      <c r="AB316" s="319"/>
      <c r="AC316" s="319"/>
      <c r="AD316" s="319"/>
      <c r="AE316" s="319"/>
      <c r="AF316" s="391"/>
      <c r="AG316" s="319"/>
      <c r="AH316" s="319"/>
      <c r="AI316" s="319"/>
      <c r="AJ316" s="319"/>
      <c r="AK316" s="319"/>
      <c r="AL316" s="391"/>
      <c r="AM316" s="319"/>
      <c r="AN316" s="319"/>
      <c r="AO316" s="319"/>
      <c r="AP316" s="319"/>
      <c r="AQ316" s="319"/>
      <c r="AR316" s="391"/>
      <c r="AS316" s="319"/>
      <c r="AT316" s="319"/>
      <c r="AU316" s="319"/>
      <c r="AV316" s="319"/>
      <c r="AW316" s="394"/>
      <c r="AX316" s="391"/>
      <c r="AY316" s="319"/>
      <c r="AZ316" s="319"/>
      <c r="BA316" s="319"/>
      <c r="BB316" s="319"/>
      <c r="BC316" s="319"/>
      <c r="BD316" s="391"/>
      <c r="BE316" s="319"/>
      <c r="BF316" s="319"/>
      <c r="BG316" s="319"/>
      <c r="BH316" s="319"/>
      <c r="BI316" s="319"/>
      <c r="BJ316" s="391"/>
      <c r="BL316" s="391"/>
      <c r="BM316" s="391"/>
      <c r="BN316" s="391"/>
      <c r="BO316" s="391"/>
      <c r="BP316" s="391"/>
      <c r="BQ316" s="391"/>
      <c r="BR316" s="391"/>
      <c r="BS316" s="391"/>
      <c r="BT316" s="391"/>
      <c r="BU316" s="391"/>
      <c r="BV316" s="391"/>
      <c r="BW316" s="391"/>
      <c r="BX316" s="391"/>
    </row>
    <row r="317" spans="1:76">
      <c r="A317" s="662"/>
      <c r="B317" s="319"/>
      <c r="C317" s="319"/>
      <c r="D317" s="319"/>
      <c r="E317" s="319"/>
      <c r="F317" s="319"/>
      <c r="G317" s="393"/>
      <c r="H317" s="391"/>
      <c r="I317" s="319"/>
      <c r="J317" s="319"/>
      <c r="K317" s="319"/>
      <c r="L317" s="319"/>
      <c r="M317" s="319"/>
      <c r="N317" s="391"/>
      <c r="O317" s="319"/>
      <c r="P317" s="319"/>
      <c r="Q317" s="319"/>
      <c r="R317" s="319"/>
      <c r="S317" s="319"/>
      <c r="T317" s="391"/>
      <c r="U317" s="319"/>
      <c r="V317" s="319"/>
      <c r="W317" s="319"/>
      <c r="X317" s="319"/>
      <c r="Y317" s="319"/>
      <c r="Z317" s="391"/>
      <c r="AA317" s="319"/>
      <c r="AB317" s="319"/>
      <c r="AC317" s="319"/>
      <c r="AD317" s="319"/>
      <c r="AE317" s="319"/>
      <c r="AF317" s="391"/>
      <c r="AG317" s="319"/>
      <c r="AH317" s="319"/>
      <c r="AI317" s="319"/>
      <c r="AJ317" s="319"/>
      <c r="AK317" s="319"/>
      <c r="AL317" s="391"/>
      <c r="AM317" s="319"/>
      <c r="AN317" s="319"/>
      <c r="AO317" s="319"/>
      <c r="AP317" s="319"/>
      <c r="AQ317" s="319"/>
      <c r="AR317" s="391"/>
      <c r="AS317" s="319"/>
      <c r="AT317" s="319"/>
      <c r="AU317" s="319"/>
      <c r="AV317" s="319"/>
      <c r="AW317" s="394"/>
      <c r="AX317" s="391"/>
      <c r="AY317" s="319"/>
      <c r="AZ317" s="319"/>
      <c r="BA317" s="319"/>
      <c r="BB317" s="319"/>
      <c r="BC317" s="319"/>
      <c r="BD317" s="391"/>
      <c r="BE317" s="319"/>
      <c r="BF317" s="319"/>
      <c r="BG317" s="319"/>
      <c r="BH317" s="319"/>
      <c r="BI317" s="319"/>
      <c r="BJ317" s="391"/>
      <c r="BL317" s="391"/>
      <c r="BM317" s="391"/>
      <c r="BN317" s="391"/>
      <c r="BO317" s="391"/>
      <c r="BP317" s="391"/>
      <c r="BQ317" s="391"/>
      <c r="BR317" s="391"/>
      <c r="BS317" s="391"/>
      <c r="BT317" s="391"/>
      <c r="BU317" s="391"/>
      <c r="BV317" s="391"/>
      <c r="BW317" s="391"/>
      <c r="BX317" s="391"/>
    </row>
    <row r="318" spans="1:76">
      <c r="A318" s="662"/>
      <c r="B318" s="319"/>
      <c r="C318" s="319"/>
      <c r="D318" s="319"/>
      <c r="E318" s="319"/>
      <c r="F318" s="319"/>
      <c r="G318" s="393"/>
      <c r="H318" s="391"/>
      <c r="I318" s="319"/>
      <c r="J318" s="319"/>
      <c r="K318" s="319"/>
      <c r="L318" s="319"/>
      <c r="M318" s="319"/>
      <c r="N318" s="391"/>
      <c r="O318" s="319"/>
      <c r="P318" s="319"/>
      <c r="Q318" s="319"/>
      <c r="R318" s="319"/>
      <c r="S318" s="319"/>
      <c r="T318" s="391"/>
      <c r="U318" s="319"/>
      <c r="V318" s="319"/>
      <c r="W318" s="319"/>
      <c r="X318" s="319"/>
      <c r="Y318" s="319"/>
      <c r="Z318" s="391"/>
      <c r="AA318" s="319"/>
      <c r="AB318" s="319"/>
      <c r="AC318" s="319"/>
      <c r="AD318" s="319"/>
      <c r="AE318" s="319"/>
      <c r="AF318" s="391"/>
      <c r="AG318" s="319"/>
      <c r="AH318" s="319"/>
      <c r="AI318" s="319"/>
      <c r="AJ318" s="319"/>
      <c r="AK318" s="319"/>
      <c r="AL318" s="391"/>
      <c r="AM318" s="319"/>
      <c r="AN318" s="319"/>
      <c r="AO318" s="319"/>
      <c r="AP318" s="319"/>
      <c r="AQ318" s="319"/>
      <c r="AR318" s="391"/>
      <c r="AS318" s="319"/>
      <c r="AT318" s="319"/>
      <c r="AU318" s="319"/>
      <c r="AV318" s="319"/>
      <c r="AW318" s="394"/>
      <c r="AX318" s="391"/>
      <c r="AY318" s="319"/>
      <c r="AZ318" s="319"/>
      <c r="BA318" s="319"/>
      <c r="BB318" s="319"/>
      <c r="BC318" s="319"/>
      <c r="BD318" s="391"/>
      <c r="BE318" s="319"/>
      <c r="BF318" s="319"/>
      <c r="BG318" s="319"/>
      <c r="BH318" s="319"/>
      <c r="BI318" s="319"/>
      <c r="BJ318" s="391"/>
      <c r="BL318" s="391"/>
      <c r="BM318" s="391"/>
      <c r="BN318" s="391"/>
      <c r="BO318" s="391"/>
      <c r="BP318" s="391"/>
      <c r="BQ318" s="391"/>
      <c r="BR318" s="391"/>
      <c r="BS318" s="391"/>
      <c r="BT318" s="391"/>
      <c r="BU318" s="391"/>
      <c r="BV318" s="391"/>
      <c r="BW318" s="391"/>
      <c r="BX318" s="391"/>
    </row>
    <row r="319" spans="1:76">
      <c r="A319" s="662"/>
      <c r="B319" s="319"/>
      <c r="C319" s="319"/>
      <c r="D319" s="319"/>
      <c r="E319" s="319"/>
      <c r="F319" s="319"/>
      <c r="G319" s="393"/>
      <c r="H319" s="391"/>
      <c r="I319" s="319"/>
      <c r="J319" s="319"/>
      <c r="K319" s="319"/>
      <c r="L319" s="319"/>
      <c r="M319" s="319"/>
      <c r="N319" s="391"/>
      <c r="O319" s="319"/>
      <c r="P319" s="319"/>
      <c r="Q319" s="319"/>
      <c r="R319" s="319"/>
      <c r="S319" s="319"/>
      <c r="T319" s="391"/>
      <c r="U319" s="319"/>
      <c r="V319" s="319"/>
      <c r="W319" s="319"/>
      <c r="X319" s="319"/>
      <c r="Y319" s="319"/>
      <c r="Z319" s="391"/>
      <c r="AA319" s="319"/>
      <c r="AB319" s="319"/>
      <c r="AC319" s="319"/>
      <c r="AD319" s="319"/>
      <c r="AE319" s="319"/>
      <c r="AF319" s="391"/>
      <c r="AG319" s="319"/>
      <c r="AH319" s="319"/>
      <c r="AI319" s="319"/>
      <c r="AJ319" s="319"/>
      <c r="AK319" s="319"/>
      <c r="AL319" s="391"/>
      <c r="AM319" s="319"/>
      <c r="AN319" s="319"/>
      <c r="AO319" s="319"/>
      <c r="AP319" s="319"/>
      <c r="AQ319" s="319"/>
      <c r="AR319" s="391"/>
      <c r="AS319" s="319"/>
      <c r="AT319" s="319"/>
      <c r="AU319" s="319"/>
      <c r="AV319" s="319"/>
      <c r="AW319" s="394"/>
      <c r="AX319" s="391"/>
      <c r="AY319" s="319"/>
      <c r="AZ319" s="319"/>
      <c r="BA319" s="319"/>
      <c r="BB319" s="319"/>
      <c r="BC319" s="319"/>
      <c r="BD319" s="391"/>
      <c r="BE319" s="319"/>
      <c r="BF319" s="319"/>
      <c r="BG319" s="319"/>
      <c r="BH319" s="319"/>
      <c r="BI319" s="319"/>
      <c r="BJ319" s="391"/>
      <c r="BL319" s="391"/>
      <c r="BM319" s="391"/>
      <c r="BN319" s="391"/>
      <c r="BO319" s="391"/>
      <c r="BP319" s="391"/>
      <c r="BQ319" s="391"/>
      <c r="BR319" s="391"/>
      <c r="BS319" s="391"/>
      <c r="BT319" s="391"/>
      <c r="BU319" s="391"/>
      <c r="BV319" s="391"/>
      <c r="BW319" s="391"/>
      <c r="BX319" s="391"/>
    </row>
    <row r="320" spans="1:76">
      <c r="A320" s="662"/>
      <c r="B320" s="319"/>
      <c r="C320" s="319"/>
      <c r="D320" s="319"/>
      <c r="E320" s="319"/>
      <c r="F320" s="319"/>
      <c r="G320" s="393"/>
      <c r="H320" s="391"/>
      <c r="I320" s="319"/>
      <c r="J320" s="319"/>
      <c r="K320" s="319"/>
      <c r="L320" s="319"/>
      <c r="M320" s="319"/>
      <c r="N320" s="391"/>
      <c r="O320" s="319"/>
      <c r="P320" s="319"/>
      <c r="Q320" s="319"/>
      <c r="R320" s="319"/>
      <c r="S320" s="319"/>
      <c r="T320" s="391"/>
      <c r="U320" s="319"/>
      <c r="V320" s="319"/>
      <c r="W320" s="319"/>
      <c r="X320" s="319"/>
      <c r="Y320" s="319"/>
      <c r="Z320" s="391"/>
      <c r="AA320" s="319"/>
      <c r="AB320" s="319"/>
      <c r="AC320" s="319"/>
      <c r="AD320" s="319"/>
      <c r="AE320" s="319"/>
      <c r="AF320" s="391"/>
      <c r="AG320" s="319"/>
      <c r="AH320" s="319"/>
      <c r="AI320" s="319"/>
      <c r="AJ320" s="319"/>
      <c r="AK320" s="319"/>
      <c r="AL320" s="391"/>
      <c r="AM320" s="319"/>
      <c r="AN320" s="319"/>
      <c r="AO320" s="319"/>
      <c r="AP320" s="319"/>
      <c r="AQ320" s="319"/>
      <c r="AR320" s="391"/>
      <c r="AS320" s="319"/>
      <c r="AT320" s="319"/>
      <c r="AU320" s="319"/>
      <c r="AV320" s="319"/>
      <c r="AW320" s="394"/>
      <c r="AX320" s="391"/>
      <c r="AY320" s="319"/>
      <c r="AZ320" s="319"/>
      <c r="BA320" s="319"/>
      <c r="BB320" s="319"/>
      <c r="BC320" s="319"/>
      <c r="BD320" s="391"/>
      <c r="BE320" s="319"/>
      <c r="BF320" s="319"/>
      <c r="BG320" s="319"/>
      <c r="BH320" s="319"/>
      <c r="BI320" s="319"/>
      <c r="BJ320" s="391"/>
      <c r="BL320" s="391"/>
      <c r="BM320" s="391"/>
      <c r="BN320" s="391"/>
      <c r="BO320" s="391"/>
      <c r="BP320" s="391"/>
      <c r="BQ320" s="391"/>
      <c r="BR320" s="391"/>
      <c r="BS320" s="391"/>
      <c r="BT320" s="391"/>
      <c r="BU320" s="391"/>
      <c r="BV320" s="391"/>
      <c r="BW320" s="391"/>
      <c r="BX320" s="391"/>
    </row>
    <row r="321" spans="1:76">
      <c r="A321" s="662"/>
      <c r="B321" s="319"/>
      <c r="C321" s="319"/>
      <c r="D321" s="319"/>
      <c r="E321" s="319"/>
      <c r="F321" s="319"/>
      <c r="G321" s="393"/>
      <c r="H321" s="391"/>
      <c r="I321" s="319"/>
      <c r="J321" s="319"/>
      <c r="K321" s="319"/>
      <c r="L321" s="319"/>
      <c r="M321" s="319"/>
      <c r="N321" s="391"/>
      <c r="O321" s="319"/>
      <c r="P321" s="319"/>
      <c r="Q321" s="319"/>
      <c r="R321" s="319"/>
      <c r="S321" s="319"/>
      <c r="T321" s="391"/>
      <c r="U321" s="319"/>
      <c r="V321" s="319"/>
      <c r="W321" s="319"/>
      <c r="X321" s="319"/>
      <c r="Y321" s="319"/>
      <c r="Z321" s="391"/>
      <c r="AA321" s="319"/>
      <c r="AB321" s="319"/>
      <c r="AC321" s="319"/>
      <c r="AD321" s="319"/>
      <c r="AE321" s="319"/>
      <c r="AF321" s="391"/>
      <c r="AG321" s="319"/>
      <c r="AH321" s="319"/>
      <c r="AI321" s="319"/>
      <c r="AJ321" s="319"/>
      <c r="AK321" s="319"/>
      <c r="AL321" s="391"/>
      <c r="AM321" s="319"/>
      <c r="AN321" s="319"/>
      <c r="AO321" s="319"/>
      <c r="AP321" s="319"/>
      <c r="AQ321" s="319"/>
      <c r="AR321" s="391"/>
      <c r="AS321" s="319"/>
      <c r="AT321" s="319"/>
      <c r="AU321" s="319"/>
      <c r="AV321" s="319"/>
      <c r="AW321" s="394"/>
      <c r="AX321" s="391"/>
      <c r="AY321" s="319"/>
      <c r="AZ321" s="319"/>
      <c r="BA321" s="319"/>
      <c r="BB321" s="319"/>
      <c r="BC321" s="319"/>
      <c r="BD321" s="391"/>
      <c r="BE321" s="319"/>
      <c r="BF321" s="319"/>
      <c r="BG321" s="319"/>
      <c r="BH321" s="319"/>
      <c r="BI321" s="319"/>
      <c r="BJ321" s="391"/>
      <c r="BL321" s="391"/>
      <c r="BM321" s="391"/>
      <c r="BN321" s="391"/>
      <c r="BO321" s="391"/>
      <c r="BP321" s="391"/>
      <c r="BQ321" s="391"/>
      <c r="BR321" s="391"/>
      <c r="BS321" s="391"/>
      <c r="BT321" s="391"/>
      <c r="BU321" s="391"/>
      <c r="BV321" s="391"/>
      <c r="BW321" s="391"/>
      <c r="BX321" s="391"/>
    </row>
    <row r="322" spans="1:76">
      <c r="A322" s="662"/>
      <c r="B322" s="319"/>
      <c r="C322" s="319"/>
      <c r="D322" s="319"/>
      <c r="E322" s="319"/>
      <c r="F322" s="319"/>
      <c r="G322" s="393"/>
      <c r="H322" s="391"/>
      <c r="I322" s="319"/>
      <c r="J322" s="319"/>
      <c r="K322" s="319"/>
      <c r="L322" s="319"/>
      <c r="M322" s="319"/>
      <c r="N322" s="391"/>
      <c r="O322" s="319"/>
      <c r="P322" s="319"/>
      <c r="Q322" s="319"/>
      <c r="R322" s="319"/>
      <c r="S322" s="319"/>
      <c r="T322" s="391"/>
      <c r="U322" s="319"/>
      <c r="V322" s="319"/>
      <c r="W322" s="319"/>
      <c r="X322" s="319"/>
      <c r="Y322" s="319"/>
      <c r="Z322" s="391"/>
      <c r="AA322" s="319"/>
      <c r="AB322" s="319"/>
      <c r="AC322" s="319"/>
      <c r="AD322" s="319"/>
      <c r="AE322" s="319"/>
      <c r="AF322" s="391"/>
      <c r="AG322" s="319"/>
      <c r="AH322" s="319"/>
      <c r="AI322" s="319"/>
      <c r="AJ322" s="319"/>
      <c r="AK322" s="319"/>
      <c r="AL322" s="391"/>
      <c r="AM322" s="319"/>
      <c r="AN322" s="319"/>
      <c r="AO322" s="319"/>
      <c r="AP322" s="319"/>
      <c r="AQ322" s="319"/>
      <c r="AR322" s="391"/>
      <c r="AS322" s="319"/>
      <c r="AT322" s="319"/>
      <c r="AU322" s="319"/>
      <c r="AV322" s="319"/>
      <c r="AW322" s="394"/>
      <c r="AX322" s="391"/>
      <c r="AY322" s="319"/>
      <c r="AZ322" s="319"/>
      <c r="BA322" s="319"/>
      <c r="BB322" s="319"/>
      <c r="BC322" s="319"/>
      <c r="BD322" s="391"/>
      <c r="BE322" s="319"/>
      <c r="BF322" s="319"/>
      <c r="BG322" s="319"/>
      <c r="BH322" s="319"/>
      <c r="BI322" s="319"/>
      <c r="BJ322" s="391"/>
      <c r="BL322" s="391"/>
      <c r="BM322" s="391"/>
      <c r="BN322" s="391"/>
      <c r="BO322" s="391"/>
      <c r="BP322" s="391"/>
      <c r="BQ322" s="391"/>
      <c r="BR322" s="391"/>
      <c r="BS322" s="391"/>
      <c r="BT322" s="391"/>
      <c r="BU322" s="391"/>
      <c r="BV322" s="391"/>
      <c r="BW322" s="391"/>
      <c r="BX322" s="391"/>
    </row>
    <row r="323" spans="1:76">
      <c r="A323" s="662"/>
      <c r="B323" s="319"/>
      <c r="C323" s="319"/>
      <c r="D323" s="319"/>
      <c r="E323" s="319"/>
      <c r="F323" s="319"/>
      <c r="G323" s="393"/>
      <c r="H323" s="391"/>
      <c r="I323" s="319"/>
      <c r="J323" s="319"/>
      <c r="K323" s="319"/>
      <c r="L323" s="319"/>
      <c r="M323" s="319"/>
      <c r="N323" s="391"/>
      <c r="O323" s="319"/>
      <c r="P323" s="319"/>
      <c r="Q323" s="319"/>
      <c r="R323" s="319"/>
      <c r="S323" s="319"/>
      <c r="T323" s="391"/>
      <c r="U323" s="319"/>
      <c r="V323" s="319"/>
      <c r="W323" s="319"/>
      <c r="X323" s="319"/>
      <c r="Y323" s="319"/>
      <c r="Z323" s="391"/>
      <c r="AA323" s="319"/>
      <c r="AB323" s="319"/>
      <c r="AC323" s="319"/>
      <c r="AD323" s="319"/>
      <c r="AE323" s="319"/>
      <c r="AF323" s="391"/>
      <c r="AG323" s="319"/>
      <c r="AH323" s="319"/>
      <c r="AI323" s="319"/>
      <c r="AJ323" s="319"/>
      <c r="AK323" s="319"/>
      <c r="AL323" s="391"/>
      <c r="AM323" s="319"/>
      <c r="AN323" s="319"/>
      <c r="AO323" s="319"/>
      <c r="AP323" s="319"/>
      <c r="AQ323" s="319"/>
      <c r="AR323" s="391"/>
      <c r="AS323" s="319"/>
      <c r="AT323" s="319"/>
      <c r="AU323" s="319"/>
      <c r="AV323" s="319"/>
      <c r="AW323" s="394"/>
      <c r="AX323" s="391"/>
      <c r="AY323" s="319"/>
      <c r="AZ323" s="319"/>
      <c r="BA323" s="319"/>
      <c r="BB323" s="319"/>
      <c r="BC323" s="319"/>
      <c r="BD323" s="391"/>
      <c r="BE323" s="319"/>
      <c r="BF323" s="319"/>
      <c r="BG323" s="319"/>
      <c r="BH323" s="319"/>
      <c r="BI323" s="319"/>
      <c r="BJ323" s="391"/>
      <c r="BL323" s="391"/>
      <c r="BM323" s="391"/>
      <c r="BN323" s="391"/>
      <c r="BO323" s="391"/>
      <c r="BP323" s="391"/>
      <c r="BQ323" s="391"/>
      <c r="BR323" s="391"/>
      <c r="BS323" s="391"/>
      <c r="BT323" s="391"/>
      <c r="BU323" s="391"/>
      <c r="BV323" s="391"/>
      <c r="BW323" s="391"/>
      <c r="BX323" s="391"/>
    </row>
    <row r="324" spans="1:76">
      <c r="A324" s="662"/>
      <c r="B324" s="319"/>
      <c r="C324" s="319"/>
      <c r="D324" s="319"/>
      <c r="E324" s="319"/>
      <c r="F324" s="319"/>
      <c r="G324" s="393"/>
      <c r="H324" s="391"/>
      <c r="I324" s="319"/>
      <c r="J324" s="319"/>
      <c r="K324" s="319"/>
      <c r="L324" s="319"/>
      <c r="M324" s="319"/>
      <c r="N324" s="391"/>
      <c r="O324" s="319"/>
      <c r="P324" s="319"/>
      <c r="Q324" s="319"/>
      <c r="R324" s="319"/>
      <c r="S324" s="319"/>
      <c r="T324" s="391"/>
      <c r="U324" s="319"/>
      <c r="V324" s="319"/>
      <c r="W324" s="319"/>
      <c r="X324" s="319"/>
      <c r="Y324" s="319"/>
      <c r="Z324" s="391"/>
      <c r="AA324" s="319"/>
      <c r="AB324" s="319"/>
      <c r="AC324" s="319"/>
      <c r="AD324" s="319"/>
      <c r="AE324" s="319"/>
      <c r="AF324" s="391"/>
      <c r="AG324" s="319"/>
      <c r="AH324" s="319"/>
      <c r="AI324" s="319"/>
      <c r="AJ324" s="319"/>
      <c r="AK324" s="319"/>
      <c r="AL324" s="391"/>
      <c r="AM324" s="319"/>
      <c r="AN324" s="319"/>
      <c r="AO324" s="319"/>
      <c r="AP324" s="319"/>
      <c r="AQ324" s="319"/>
      <c r="AR324" s="391"/>
      <c r="AS324" s="319"/>
      <c r="AT324" s="319"/>
      <c r="AU324" s="319"/>
      <c r="AV324" s="319"/>
      <c r="AW324" s="394"/>
      <c r="AX324" s="391"/>
      <c r="AY324" s="319"/>
      <c r="AZ324" s="319"/>
      <c r="BA324" s="319"/>
      <c r="BB324" s="319"/>
      <c r="BC324" s="319"/>
      <c r="BD324" s="391"/>
      <c r="BE324" s="319"/>
      <c r="BF324" s="319"/>
      <c r="BG324" s="319"/>
      <c r="BH324" s="319"/>
      <c r="BI324" s="319"/>
      <c r="BJ324" s="391"/>
      <c r="BL324" s="391"/>
      <c r="BM324" s="391"/>
      <c r="BN324" s="391"/>
      <c r="BO324" s="391"/>
      <c r="BP324" s="391"/>
      <c r="BQ324" s="391"/>
      <c r="BR324" s="391"/>
      <c r="BS324" s="391"/>
      <c r="BT324" s="391"/>
      <c r="BU324" s="391"/>
      <c r="BV324" s="391"/>
      <c r="BW324" s="391"/>
      <c r="BX324" s="391"/>
    </row>
    <row r="325" spans="1:76">
      <c r="A325" s="662"/>
      <c r="B325" s="319"/>
      <c r="C325" s="319"/>
      <c r="D325" s="319"/>
      <c r="E325" s="319"/>
      <c r="F325" s="319"/>
      <c r="G325" s="393"/>
      <c r="H325" s="391"/>
      <c r="I325" s="319"/>
      <c r="J325" s="319"/>
      <c r="K325" s="319"/>
      <c r="L325" s="319"/>
      <c r="M325" s="319"/>
      <c r="N325" s="391"/>
      <c r="O325" s="319"/>
      <c r="P325" s="319"/>
      <c r="Q325" s="319"/>
      <c r="R325" s="319"/>
      <c r="S325" s="319"/>
      <c r="T325" s="391"/>
      <c r="U325" s="319"/>
      <c r="V325" s="319"/>
      <c r="W325" s="319"/>
      <c r="X325" s="319"/>
      <c r="Y325" s="319"/>
      <c r="Z325" s="391"/>
      <c r="AA325" s="319"/>
      <c r="AB325" s="319"/>
      <c r="AC325" s="319"/>
      <c r="AD325" s="319"/>
      <c r="AE325" s="319"/>
      <c r="AF325" s="391"/>
      <c r="AG325" s="319"/>
      <c r="AH325" s="319"/>
      <c r="AI325" s="319"/>
      <c r="AJ325" s="319"/>
      <c r="AK325" s="319"/>
      <c r="AL325" s="391"/>
      <c r="AM325" s="319"/>
      <c r="AN325" s="319"/>
      <c r="AO325" s="319"/>
      <c r="AP325" s="319"/>
      <c r="AQ325" s="319"/>
      <c r="AR325" s="391"/>
      <c r="AS325" s="319"/>
      <c r="AT325" s="319"/>
      <c r="AU325" s="319"/>
      <c r="AV325" s="319"/>
      <c r="AW325" s="394"/>
      <c r="AX325" s="391"/>
      <c r="AY325" s="319"/>
      <c r="AZ325" s="319"/>
      <c r="BA325" s="319"/>
      <c r="BB325" s="319"/>
      <c r="BC325" s="319"/>
      <c r="BD325" s="391"/>
      <c r="BE325" s="319"/>
      <c r="BF325" s="319"/>
      <c r="BG325" s="319"/>
      <c r="BH325" s="319"/>
      <c r="BI325" s="319"/>
      <c r="BJ325" s="391"/>
      <c r="BL325" s="391"/>
      <c r="BM325" s="391"/>
      <c r="BN325" s="391"/>
      <c r="BO325" s="391"/>
      <c r="BP325" s="391"/>
      <c r="BQ325" s="391"/>
      <c r="BR325" s="391"/>
      <c r="BS325" s="391"/>
      <c r="BT325" s="391"/>
      <c r="BU325" s="391"/>
      <c r="BV325" s="391"/>
      <c r="BW325" s="391"/>
      <c r="BX325" s="391"/>
    </row>
    <row r="326" spans="1:76">
      <c r="A326" s="662"/>
      <c r="B326" s="319"/>
      <c r="C326" s="319"/>
      <c r="D326" s="319"/>
      <c r="E326" s="319"/>
      <c r="F326" s="319"/>
      <c r="G326" s="393"/>
      <c r="H326" s="391"/>
      <c r="I326" s="319"/>
      <c r="J326" s="319"/>
      <c r="K326" s="319"/>
      <c r="L326" s="319"/>
      <c r="M326" s="319"/>
      <c r="N326" s="391"/>
      <c r="O326" s="319"/>
      <c r="P326" s="319"/>
      <c r="Q326" s="319"/>
      <c r="R326" s="319"/>
      <c r="S326" s="319"/>
      <c r="T326" s="391"/>
      <c r="U326" s="319"/>
      <c r="V326" s="319"/>
      <c r="W326" s="319"/>
      <c r="X326" s="319"/>
      <c r="Y326" s="319"/>
      <c r="Z326" s="391"/>
      <c r="AA326" s="319"/>
      <c r="AB326" s="319"/>
      <c r="AC326" s="319"/>
      <c r="AD326" s="319"/>
      <c r="AE326" s="319"/>
      <c r="AF326" s="391"/>
      <c r="AG326" s="319"/>
      <c r="AH326" s="319"/>
      <c r="AI326" s="319"/>
      <c r="AJ326" s="319"/>
      <c r="AK326" s="319"/>
      <c r="AL326" s="391"/>
      <c r="AM326" s="319"/>
      <c r="AN326" s="319"/>
      <c r="AO326" s="319"/>
      <c r="AP326" s="319"/>
      <c r="AQ326" s="319"/>
      <c r="AR326" s="391"/>
      <c r="AS326" s="319"/>
      <c r="AT326" s="319"/>
      <c r="AU326" s="319"/>
      <c r="AV326" s="319"/>
      <c r="AW326" s="394"/>
      <c r="AX326" s="391"/>
      <c r="AY326" s="319"/>
      <c r="AZ326" s="319"/>
      <c r="BA326" s="319"/>
      <c r="BB326" s="319"/>
      <c r="BC326" s="319"/>
      <c r="BD326" s="391"/>
      <c r="BE326" s="319"/>
      <c r="BF326" s="319"/>
      <c r="BG326" s="319"/>
      <c r="BH326" s="319"/>
      <c r="BI326" s="319"/>
      <c r="BJ326" s="391"/>
      <c r="BL326" s="391"/>
      <c r="BM326" s="391"/>
      <c r="BN326" s="391"/>
      <c r="BO326" s="391"/>
      <c r="BP326" s="391"/>
      <c r="BQ326" s="391"/>
      <c r="BR326" s="391"/>
      <c r="BS326" s="391"/>
      <c r="BT326" s="391"/>
      <c r="BU326" s="391"/>
      <c r="BV326" s="391"/>
      <c r="BW326" s="391"/>
      <c r="BX326" s="391"/>
    </row>
    <row r="327" spans="1:76">
      <c r="A327" s="662"/>
      <c r="B327" s="319"/>
      <c r="C327" s="319"/>
      <c r="D327" s="319"/>
      <c r="E327" s="319"/>
      <c r="F327" s="319"/>
      <c r="G327" s="393"/>
      <c r="H327" s="391"/>
      <c r="I327" s="319"/>
      <c r="J327" s="319"/>
      <c r="K327" s="319"/>
      <c r="L327" s="319"/>
      <c r="M327" s="319"/>
      <c r="N327" s="391"/>
      <c r="O327" s="319"/>
      <c r="P327" s="319"/>
      <c r="Q327" s="319"/>
      <c r="R327" s="319"/>
      <c r="S327" s="319"/>
      <c r="T327" s="391"/>
      <c r="U327" s="319"/>
      <c r="V327" s="319"/>
      <c r="W327" s="319"/>
      <c r="X327" s="319"/>
      <c r="Y327" s="319"/>
      <c r="Z327" s="391"/>
      <c r="AA327" s="319"/>
      <c r="AB327" s="319"/>
      <c r="AC327" s="319"/>
      <c r="AD327" s="319"/>
      <c r="AE327" s="319"/>
      <c r="AF327" s="391"/>
      <c r="AG327" s="319"/>
      <c r="AH327" s="319"/>
      <c r="AI327" s="319"/>
      <c r="AJ327" s="319"/>
      <c r="AK327" s="319"/>
      <c r="AL327" s="391"/>
      <c r="AM327" s="319"/>
      <c r="AN327" s="319"/>
      <c r="AO327" s="319"/>
      <c r="AP327" s="319"/>
      <c r="AQ327" s="319"/>
      <c r="AR327" s="391"/>
      <c r="AS327" s="319"/>
      <c r="AT327" s="319"/>
      <c r="AU327" s="319"/>
      <c r="AV327" s="319"/>
      <c r="AW327" s="394"/>
      <c r="AX327" s="391"/>
      <c r="AY327" s="319"/>
      <c r="AZ327" s="319"/>
      <c r="BA327" s="319"/>
      <c r="BB327" s="319"/>
      <c r="BC327" s="319"/>
      <c r="BD327" s="391"/>
      <c r="BE327" s="319"/>
      <c r="BF327" s="319"/>
      <c r="BG327" s="319"/>
      <c r="BH327" s="319"/>
      <c r="BI327" s="319"/>
      <c r="BJ327" s="391"/>
      <c r="BL327" s="391"/>
      <c r="BM327" s="391"/>
      <c r="BN327" s="391"/>
      <c r="BO327" s="391"/>
      <c r="BP327" s="391"/>
      <c r="BQ327" s="391"/>
      <c r="BR327" s="391"/>
      <c r="BS327" s="391"/>
      <c r="BT327" s="391"/>
      <c r="BU327" s="391"/>
      <c r="BV327" s="391"/>
      <c r="BW327" s="391"/>
      <c r="BX327" s="391"/>
    </row>
    <row r="328" spans="1:76">
      <c r="A328" s="662"/>
      <c r="B328" s="319"/>
      <c r="C328" s="319"/>
      <c r="D328" s="319"/>
      <c r="E328" s="319"/>
      <c r="F328" s="319"/>
      <c r="G328" s="393"/>
      <c r="H328" s="391"/>
      <c r="I328" s="319"/>
      <c r="J328" s="319"/>
      <c r="K328" s="319"/>
      <c r="L328" s="319"/>
      <c r="M328" s="319"/>
      <c r="N328" s="391"/>
      <c r="O328" s="319"/>
      <c r="P328" s="319"/>
      <c r="Q328" s="319"/>
      <c r="R328" s="319"/>
      <c r="S328" s="319"/>
      <c r="T328" s="391"/>
      <c r="U328" s="319"/>
      <c r="V328" s="319"/>
      <c r="W328" s="319"/>
      <c r="X328" s="319"/>
      <c r="Y328" s="319"/>
      <c r="Z328" s="391"/>
      <c r="AA328" s="319"/>
      <c r="AB328" s="319"/>
      <c r="AC328" s="319"/>
      <c r="AD328" s="319"/>
      <c r="AE328" s="319"/>
      <c r="AF328" s="391"/>
      <c r="AG328" s="319"/>
      <c r="AH328" s="319"/>
      <c r="AI328" s="319"/>
      <c r="AJ328" s="319"/>
      <c r="AK328" s="319"/>
      <c r="AL328" s="391"/>
      <c r="AM328" s="319"/>
      <c r="AN328" s="319"/>
      <c r="AO328" s="319"/>
      <c r="AP328" s="319"/>
      <c r="AQ328" s="319"/>
      <c r="AR328" s="391"/>
      <c r="AS328" s="319"/>
      <c r="AT328" s="319"/>
      <c r="AU328" s="319"/>
      <c r="AV328" s="319"/>
      <c r="AW328" s="394"/>
      <c r="AX328" s="391"/>
      <c r="AY328" s="319"/>
      <c r="AZ328" s="319"/>
      <c r="BA328" s="319"/>
      <c r="BB328" s="319"/>
      <c r="BC328" s="319"/>
      <c r="BD328" s="391"/>
      <c r="BE328" s="319"/>
      <c r="BF328" s="319"/>
      <c r="BG328" s="319"/>
      <c r="BH328" s="319"/>
      <c r="BI328" s="319"/>
      <c r="BJ328" s="391"/>
      <c r="BL328" s="391"/>
      <c r="BM328" s="391"/>
      <c r="BN328" s="391"/>
      <c r="BO328" s="391"/>
      <c r="BP328" s="391"/>
      <c r="BQ328" s="391"/>
      <c r="BR328" s="391"/>
      <c r="BS328" s="391"/>
      <c r="BT328" s="391"/>
      <c r="BU328" s="391"/>
      <c r="BV328" s="391"/>
      <c r="BW328" s="391"/>
      <c r="BX328" s="391"/>
    </row>
    <row r="329" spans="1:76">
      <c r="A329" s="662"/>
      <c r="B329" s="319"/>
      <c r="C329" s="319"/>
      <c r="D329" s="319"/>
      <c r="E329" s="319"/>
      <c r="F329" s="319"/>
      <c r="G329" s="393"/>
      <c r="H329" s="391"/>
      <c r="I329" s="319"/>
      <c r="J329" s="319"/>
      <c r="K329" s="319"/>
      <c r="L329" s="319"/>
      <c r="M329" s="319"/>
      <c r="N329" s="391"/>
      <c r="O329" s="319"/>
      <c r="P329" s="319"/>
      <c r="Q329" s="319"/>
      <c r="R329" s="319"/>
      <c r="S329" s="319"/>
      <c r="T329" s="391"/>
      <c r="U329" s="319"/>
      <c r="V329" s="319"/>
      <c r="W329" s="319"/>
      <c r="X329" s="319"/>
      <c r="Y329" s="319"/>
      <c r="Z329" s="391"/>
      <c r="AA329" s="319"/>
      <c r="AB329" s="319"/>
      <c r="AC329" s="319"/>
      <c r="AD329" s="319"/>
      <c r="AE329" s="319"/>
      <c r="AF329" s="391"/>
      <c r="AG329" s="319"/>
      <c r="AH329" s="319"/>
      <c r="AI329" s="319"/>
      <c r="AJ329" s="319"/>
      <c r="AK329" s="319"/>
      <c r="AL329" s="391"/>
      <c r="AM329" s="319"/>
      <c r="AN329" s="319"/>
      <c r="AO329" s="319"/>
      <c r="AP329" s="319"/>
      <c r="AQ329" s="319"/>
      <c r="AR329" s="391"/>
      <c r="AS329" s="319"/>
      <c r="AT329" s="319"/>
      <c r="AU329" s="319"/>
      <c r="AV329" s="319"/>
      <c r="AW329" s="394"/>
      <c r="AX329" s="391"/>
      <c r="AY329" s="319"/>
      <c r="AZ329" s="319"/>
      <c r="BA329" s="319"/>
      <c r="BB329" s="319"/>
      <c r="BC329" s="319"/>
      <c r="BD329" s="391"/>
      <c r="BE329" s="319"/>
      <c r="BF329" s="319"/>
      <c r="BG329" s="319"/>
      <c r="BH329" s="319"/>
      <c r="BI329" s="319"/>
      <c r="BJ329" s="391"/>
      <c r="BL329" s="391"/>
      <c r="BM329" s="391"/>
      <c r="BN329" s="391"/>
      <c r="BO329" s="391"/>
      <c r="BP329" s="391"/>
      <c r="BQ329" s="391"/>
      <c r="BR329" s="391"/>
      <c r="BS329" s="391"/>
      <c r="BT329" s="391"/>
      <c r="BU329" s="391"/>
      <c r="BV329" s="391"/>
      <c r="BW329" s="391"/>
      <c r="BX329" s="391"/>
    </row>
    <row r="330" spans="1:76">
      <c r="A330" s="662"/>
      <c r="B330" s="319"/>
      <c r="C330" s="319"/>
      <c r="D330" s="319"/>
      <c r="E330" s="319"/>
      <c r="F330" s="319"/>
      <c r="G330" s="393"/>
      <c r="H330" s="391"/>
      <c r="I330" s="319"/>
      <c r="J330" s="319"/>
      <c r="K330" s="319"/>
      <c r="L330" s="319"/>
      <c r="M330" s="319"/>
      <c r="N330" s="391"/>
      <c r="O330" s="319"/>
      <c r="P330" s="319"/>
      <c r="Q330" s="319"/>
      <c r="R330" s="319"/>
      <c r="S330" s="319"/>
      <c r="T330" s="391"/>
      <c r="U330" s="319"/>
      <c r="V330" s="319"/>
      <c r="W330" s="319"/>
      <c r="X330" s="319"/>
      <c r="Y330" s="319"/>
      <c r="Z330" s="391"/>
      <c r="AA330" s="319"/>
      <c r="AB330" s="319"/>
      <c r="AC330" s="319"/>
      <c r="AD330" s="319"/>
      <c r="AE330" s="319"/>
      <c r="AF330" s="391"/>
      <c r="AG330" s="319"/>
      <c r="AH330" s="319"/>
      <c r="AI330" s="319"/>
      <c r="AJ330" s="319"/>
      <c r="AK330" s="319"/>
      <c r="AL330" s="391"/>
      <c r="AM330" s="319"/>
      <c r="AN330" s="319"/>
      <c r="AO330" s="319"/>
      <c r="AP330" s="319"/>
      <c r="AQ330" s="319"/>
      <c r="AR330" s="391"/>
      <c r="AS330" s="319"/>
      <c r="AT330" s="319"/>
      <c r="AU330" s="319"/>
      <c r="AV330" s="319"/>
      <c r="AW330" s="394"/>
      <c r="AX330" s="391"/>
      <c r="AY330" s="319"/>
      <c r="AZ330" s="319"/>
      <c r="BA330" s="319"/>
      <c r="BB330" s="319"/>
      <c r="BC330" s="319"/>
      <c r="BD330" s="391"/>
      <c r="BE330" s="319"/>
      <c r="BF330" s="319"/>
      <c r="BG330" s="319"/>
      <c r="BH330" s="319"/>
      <c r="BI330" s="319"/>
      <c r="BJ330" s="391"/>
      <c r="BL330" s="391"/>
      <c r="BM330" s="391"/>
      <c r="BN330" s="391"/>
      <c r="BO330" s="391"/>
      <c r="BP330" s="391"/>
      <c r="BQ330" s="391"/>
      <c r="BR330" s="391"/>
      <c r="BS330" s="391"/>
      <c r="BT330" s="391"/>
      <c r="BU330" s="391"/>
      <c r="BV330" s="391"/>
      <c r="BW330" s="391"/>
      <c r="BX330" s="391"/>
    </row>
    <row r="331" spans="1:76">
      <c r="A331" s="662"/>
      <c r="B331" s="319"/>
      <c r="C331" s="319"/>
      <c r="D331" s="319"/>
      <c r="E331" s="319"/>
      <c r="F331" s="319"/>
      <c r="G331" s="393"/>
      <c r="H331" s="391"/>
      <c r="I331" s="319"/>
      <c r="J331" s="319"/>
      <c r="K331" s="319"/>
      <c r="L331" s="319"/>
      <c r="M331" s="319"/>
      <c r="N331" s="391"/>
      <c r="O331" s="319"/>
      <c r="P331" s="319"/>
      <c r="Q331" s="319"/>
      <c r="R331" s="319"/>
      <c r="S331" s="319"/>
      <c r="T331" s="391"/>
      <c r="U331" s="319"/>
      <c r="V331" s="319"/>
      <c r="W331" s="319"/>
      <c r="X331" s="319"/>
      <c r="Y331" s="319"/>
      <c r="Z331" s="391"/>
      <c r="AA331" s="319"/>
      <c r="AB331" s="319"/>
      <c r="AC331" s="319"/>
      <c r="AD331" s="319"/>
      <c r="AE331" s="319"/>
      <c r="AF331" s="391"/>
      <c r="AG331" s="319"/>
      <c r="AH331" s="319"/>
      <c r="AI331" s="319"/>
      <c r="AJ331" s="319"/>
      <c r="AK331" s="319"/>
      <c r="AL331" s="391"/>
      <c r="AM331" s="319"/>
      <c r="AN331" s="319"/>
      <c r="AO331" s="319"/>
      <c r="AP331" s="319"/>
      <c r="AQ331" s="319"/>
      <c r="AR331" s="391"/>
      <c r="AS331" s="319"/>
      <c r="AT331" s="319"/>
      <c r="AU331" s="319"/>
      <c r="AV331" s="319"/>
      <c r="AW331" s="394"/>
      <c r="AX331" s="391"/>
      <c r="AY331" s="319"/>
      <c r="AZ331" s="319"/>
      <c r="BA331" s="319"/>
      <c r="BB331" s="319"/>
      <c r="BC331" s="319"/>
      <c r="BD331" s="391"/>
      <c r="BE331" s="319"/>
      <c r="BF331" s="319"/>
      <c r="BG331" s="319"/>
      <c r="BH331" s="319"/>
      <c r="BI331" s="319"/>
      <c r="BJ331" s="391"/>
      <c r="BL331" s="391"/>
      <c r="BM331" s="391"/>
      <c r="BN331" s="391"/>
      <c r="BO331" s="391"/>
      <c r="BP331" s="391"/>
      <c r="BQ331" s="391"/>
      <c r="BR331" s="391"/>
      <c r="BS331" s="391"/>
      <c r="BT331" s="391"/>
      <c r="BU331" s="391"/>
      <c r="BV331" s="391"/>
      <c r="BW331" s="391"/>
      <c r="BX331" s="391"/>
    </row>
    <row r="332" spans="1:76">
      <c r="A332" s="662"/>
      <c r="B332" s="319"/>
      <c r="C332" s="319"/>
      <c r="D332" s="319"/>
      <c r="E332" s="319"/>
      <c r="F332" s="319"/>
      <c r="G332" s="393"/>
      <c r="H332" s="391"/>
      <c r="I332" s="319"/>
      <c r="J332" s="319"/>
      <c r="K332" s="319"/>
      <c r="L332" s="319"/>
      <c r="M332" s="319"/>
      <c r="N332" s="391"/>
      <c r="O332" s="319"/>
      <c r="P332" s="319"/>
      <c r="Q332" s="319"/>
      <c r="R332" s="319"/>
      <c r="S332" s="319"/>
      <c r="T332" s="391"/>
      <c r="U332" s="319"/>
      <c r="V332" s="319"/>
      <c r="W332" s="319"/>
      <c r="X332" s="319"/>
      <c r="Y332" s="319"/>
      <c r="Z332" s="391"/>
      <c r="AA332" s="319"/>
      <c r="AB332" s="319"/>
      <c r="AC332" s="319"/>
      <c r="AD332" s="319"/>
      <c r="AE332" s="319"/>
      <c r="AF332" s="391"/>
      <c r="AG332" s="319"/>
      <c r="AH332" s="319"/>
      <c r="AI332" s="319"/>
      <c r="AJ332" s="319"/>
      <c r="AK332" s="319"/>
      <c r="AL332" s="391"/>
      <c r="AM332" s="319"/>
      <c r="AN332" s="319"/>
      <c r="AO332" s="319"/>
      <c r="AP332" s="319"/>
      <c r="AQ332" s="319"/>
      <c r="AR332" s="391"/>
      <c r="AS332" s="319"/>
      <c r="AT332" s="319"/>
      <c r="AU332" s="319"/>
      <c r="AV332" s="319"/>
      <c r="AW332" s="394"/>
      <c r="AX332" s="391"/>
      <c r="AY332" s="319"/>
      <c r="AZ332" s="319"/>
      <c r="BA332" s="319"/>
      <c r="BB332" s="319"/>
      <c r="BC332" s="319"/>
      <c r="BD332" s="391"/>
      <c r="BE332" s="319"/>
      <c r="BF332" s="319"/>
      <c r="BG332" s="319"/>
      <c r="BH332" s="319"/>
      <c r="BI332" s="319"/>
      <c r="BJ332" s="391"/>
      <c r="BL332" s="391"/>
      <c r="BM332" s="391"/>
      <c r="BN332" s="391"/>
      <c r="BO332" s="391"/>
      <c r="BP332" s="391"/>
      <c r="BQ332" s="391"/>
      <c r="BR332" s="391"/>
      <c r="BS332" s="391"/>
      <c r="BT332" s="391"/>
      <c r="BU332" s="391"/>
      <c r="BV332" s="391"/>
      <c r="BW332" s="391"/>
      <c r="BX332" s="391"/>
    </row>
    <row r="333" spans="1:76">
      <c r="A333" s="662"/>
      <c r="B333" s="319"/>
      <c r="C333" s="319"/>
      <c r="D333" s="319"/>
      <c r="E333" s="319"/>
      <c r="F333" s="319"/>
      <c r="G333" s="393"/>
      <c r="H333" s="391"/>
      <c r="I333" s="319"/>
      <c r="J333" s="319"/>
      <c r="K333" s="319"/>
      <c r="L333" s="319"/>
      <c r="M333" s="319"/>
      <c r="N333" s="391"/>
      <c r="O333" s="319"/>
      <c r="P333" s="319"/>
      <c r="Q333" s="319"/>
      <c r="R333" s="319"/>
      <c r="S333" s="319"/>
      <c r="T333" s="391"/>
      <c r="U333" s="319"/>
      <c r="V333" s="319"/>
      <c r="W333" s="319"/>
      <c r="X333" s="319"/>
      <c r="Y333" s="319"/>
      <c r="Z333" s="391"/>
      <c r="AA333" s="319"/>
      <c r="AB333" s="319"/>
      <c r="AC333" s="319"/>
      <c r="AD333" s="319"/>
      <c r="AE333" s="319"/>
      <c r="AF333" s="391"/>
      <c r="AG333" s="319"/>
      <c r="AH333" s="319"/>
      <c r="AI333" s="319"/>
      <c r="AJ333" s="319"/>
      <c r="AK333" s="319"/>
      <c r="AL333" s="391"/>
      <c r="AM333" s="319"/>
      <c r="AN333" s="319"/>
      <c r="AO333" s="319"/>
      <c r="AP333" s="319"/>
      <c r="AQ333" s="319"/>
      <c r="AR333" s="391"/>
      <c r="AS333" s="319"/>
      <c r="AT333" s="319"/>
      <c r="AU333" s="319"/>
      <c r="AV333" s="319"/>
      <c r="AW333" s="394"/>
      <c r="AX333" s="391"/>
      <c r="AY333" s="319"/>
      <c r="AZ333" s="319"/>
      <c r="BA333" s="319"/>
      <c r="BB333" s="319"/>
      <c r="BC333" s="319"/>
      <c r="BD333" s="391"/>
      <c r="BE333" s="319"/>
      <c r="BF333" s="319"/>
      <c r="BG333" s="319"/>
      <c r="BH333" s="319"/>
      <c r="BI333" s="319"/>
      <c r="BJ333" s="391"/>
      <c r="BL333" s="391"/>
      <c r="BM333" s="391"/>
      <c r="BN333" s="391"/>
      <c r="BO333" s="391"/>
      <c r="BP333" s="391"/>
      <c r="BQ333" s="391"/>
      <c r="BR333" s="391"/>
      <c r="BS333" s="391"/>
      <c r="BT333" s="391"/>
      <c r="BU333" s="391"/>
      <c r="BV333" s="391"/>
      <c r="BW333" s="391"/>
      <c r="BX333" s="391"/>
    </row>
    <row r="334" spans="1:76">
      <c r="A334" s="662"/>
      <c r="B334" s="319"/>
      <c r="C334" s="319"/>
      <c r="D334" s="319"/>
      <c r="E334" s="319"/>
      <c r="F334" s="319"/>
      <c r="G334" s="393"/>
      <c r="H334" s="391"/>
      <c r="I334" s="319"/>
      <c r="J334" s="319"/>
      <c r="K334" s="319"/>
      <c r="L334" s="319"/>
      <c r="M334" s="319"/>
      <c r="N334" s="391"/>
      <c r="O334" s="319"/>
      <c r="P334" s="319"/>
      <c r="Q334" s="319"/>
      <c r="R334" s="319"/>
      <c r="S334" s="319"/>
      <c r="T334" s="391"/>
      <c r="U334" s="319"/>
      <c r="V334" s="319"/>
      <c r="W334" s="319"/>
      <c r="X334" s="319"/>
      <c r="Y334" s="319"/>
      <c r="Z334" s="391"/>
      <c r="AA334" s="319"/>
      <c r="AB334" s="319"/>
      <c r="AC334" s="319"/>
      <c r="AD334" s="319"/>
      <c r="AE334" s="319"/>
      <c r="AF334" s="391"/>
      <c r="AG334" s="319"/>
      <c r="AH334" s="319"/>
      <c r="AI334" s="319"/>
      <c r="AJ334" s="319"/>
      <c r="AK334" s="319"/>
      <c r="AL334" s="391"/>
      <c r="AM334" s="319"/>
      <c r="AN334" s="319"/>
      <c r="AO334" s="319"/>
      <c r="AP334" s="319"/>
      <c r="AQ334" s="319"/>
      <c r="AR334" s="391"/>
      <c r="AS334" s="319"/>
      <c r="AT334" s="319"/>
      <c r="AU334" s="319"/>
      <c r="AV334" s="319"/>
      <c r="AW334" s="394"/>
      <c r="AX334" s="391"/>
      <c r="AY334" s="319"/>
      <c r="AZ334" s="319"/>
      <c r="BA334" s="319"/>
      <c r="BB334" s="319"/>
      <c r="BC334" s="319"/>
      <c r="BD334" s="391"/>
      <c r="BE334" s="319"/>
      <c r="BF334" s="319"/>
      <c r="BG334" s="319"/>
      <c r="BH334" s="319"/>
      <c r="BI334" s="319"/>
      <c r="BJ334" s="391"/>
      <c r="BL334" s="391"/>
      <c r="BM334" s="391"/>
      <c r="BN334" s="391"/>
      <c r="BO334" s="391"/>
      <c r="BP334" s="391"/>
      <c r="BQ334" s="391"/>
      <c r="BR334" s="391"/>
      <c r="BS334" s="391"/>
      <c r="BT334" s="391"/>
      <c r="BU334" s="391"/>
      <c r="BV334" s="391"/>
      <c r="BW334" s="391"/>
      <c r="BX334" s="391"/>
    </row>
    <row r="335" spans="1:76">
      <c r="A335" s="662"/>
      <c r="B335" s="319"/>
      <c r="C335" s="319"/>
      <c r="D335" s="319"/>
      <c r="E335" s="319"/>
      <c r="F335" s="319"/>
      <c r="G335" s="393"/>
      <c r="H335" s="391"/>
      <c r="I335" s="319"/>
      <c r="J335" s="319"/>
      <c r="K335" s="319"/>
      <c r="L335" s="319"/>
      <c r="M335" s="319"/>
      <c r="N335" s="391"/>
      <c r="O335" s="319"/>
      <c r="P335" s="319"/>
      <c r="Q335" s="319"/>
      <c r="R335" s="319"/>
      <c r="S335" s="319"/>
      <c r="T335" s="391"/>
      <c r="U335" s="319"/>
      <c r="V335" s="319"/>
      <c r="W335" s="319"/>
      <c r="X335" s="319"/>
      <c r="Y335" s="319"/>
      <c r="Z335" s="391"/>
      <c r="AA335" s="319"/>
      <c r="AB335" s="319"/>
      <c r="AC335" s="319"/>
      <c r="AD335" s="319"/>
      <c r="AE335" s="319"/>
      <c r="AF335" s="391"/>
      <c r="AG335" s="319"/>
      <c r="AH335" s="319"/>
      <c r="AI335" s="319"/>
      <c r="AJ335" s="319"/>
      <c r="AK335" s="319"/>
      <c r="AL335" s="391"/>
      <c r="AM335" s="319"/>
      <c r="AN335" s="319"/>
      <c r="AO335" s="319"/>
      <c r="AP335" s="319"/>
      <c r="AQ335" s="319"/>
      <c r="AR335" s="391"/>
      <c r="AS335" s="319"/>
      <c r="AT335" s="319"/>
      <c r="AU335" s="319"/>
      <c r="AV335" s="319"/>
      <c r="AW335" s="394"/>
      <c r="AX335" s="391"/>
      <c r="AY335" s="319"/>
      <c r="AZ335" s="319"/>
      <c r="BA335" s="319"/>
      <c r="BB335" s="319"/>
      <c r="BC335" s="319"/>
      <c r="BD335" s="391"/>
      <c r="BE335" s="319"/>
      <c r="BF335" s="319"/>
      <c r="BG335" s="319"/>
      <c r="BH335" s="319"/>
      <c r="BI335" s="319"/>
      <c r="BJ335" s="391"/>
      <c r="BL335" s="391"/>
      <c r="BM335" s="391"/>
      <c r="BN335" s="391"/>
      <c r="BO335" s="391"/>
      <c r="BP335" s="391"/>
      <c r="BQ335" s="391"/>
      <c r="BR335" s="391"/>
      <c r="BS335" s="391"/>
      <c r="BT335" s="391"/>
      <c r="BU335" s="391"/>
      <c r="BV335" s="391"/>
      <c r="BW335" s="391"/>
      <c r="BX335" s="391"/>
    </row>
    <row r="336" spans="1:76">
      <c r="A336" s="662"/>
      <c r="B336" s="319"/>
      <c r="C336" s="319"/>
      <c r="D336" s="319"/>
      <c r="E336" s="319"/>
      <c r="F336" s="319"/>
      <c r="G336" s="393"/>
      <c r="H336" s="391"/>
      <c r="I336" s="319"/>
      <c r="J336" s="319"/>
      <c r="K336" s="319"/>
      <c r="L336" s="319"/>
      <c r="M336" s="319"/>
      <c r="N336" s="391"/>
      <c r="O336" s="319"/>
      <c r="P336" s="319"/>
      <c r="Q336" s="319"/>
      <c r="R336" s="319"/>
      <c r="S336" s="319"/>
      <c r="T336" s="391"/>
      <c r="U336" s="319"/>
      <c r="V336" s="319"/>
      <c r="W336" s="319"/>
      <c r="X336" s="319"/>
      <c r="Y336" s="319"/>
      <c r="Z336" s="391"/>
      <c r="AA336" s="319"/>
      <c r="AB336" s="319"/>
      <c r="AC336" s="319"/>
      <c r="AD336" s="319"/>
      <c r="AE336" s="319"/>
      <c r="AF336" s="391"/>
      <c r="AG336" s="319"/>
      <c r="AH336" s="319"/>
      <c r="AI336" s="319"/>
      <c r="AJ336" s="319"/>
      <c r="AK336" s="319"/>
      <c r="AL336" s="391"/>
      <c r="AM336" s="319"/>
      <c r="AN336" s="319"/>
      <c r="AO336" s="319"/>
      <c r="AP336" s="319"/>
      <c r="AQ336" s="319"/>
      <c r="AR336" s="391"/>
      <c r="AS336" s="319"/>
      <c r="AT336" s="319"/>
      <c r="AU336" s="319"/>
      <c r="AV336" s="319"/>
      <c r="AW336" s="394"/>
      <c r="AX336" s="391"/>
      <c r="AY336" s="319"/>
      <c r="AZ336" s="319"/>
      <c r="BA336" s="319"/>
      <c r="BB336" s="319"/>
      <c r="BC336" s="319"/>
      <c r="BD336" s="391"/>
      <c r="BE336" s="319"/>
      <c r="BF336" s="319"/>
      <c r="BG336" s="319"/>
      <c r="BH336" s="319"/>
      <c r="BI336" s="319"/>
      <c r="BJ336" s="391"/>
      <c r="BL336" s="391"/>
      <c r="BM336" s="391"/>
      <c r="BN336" s="391"/>
      <c r="BO336" s="391"/>
      <c r="BP336" s="391"/>
      <c r="BQ336" s="391"/>
      <c r="BR336" s="391"/>
      <c r="BS336" s="391"/>
      <c r="BT336" s="391"/>
      <c r="BU336" s="391"/>
      <c r="BV336" s="391"/>
      <c r="BW336" s="391"/>
      <c r="BX336" s="391"/>
    </row>
    <row r="337" spans="1:76">
      <c r="A337" s="662"/>
      <c r="B337" s="319"/>
      <c r="C337" s="319"/>
      <c r="D337" s="319"/>
      <c r="E337" s="319"/>
      <c r="F337" s="319"/>
      <c r="G337" s="393"/>
      <c r="H337" s="391"/>
      <c r="I337" s="319"/>
      <c r="J337" s="319"/>
      <c r="K337" s="319"/>
      <c r="L337" s="319"/>
      <c r="M337" s="319"/>
      <c r="N337" s="391"/>
      <c r="O337" s="319"/>
      <c r="P337" s="319"/>
      <c r="Q337" s="319"/>
      <c r="R337" s="319"/>
      <c r="S337" s="319"/>
      <c r="T337" s="391"/>
      <c r="U337" s="319"/>
      <c r="V337" s="319"/>
      <c r="W337" s="319"/>
      <c r="X337" s="319"/>
      <c r="Y337" s="319"/>
      <c r="Z337" s="391"/>
      <c r="AA337" s="319"/>
      <c r="AB337" s="319"/>
      <c r="AC337" s="319"/>
      <c r="AD337" s="319"/>
      <c r="AE337" s="319"/>
      <c r="AF337" s="391"/>
      <c r="AG337" s="319"/>
      <c r="AH337" s="319"/>
      <c r="AI337" s="319"/>
      <c r="AJ337" s="319"/>
      <c r="AK337" s="319"/>
      <c r="AL337" s="391"/>
      <c r="AM337" s="319"/>
      <c r="AN337" s="319"/>
      <c r="AO337" s="319"/>
      <c r="AP337" s="319"/>
      <c r="AQ337" s="319"/>
      <c r="AR337" s="391"/>
      <c r="AS337" s="319"/>
      <c r="AT337" s="319"/>
      <c r="AU337" s="319"/>
      <c r="AV337" s="319"/>
      <c r="AW337" s="394"/>
      <c r="AX337" s="391"/>
      <c r="AY337" s="319"/>
      <c r="AZ337" s="319"/>
      <c r="BA337" s="319"/>
      <c r="BB337" s="319"/>
      <c r="BC337" s="319"/>
      <c r="BD337" s="391"/>
      <c r="BE337" s="319"/>
      <c r="BF337" s="319"/>
      <c r="BG337" s="319"/>
      <c r="BH337" s="319"/>
      <c r="BI337" s="319"/>
      <c r="BJ337" s="391"/>
      <c r="BL337" s="391"/>
      <c r="BM337" s="391"/>
      <c r="BN337" s="391"/>
      <c r="BO337" s="391"/>
      <c r="BP337" s="391"/>
      <c r="BQ337" s="391"/>
      <c r="BR337" s="391"/>
      <c r="BS337" s="391"/>
      <c r="BT337" s="391"/>
      <c r="BU337" s="391"/>
      <c r="BV337" s="391"/>
      <c r="BW337" s="391"/>
      <c r="BX337" s="391"/>
    </row>
    <row r="338" spans="1:76">
      <c r="A338" s="662"/>
      <c r="B338" s="319"/>
      <c r="C338" s="319"/>
      <c r="D338" s="319"/>
      <c r="E338" s="319"/>
      <c r="F338" s="319"/>
      <c r="G338" s="393"/>
      <c r="H338" s="391"/>
      <c r="I338" s="319"/>
      <c r="J338" s="319"/>
      <c r="K338" s="319"/>
      <c r="L338" s="319"/>
      <c r="M338" s="319"/>
      <c r="N338" s="391"/>
      <c r="O338" s="319"/>
      <c r="P338" s="319"/>
      <c r="Q338" s="319"/>
      <c r="R338" s="319"/>
      <c r="S338" s="319"/>
      <c r="T338" s="391"/>
      <c r="U338" s="319"/>
      <c r="V338" s="319"/>
      <c r="W338" s="319"/>
      <c r="X338" s="319"/>
      <c r="Y338" s="319"/>
      <c r="Z338" s="391"/>
      <c r="AA338" s="319"/>
      <c r="AB338" s="319"/>
      <c r="AC338" s="319"/>
      <c r="AD338" s="319"/>
      <c r="AE338" s="319"/>
      <c r="AF338" s="391"/>
      <c r="AG338" s="319"/>
      <c r="AH338" s="319"/>
      <c r="AI338" s="319"/>
      <c r="AJ338" s="319"/>
      <c r="AK338" s="319"/>
      <c r="AL338" s="391"/>
      <c r="AM338" s="319"/>
      <c r="AN338" s="319"/>
      <c r="AO338" s="319"/>
      <c r="AP338" s="319"/>
      <c r="AQ338" s="319"/>
      <c r="AR338" s="391"/>
      <c r="AS338" s="319"/>
      <c r="AT338" s="319"/>
      <c r="AU338" s="319"/>
      <c r="AV338" s="319"/>
      <c r="AW338" s="394"/>
      <c r="AX338" s="391"/>
      <c r="AY338" s="319"/>
      <c r="AZ338" s="319"/>
      <c r="BA338" s="319"/>
      <c r="BB338" s="319"/>
      <c r="BC338" s="319"/>
      <c r="BD338" s="391"/>
      <c r="BE338" s="319"/>
      <c r="BF338" s="319"/>
      <c r="BG338" s="319"/>
      <c r="BH338" s="319"/>
      <c r="BI338" s="319"/>
      <c r="BJ338" s="391"/>
      <c r="BL338" s="391"/>
      <c r="BM338" s="391"/>
      <c r="BN338" s="391"/>
      <c r="BO338" s="391"/>
      <c r="BP338" s="391"/>
      <c r="BQ338" s="391"/>
      <c r="BR338" s="391"/>
      <c r="BS338" s="391"/>
      <c r="BT338" s="391"/>
      <c r="BU338" s="391"/>
      <c r="BV338" s="391"/>
      <c r="BW338" s="391"/>
      <c r="BX338" s="391"/>
    </row>
    <row r="339" spans="1:76">
      <c r="A339" s="662"/>
      <c r="B339" s="319"/>
      <c r="C339" s="319"/>
      <c r="D339" s="319"/>
      <c r="E339" s="319"/>
      <c r="F339" s="319"/>
      <c r="G339" s="393"/>
      <c r="H339" s="391"/>
      <c r="I339" s="319"/>
      <c r="J339" s="319"/>
      <c r="K339" s="319"/>
      <c r="L339" s="319"/>
      <c r="M339" s="319"/>
      <c r="N339" s="391"/>
      <c r="O339" s="319"/>
      <c r="P339" s="319"/>
      <c r="Q339" s="319"/>
      <c r="R339" s="319"/>
      <c r="S339" s="319"/>
      <c r="T339" s="391"/>
      <c r="U339" s="319"/>
      <c r="V339" s="319"/>
      <c r="W339" s="319"/>
      <c r="X339" s="319"/>
      <c r="Y339" s="319"/>
      <c r="Z339" s="391"/>
      <c r="AA339" s="319"/>
      <c r="AB339" s="319"/>
      <c r="AC339" s="319"/>
      <c r="AD339" s="319"/>
      <c r="AE339" s="319"/>
      <c r="AF339" s="391"/>
      <c r="AG339" s="319"/>
      <c r="AH339" s="319"/>
      <c r="AI339" s="319"/>
      <c r="AJ339" s="319"/>
      <c r="AK339" s="319"/>
      <c r="AL339" s="391"/>
      <c r="AM339" s="319"/>
      <c r="AN339" s="319"/>
      <c r="AO339" s="319"/>
      <c r="AP339" s="319"/>
      <c r="AQ339" s="319"/>
      <c r="AR339" s="391"/>
      <c r="AS339" s="319"/>
      <c r="AT339" s="319"/>
      <c r="AU339" s="319"/>
      <c r="AV339" s="319"/>
      <c r="AW339" s="394"/>
      <c r="AX339" s="391"/>
      <c r="AY339" s="319"/>
      <c r="AZ339" s="319"/>
      <c r="BA339" s="319"/>
      <c r="BB339" s="319"/>
      <c r="BC339" s="319"/>
      <c r="BD339" s="391"/>
      <c r="BE339" s="319"/>
      <c r="BF339" s="319"/>
      <c r="BG339" s="319"/>
      <c r="BH339" s="319"/>
      <c r="BI339" s="319"/>
      <c r="BJ339" s="391"/>
      <c r="BL339" s="391"/>
      <c r="BM339" s="391"/>
      <c r="BN339" s="391"/>
      <c r="BO339" s="391"/>
      <c r="BP339" s="391"/>
      <c r="BQ339" s="391"/>
      <c r="BR339" s="391"/>
      <c r="BS339" s="391"/>
      <c r="BT339" s="391"/>
      <c r="BU339" s="391"/>
      <c r="BV339" s="391"/>
      <c r="BW339" s="391"/>
      <c r="BX339" s="391"/>
    </row>
    <row r="340" spans="1:76">
      <c r="A340" s="662"/>
      <c r="B340" s="319"/>
      <c r="C340" s="319"/>
      <c r="D340" s="319"/>
      <c r="E340" s="319"/>
      <c r="F340" s="319"/>
      <c r="G340" s="393"/>
      <c r="H340" s="391"/>
      <c r="I340" s="319"/>
      <c r="J340" s="319"/>
      <c r="K340" s="319"/>
      <c r="L340" s="319"/>
      <c r="M340" s="319"/>
      <c r="N340" s="391"/>
      <c r="O340" s="319"/>
      <c r="P340" s="319"/>
      <c r="Q340" s="319"/>
      <c r="R340" s="319"/>
      <c r="S340" s="319"/>
      <c r="T340" s="391"/>
      <c r="U340" s="319"/>
      <c r="V340" s="319"/>
      <c r="W340" s="319"/>
      <c r="X340" s="319"/>
      <c r="Y340" s="319"/>
      <c r="Z340" s="391"/>
      <c r="AA340" s="319"/>
      <c r="AB340" s="319"/>
      <c r="AC340" s="319"/>
      <c r="AD340" s="319"/>
      <c r="AE340" s="319"/>
      <c r="AF340" s="391"/>
      <c r="AG340" s="319"/>
      <c r="AH340" s="319"/>
      <c r="AI340" s="319"/>
      <c r="AJ340" s="319"/>
      <c r="AK340" s="319"/>
      <c r="AL340" s="391"/>
      <c r="AM340" s="319"/>
      <c r="AN340" s="319"/>
      <c r="AO340" s="319"/>
      <c r="AP340" s="319"/>
      <c r="AQ340" s="319"/>
      <c r="AR340" s="391"/>
      <c r="AS340" s="319"/>
      <c r="AT340" s="319"/>
      <c r="AU340" s="319"/>
      <c r="AV340" s="319"/>
      <c r="AW340" s="394"/>
      <c r="AX340" s="391"/>
      <c r="AY340" s="319"/>
      <c r="AZ340" s="319"/>
      <c r="BA340" s="319"/>
      <c r="BB340" s="319"/>
      <c r="BC340" s="319"/>
      <c r="BD340" s="391"/>
      <c r="BE340" s="319"/>
      <c r="BF340" s="319"/>
      <c r="BG340" s="319"/>
      <c r="BH340" s="319"/>
      <c r="BI340" s="319"/>
      <c r="BJ340" s="391"/>
      <c r="BL340" s="391"/>
      <c r="BM340" s="391"/>
      <c r="BN340" s="391"/>
      <c r="BO340" s="391"/>
      <c r="BP340" s="391"/>
      <c r="BQ340" s="391"/>
      <c r="BR340" s="391"/>
      <c r="BS340" s="391"/>
      <c r="BT340" s="391"/>
      <c r="BU340" s="391"/>
      <c r="BV340" s="391"/>
      <c r="BW340" s="391"/>
      <c r="BX340" s="391"/>
    </row>
    <row r="341" spans="1:76">
      <c r="A341" s="662"/>
      <c r="B341" s="319"/>
      <c r="C341" s="319"/>
      <c r="D341" s="319"/>
      <c r="E341" s="319"/>
      <c r="F341" s="319"/>
      <c r="G341" s="393"/>
      <c r="H341" s="391"/>
      <c r="I341" s="319"/>
      <c r="J341" s="319"/>
      <c r="K341" s="319"/>
      <c r="L341" s="319"/>
      <c r="M341" s="319"/>
      <c r="N341" s="391"/>
      <c r="O341" s="319"/>
      <c r="P341" s="319"/>
      <c r="Q341" s="319"/>
      <c r="R341" s="319"/>
      <c r="S341" s="319"/>
      <c r="T341" s="391"/>
      <c r="U341" s="319"/>
      <c r="V341" s="319"/>
      <c r="W341" s="319"/>
      <c r="X341" s="319"/>
      <c r="Y341" s="319"/>
      <c r="Z341" s="391"/>
      <c r="AA341" s="319"/>
      <c r="AB341" s="319"/>
      <c r="AC341" s="319"/>
      <c r="AD341" s="319"/>
      <c r="AE341" s="319"/>
      <c r="AF341" s="391"/>
      <c r="AG341" s="319"/>
      <c r="AH341" s="319"/>
      <c r="AI341" s="319"/>
      <c r="AJ341" s="319"/>
      <c r="AK341" s="319"/>
      <c r="AL341" s="391"/>
      <c r="AM341" s="319"/>
      <c r="AN341" s="319"/>
      <c r="AO341" s="319"/>
      <c r="AP341" s="319"/>
      <c r="AQ341" s="319"/>
      <c r="AR341" s="391"/>
      <c r="AS341" s="319"/>
      <c r="AT341" s="319"/>
      <c r="AU341" s="319"/>
      <c r="AV341" s="319"/>
      <c r="AW341" s="394"/>
      <c r="AX341" s="391"/>
      <c r="AY341" s="319"/>
      <c r="AZ341" s="319"/>
      <c r="BA341" s="319"/>
      <c r="BB341" s="319"/>
      <c r="BC341" s="319"/>
      <c r="BD341" s="391"/>
      <c r="BE341" s="319"/>
      <c r="BF341" s="319"/>
      <c r="BG341" s="319"/>
      <c r="BH341" s="319"/>
      <c r="BI341" s="319"/>
      <c r="BJ341" s="391"/>
      <c r="BL341" s="391"/>
      <c r="BM341" s="391"/>
      <c r="BN341" s="391"/>
      <c r="BO341" s="391"/>
      <c r="BP341" s="391"/>
      <c r="BQ341" s="391"/>
      <c r="BR341" s="391"/>
      <c r="BS341" s="391"/>
      <c r="BT341" s="391"/>
      <c r="BU341" s="391"/>
      <c r="BV341" s="391"/>
      <c r="BW341" s="391"/>
      <c r="BX341" s="391"/>
    </row>
    <row r="342" spans="1:76">
      <c r="A342" s="662"/>
      <c r="B342" s="319"/>
      <c r="C342" s="319"/>
      <c r="D342" s="319"/>
      <c r="E342" s="319"/>
      <c r="F342" s="319"/>
      <c r="G342" s="393"/>
      <c r="H342" s="391"/>
      <c r="I342" s="319"/>
      <c r="J342" s="319"/>
      <c r="K342" s="319"/>
      <c r="L342" s="319"/>
      <c r="M342" s="319"/>
      <c r="N342" s="391"/>
      <c r="O342" s="319"/>
      <c r="P342" s="319"/>
      <c r="Q342" s="319"/>
      <c r="R342" s="319"/>
      <c r="S342" s="319"/>
      <c r="T342" s="391"/>
      <c r="U342" s="319"/>
      <c r="V342" s="319"/>
      <c r="W342" s="319"/>
      <c r="X342" s="319"/>
      <c r="Y342" s="319"/>
      <c r="Z342" s="391"/>
      <c r="AA342" s="319"/>
      <c r="AB342" s="319"/>
      <c r="AC342" s="319"/>
      <c r="AD342" s="319"/>
      <c r="AE342" s="319"/>
      <c r="AF342" s="391"/>
      <c r="AG342" s="319"/>
      <c r="AH342" s="319"/>
      <c r="AI342" s="319"/>
      <c r="AJ342" s="319"/>
      <c r="AK342" s="319"/>
      <c r="AL342" s="391"/>
      <c r="AM342" s="319"/>
      <c r="AN342" s="319"/>
      <c r="AO342" s="319"/>
      <c r="AP342" s="319"/>
      <c r="AQ342" s="319"/>
      <c r="AR342" s="391"/>
      <c r="AS342" s="319"/>
      <c r="AT342" s="319"/>
      <c r="AU342" s="319"/>
      <c r="AV342" s="319"/>
      <c r="AW342" s="394"/>
      <c r="AX342" s="391"/>
      <c r="AY342" s="319"/>
      <c r="AZ342" s="319"/>
      <c r="BA342" s="319"/>
      <c r="BB342" s="319"/>
      <c r="BC342" s="319"/>
      <c r="BD342" s="391"/>
      <c r="BE342" s="319"/>
      <c r="BF342" s="319"/>
      <c r="BG342" s="319"/>
      <c r="BH342" s="319"/>
      <c r="BI342" s="319"/>
      <c r="BJ342" s="391"/>
      <c r="BL342" s="391"/>
      <c r="BM342" s="391"/>
      <c r="BN342" s="391"/>
      <c r="BO342" s="391"/>
      <c r="BP342" s="391"/>
      <c r="BQ342" s="391"/>
      <c r="BR342" s="391"/>
      <c r="BS342" s="391"/>
      <c r="BT342" s="391"/>
      <c r="BU342" s="391"/>
      <c r="BV342" s="391"/>
      <c r="BW342" s="391"/>
      <c r="BX342" s="391"/>
    </row>
    <row r="343" spans="1:76">
      <c r="A343" s="662"/>
      <c r="B343" s="319"/>
      <c r="C343" s="319"/>
      <c r="D343" s="319"/>
      <c r="E343" s="319"/>
      <c r="F343" s="319"/>
      <c r="G343" s="393"/>
      <c r="H343" s="391"/>
      <c r="I343" s="319"/>
      <c r="J343" s="319"/>
      <c r="K343" s="319"/>
      <c r="L343" s="319"/>
      <c r="M343" s="319"/>
      <c r="N343" s="391"/>
      <c r="O343" s="319"/>
      <c r="P343" s="319"/>
      <c r="Q343" s="319"/>
      <c r="R343" s="319"/>
      <c r="S343" s="319"/>
      <c r="T343" s="391"/>
      <c r="U343" s="319"/>
      <c r="V343" s="319"/>
      <c r="W343" s="319"/>
      <c r="X343" s="319"/>
      <c r="Y343" s="319"/>
      <c r="Z343" s="391"/>
      <c r="AA343" s="319"/>
      <c r="AB343" s="319"/>
      <c r="AC343" s="319"/>
      <c r="AD343" s="319"/>
      <c r="AE343" s="319"/>
      <c r="AF343" s="391"/>
      <c r="AG343" s="319"/>
      <c r="AH343" s="319"/>
      <c r="AI343" s="319"/>
      <c r="AJ343" s="319"/>
      <c r="AK343" s="319"/>
      <c r="AL343" s="391"/>
      <c r="AM343" s="319"/>
      <c r="AN343" s="319"/>
      <c r="AO343" s="319"/>
      <c r="AP343" s="319"/>
      <c r="AQ343" s="319"/>
      <c r="AR343" s="391"/>
      <c r="AS343" s="319"/>
      <c r="AT343" s="319"/>
      <c r="AU343" s="319"/>
      <c r="AV343" s="319"/>
      <c r="AW343" s="394"/>
      <c r="AX343" s="391"/>
      <c r="AY343" s="319"/>
      <c r="AZ343" s="319"/>
      <c r="BA343" s="319"/>
      <c r="BB343" s="319"/>
      <c r="BC343" s="319"/>
      <c r="BD343" s="391"/>
      <c r="BE343" s="319"/>
      <c r="BF343" s="319"/>
      <c r="BG343" s="319"/>
      <c r="BH343" s="319"/>
      <c r="BI343" s="319"/>
      <c r="BJ343" s="391"/>
      <c r="BL343" s="391"/>
      <c r="BM343" s="391"/>
      <c r="BN343" s="391"/>
      <c r="BO343" s="391"/>
      <c r="BP343" s="391"/>
      <c r="BQ343" s="391"/>
      <c r="BR343" s="391"/>
      <c r="BS343" s="391"/>
      <c r="BT343" s="391"/>
      <c r="BU343" s="391"/>
      <c r="BV343" s="391"/>
      <c r="BW343" s="391"/>
      <c r="BX343" s="391"/>
    </row>
    <row r="344" spans="1:76">
      <c r="A344" s="662"/>
      <c r="B344" s="319"/>
      <c r="C344" s="319"/>
      <c r="D344" s="319"/>
      <c r="E344" s="319"/>
      <c r="F344" s="319"/>
      <c r="G344" s="393"/>
      <c r="H344" s="391"/>
      <c r="I344" s="319"/>
      <c r="J344" s="319"/>
      <c r="K344" s="319"/>
      <c r="L344" s="319"/>
      <c r="M344" s="319"/>
      <c r="N344" s="391"/>
      <c r="O344" s="319"/>
      <c r="P344" s="319"/>
      <c r="Q344" s="319"/>
      <c r="R344" s="319"/>
      <c r="S344" s="319"/>
      <c r="T344" s="391"/>
      <c r="U344" s="319"/>
      <c r="V344" s="319"/>
      <c r="W344" s="319"/>
      <c r="X344" s="319"/>
      <c r="Y344" s="319"/>
      <c r="Z344" s="391"/>
      <c r="AA344" s="319"/>
      <c r="AB344" s="319"/>
      <c r="AC344" s="319"/>
      <c r="AD344" s="319"/>
      <c r="AE344" s="319"/>
      <c r="AF344" s="391"/>
      <c r="AG344" s="319"/>
      <c r="AH344" s="319"/>
      <c r="AI344" s="319"/>
      <c r="AJ344" s="319"/>
      <c r="AK344" s="319"/>
      <c r="AL344" s="391"/>
      <c r="AM344" s="319"/>
      <c r="AN344" s="319"/>
      <c r="AO344" s="319"/>
      <c r="AP344" s="319"/>
      <c r="AQ344" s="319"/>
      <c r="AR344" s="391"/>
      <c r="AS344" s="319"/>
      <c r="AT344" s="319"/>
      <c r="AU344" s="319"/>
      <c r="AV344" s="319"/>
      <c r="AW344" s="394"/>
      <c r="AX344" s="391"/>
      <c r="AY344" s="319"/>
      <c r="AZ344" s="319"/>
      <c r="BA344" s="319"/>
      <c r="BB344" s="319"/>
      <c r="BC344" s="319"/>
      <c r="BD344" s="391"/>
      <c r="BE344" s="319"/>
      <c r="BF344" s="319"/>
      <c r="BG344" s="319"/>
      <c r="BH344" s="319"/>
      <c r="BI344" s="319"/>
      <c r="BJ344" s="391"/>
      <c r="BL344" s="391"/>
      <c r="BM344" s="391"/>
      <c r="BN344" s="391"/>
      <c r="BO344" s="391"/>
      <c r="BP344" s="391"/>
      <c r="BQ344" s="391"/>
      <c r="BR344" s="391"/>
      <c r="BS344" s="391"/>
      <c r="BT344" s="391"/>
      <c r="BU344" s="391"/>
      <c r="BV344" s="391"/>
      <c r="BW344" s="391"/>
      <c r="BX344" s="391"/>
    </row>
    <row r="345" spans="1:76">
      <c r="A345" s="662"/>
      <c r="B345" s="319"/>
      <c r="C345" s="319"/>
      <c r="D345" s="319"/>
      <c r="E345" s="319"/>
      <c r="F345" s="319"/>
      <c r="G345" s="393"/>
      <c r="H345" s="391"/>
      <c r="I345" s="319"/>
      <c r="J345" s="319"/>
      <c r="K345" s="319"/>
      <c r="L345" s="319"/>
      <c r="M345" s="319"/>
      <c r="N345" s="391"/>
      <c r="O345" s="319"/>
      <c r="P345" s="319"/>
      <c r="Q345" s="319"/>
      <c r="R345" s="319"/>
      <c r="S345" s="319"/>
      <c r="T345" s="391"/>
      <c r="U345" s="319"/>
      <c r="V345" s="319"/>
      <c r="W345" s="319"/>
      <c r="X345" s="319"/>
      <c r="Y345" s="319"/>
      <c r="Z345" s="391"/>
      <c r="AA345" s="319"/>
      <c r="AB345" s="319"/>
      <c r="AC345" s="319"/>
      <c r="AD345" s="319"/>
      <c r="AE345" s="319"/>
      <c r="AF345" s="391"/>
      <c r="AG345" s="319"/>
      <c r="AH345" s="319"/>
      <c r="AI345" s="319"/>
      <c r="AJ345" s="319"/>
      <c r="AK345" s="319"/>
      <c r="AL345" s="391"/>
      <c r="AM345" s="319"/>
      <c r="AN345" s="319"/>
      <c r="AO345" s="319"/>
      <c r="AP345" s="319"/>
      <c r="AQ345" s="319"/>
      <c r="AR345" s="391"/>
      <c r="AS345" s="319"/>
      <c r="AT345" s="319"/>
      <c r="AU345" s="319"/>
      <c r="AV345" s="319"/>
      <c r="AW345" s="394"/>
      <c r="AX345" s="391"/>
      <c r="AY345" s="319"/>
      <c r="AZ345" s="319"/>
      <c r="BA345" s="319"/>
      <c r="BB345" s="319"/>
      <c r="BC345" s="319"/>
      <c r="BD345" s="391"/>
      <c r="BE345" s="319"/>
      <c r="BF345" s="319"/>
      <c r="BG345" s="319"/>
      <c r="BH345" s="319"/>
      <c r="BI345" s="319"/>
      <c r="BJ345" s="391"/>
      <c r="BL345" s="391"/>
      <c r="BM345" s="391"/>
      <c r="BN345" s="391"/>
      <c r="BO345" s="391"/>
      <c r="BP345" s="391"/>
      <c r="BQ345" s="391"/>
      <c r="BR345" s="391"/>
      <c r="BS345" s="391"/>
      <c r="BT345" s="391"/>
      <c r="BU345" s="391"/>
      <c r="BV345" s="391"/>
      <c r="BW345" s="391"/>
      <c r="BX345" s="391"/>
    </row>
    <row r="346" spans="1:76">
      <c r="A346" s="662"/>
      <c r="B346" s="319"/>
      <c r="C346" s="319"/>
      <c r="D346" s="319"/>
      <c r="E346" s="319"/>
      <c r="F346" s="319"/>
      <c r="G346" s="393"/>
      <c r="H346" s="391"/>
      <c r="I346" s="319"/>
      <c r="J346" s="319"/>
      <c r="K346" s="319"/>
      <c r="L346" s="319"/>
      <c r="M346" s="319"/>
      <c r="N346" s="391"/>
      <c r="O346" s="319"/>
      <c r="P346" s="319"/>
      <c r="Q346" s="319"/>
      <c r="R346" s="319"/>
      <c r="S346" s="319"/>
      <c r="T346" s="391"/>
      <c r="U346" s="319"/>
      <c r="V346" s="319"/>
      <c r="W346" s="319"/>
      <c r="X346" s="319"/>
      <c r="Y346" s="319"/>
      <c r="Z346" s="391"/>
      <c r="AA346" s="319"/>
      <c r="AB346" s="319"/>
      <c r="AC346" s="319"/>
      <c r="AD346" s="319"/>
      <c r="AE346" s="319"/>
      <c r="AF346" s="391"/>
      <c r="AG346" s="319"/>
      <c r="AH346" s="319"/>
      <c r="AI346" s="319"/>
      <c r="AJ346" s="319"/>
      <c r="AK346" s="319"/>
      <c r="AL346" s="391"/>
      <c r="AM346" s="319"/>
      <c r="AN346" s="319"/>
      <c r="AO346" s="319"/>
      <c r="AP346" s="319"/>
      <c r="AQ346" s="319"/>
      <c r="AR346" s="391"/>
      <c r="AS346" s="319"/>
      <c r="AT346" s="319"/>
      <c r="AU346" s="319"/>
      <c r="AV346" s="319"/>
      <c r="AW346" s="394"/>
      <c r="AX346" s="391"/>
      <c r="AY346" s="319"/>
      <c r="AZ346" s="319"/>
      <c r="BA346" s="319"/>
      <c r="BB346" s="319"/>
      <c r="BC346" s="319"/>
      <c r="BD346" s="391"/>
      <c r="BE346" s="319"/>
      <c r="BF346" s="319"/>
      <c r="BG346" s="319"/>
      <c r="BH346" s="319"/>
      <c r="BI346" s="319"/>
      <c r="BJ346" s="391"/>
      <c r="BL346" s="391"/>
      <c r="BM346" s="391"/>
      <c r="BN346" s="391"/>
      <c r="BO346" s="391"/>
      <c r="BP346" s="391"/>
      <c r="BQ346" s="391"/>
      <c r="BR346" s="391"/>
      <c r="BS346" s="391"/>
      <c r="BT346" s="391"/>
      <c r="BU346" s="391"/>
      <c r="BV346" s="391"/>
      <c r="BW346" s="391"/>
      <c r="BX346" s="391"/>
    </row>
    <row r="347" spans="1:76">
      <c r="A347" s="662"/>
      <c r="B347" s="319"/>
      <c r="C347" s="319"/>
      <c r="D347" s="319"/>
      <c r="E347" s="319"/>
      <c r="F347" s="319"/>
      <c r="G347" s="393"/>
      <c r="H347" s="391"/>
      <c r="I347" s="319"/>
      <c r="J347" s="319"/>
      <c r="K347" s="319"/>
      <c r="L347" s="319"/>
      <c r="M347" s="319"/>
      <c r="N347" s="391"/>
      <c r="O347" s="319"/>
      <c r="P347" s="319"/>
      <c r="Q347" s="319"/>
      <c r="R347" s="319"/>
      <c r="S347" s="319"/>
      <c r="T347" s="391"/>
      <c r="U347" s="319"/>
      <c r="V347" s="319"/>
      <c r="W347" s="319"/>
      <c r="X347" s="319"/>
      <c r="Y347" s="319"/>
      <c r="Z347" s="391"/>
      <c r="AA347" s="319"/>
      <c r="AB347" s="319"/>
      <c r="AC347" s="319"/>
      <c r="AD347" s="319"/>
      <c r="AE347" s="319"/>
      <c r="AF347" s="391"/>
      <c r="AG347" s="319"/>
      <c r="AH347" s="319"/>
      <c r="AI347" s="319"/>
      <c r="AJ347" s="319"/>
      <c r="AK347" s="319"/>
      <c r="AL347" s="391"/>
      <c r="AM347" s="319"/>
      <c r="AN347" s="319"/>
      <c r="AO347" s="319"/>
      <c r="AP347" s="319"/>
      <c r="AQ347" s="319"/>
      <c r="AR347" s="391"/>
      <c r="AS347" s="319"/>
      <c r="AT347" s="319"/>
      <c r="AU347" s="319"/>
      <c r="AV347" s="319"/>
      <c r="AW347" s="394"/>
      <c r="AX347" s="391"/>
      <c r="AY347" s="319"/>
      <c r="AZ347" s="319"/>
      <c r="BA347" s="319"/>
      <c r="BB347" s="319"/>
      <c r="BC347" s="319"/>
      <c r="BD347" s="391"/>
      <c r="BE347" s="319"/>
      <c r="BF347" s="319"/>
      <c r="BG347" s="319"/>
      <c r="BH347" s="319"/>
      <c r="BI347" s="319"/>
      <c r="BJ347" s="391"/>
      <c r="BL347" s="391"/>
      <c r="BM347" s="391"/>
      <c r="BN347" s="391"/>
      <c r="BO347" s="391"/>
      <c r="BP347" s="391"/>
      <c r="BQ347" s="391"/>
      <c r="BR347" s="391"/>
      <c r="BS347" s="391"/>
      <c r="BT347" s="391"/>
      <c r="BU347" s="391"/>
      <c r="BV347" s="391"/>
      <c r="BW347" s="391"/>
      <c r="BX347" s="391"/>
    </row>
    <row r="348" spans="1:76">
      <c r="A348" s="662"/>
      <c r="B348" s="319"/>
      <c r="C348" s="319"/>
      <c r="D348" s="319"/>
      <c r="E348" s="319"/>
      <c r="F348" s="319"/>
      <c r="G348" s="393"/>
      <c r="H348" s="391"/>
      <c r="I348" s="319"/>
      <c r="J348" s="319"/>
      <c r="K348" s="319"/>
      <c r="L348" s="319"/>
      <c r="M348" s="319"/>
      <c r="N348" s="391"/>
      <c r="O348" s="319"/>
      <c r="P348" s="319"/>
      <c r="Q348" s="319"/>
      <c r="R348" s="319"/>
      <c r="S348" s="319"/>
      <c r="T348" s="391"/>
      <c r="U348" s="319"/>
      <c r="V348" s="319"/>
      <c r="W348" s="319"/>
      <c r="X348" s="319"/>
      <c r="Y348" s="319"/>
      <c r="Z348" s="391"/>
      <c r="AA348" s="319"/>
      <c r="AB348" s="319"/>
      <c r="AC348" s="319"/>
      <c r="AD348" s="319"/>
      <c r="AE348" s="319"/>
      <c r="AF348" s="391"/>
      <c r="AG348" s="319"/>
      <c r="AH348" s="319"/>
      <c r="AI348" s="319"/>
      <c r="AJ348" s="319"/>
      <c r="AK348" s="319"/>
      <c r="AL348" s="391"/>
      <c r="AM348" s="319"/>
      <c r="AN348" s="319"/>
      <c r="AO348" s="319"/>
      <c r="AP348" s="319"/>
      <c r="AQ348" s="319"/>
      <c r="AR348" s="391"/>
      <c r="AS348" s="319"/>
      <c r="AT348" s="319"/>
      <c r="AU348" s="319"/>
      <c r="AV348" s="319"/>
      <c r="AW348" s="394"/>
      <c r="AX348" s="391"/>
      <c r="AY348" s="319"/>
      <c r="AZ348" s="319"/>
      <c r="BA348" s="319"/>
      <c r="BB348" s="319"/>
      <c r="BC348" s="319"/>
      <c r="BD348" s="391"/>
      <c r="BE348" s="319"/>
      <c r="BF348" s="319"/>
      <c r="BG348" s="319"/>
      <c r="BH348" s="319"/>
      <c r="BI348" s="319"/>
      <c r="BJ348" s="391"/>
      <c r="BL348" s="391"/>
      <c r="BM348" s="391"/>
      <c r="BN348" s="391"/>
      <c r="BO348" s="391"/>
      <c r="BP348" s="391"/>
      <c r="BQ348" s="391"/>
      <c r="BR348" s="391"/>
      <c r="BS348" s="391"/>
      <c r="BT348" s="391"/>
      <c r="BU348" s="391"/>
      <c r="BV348" s="391"/>
      <c r="BW348" s="391"/>
      <c r="BX348" s="391"/>
    </row>
    <row r="349" spans="1:76">
      <c r="A349" s="662"/>
      <c r="B349" s="319"/>
      <c r="C349" s="319"/>
      <c r="D349" s="319"/>
      <c r="E349" s="319"/>
      <c r="F349" s="319"/>
      <c r="G349" s="393"/>
      <c r="H349" s="391"/>
      <c r="I349" s="319"/>
      <c r="J349" s="319"/>
      <c r="K349" s="319"/>
      <c r="L349" s="319"/>
      <c r="M349" s="319"/>
      <c r="N349" s="391"/>
      <c r="O349" s="319"/>
      <c r="P349" s="319"/>
      <c r="Q349" s="319"/>
      <c r="R349" s="319"/>
      <c r="S349" s="319"/>
      <c r="T349" s="391"/>
      <c r="U349" s="319"/>
      <c r="V349" s="319"/>
      <c r="W349" s="319"/>
      <c r="X349" s="319"/>
      <c r="Y349" s="319"/>
      <c r="Z349" s="391"/>
      <c r="AA349" s="319"/>
      <c r="AB349" s="319"/>
      <c r="AC349" s="319"/>
      <c r="AD349" s="319"/>
      <c r="AE349" s="319"/>
      <c r="AF349" s="391"/>
      <c r="AG349" s="319"/>
      <c r="AH349" s="319"/>
      <c r="AI349" s="319"/>
      <c r="AJ349" s="319"/>
      <c r="AK349" s="319"/>
      <c r="AL349" s="391"/>
      <c r="AM349" s="319"/>
      <c r="AN349" s="319"/>
      <c r="AO349" s="319"/>
      <c r="AP349" s="319"/>
      <c r="AQ349" s="319"/>
      <c r="AR349" s="391"/>
      <c r="AS349" s="319"/>
      <c r="AT349" s="319"/>
      <c r="AU349" s="319"/>
      <c r="AV349" s="319"/>
      <c r="AW349" s="394"/>
      <c r="AX349" s="391"/>
      <c r="AY349" s="319"/>
      <c r="AZ349" s="319"/>
      <c r="BA349" s="319"/>
      <c r="BB349" s="319"/>
      <c r="BC349" s="319"/>
      <c r="BD349" s="391"/>
      <c r="BE349" s="319"/>
      <c r="BF349" s="319"/>
      <c r="BG349" s="319"/>
      <c r="BH349" s="319"/>
      <c r="BI349" s="319"/>
      <c r="BJ349" s="391"/>
      <c r="BL349" s="391"/>
      <c r="BM349" s="391"/>
      <c r="BN349" s="391"/>
      <c r="BO349" s="391"/>
      <c r="BP349" s="391"/>
      <c r="BQ349" s="391"/>
      <c r="BR349" s="391"/>
      <c r="BS349" s="391"/>
      <c r="BT349" s="391"/>
      <c r="BU349" s="391"/>
      <c r="BV349" s="391"/>
      <c r="BW349" s="391"/>
      <c r="BX349" s="391"/>
    </row>
    <row r="350" spans="1:76">
      <c r="A350" s="662"/>
      <c r="B350" s="319"/>
      <c r="C350" s="319"/>
      <c r="D350" s="319"/>
      <c r="E350" s="319"/>
      <c r="F350" s="319"/>
      <c r="G350" s="393"/>
      <c r="H350" s="391"/>
      <c r="I350" s="319"/>
      <c r="J350" s="319"/>
      <c r="K350" s="319"/>
      <c r="L350" s="319"/>
      <c r="M350" s="319"/>
      <c r="N350" s="391"/>
      <c r="O350" s="319"/>
      <c r="P350" s="319"/>
      <c r="Q350" s="319"/>
      <c r="R350" s="319"/>
      <c r="S350" s="319"/>
      <c r="T350" s="391"/>
      <c r="U350" s="319"/>
      <c r="V350" s="319"/>
      <c r="W350" s="319"/>
      <c r="X350" s="319"/>
      <c r="Y350" s="319"/>
      <c r="Z350" s="391"/>
      <c r="AA350" s="319"/>
      <c r="AB350" s="319"/>
      <c r="AC350" s="319"/>
      <c r="AD350" s="319"/>
      <c r="AE350" s="319"/>
      <c r="AF350" s="391"/>
      <c r="AG350" s="319"/>
      <c r="AH350" s="319"/>
      <c r="AI350" s="319"/>
      <c r="AJ350" s="319"/>
      <c r="AK350" s="319"/>
      <c r="AL350" s="391"/>
      <c r="AM350" s="319"/>
      <c r="AN350" s="319"/>
      <c r="AO350" s="319"/>
      <c r="AP350" s="319"/>
      <c r="AQ350" s="319"/>
      <c r="AR350" s="391"/>
      <c r="AS350" s="319"/>
      <c r="AT350" s="319"/>
      <c r="AU350" s="319"/>
      <c r="AV350" s="319"/>
      <c r="AW350" s="394"/>
      <c r="AX350" s="391"/>
      <c r="AY350" s="319"/>
      <c r="AZ350" s="319"/>
      <c r="BA350" s="319"/>
      <c r="BB350" s="319"/>
      <c r="BC350" s="319"/>
      <c r="BD350" s="391"/>
      <c r="BE350" s="319"/>
      <c r="BF350" s="319"/>
      <c r="BG350" s="319"/>
      <c r="BH350" s="319"/>
      <c r="BI350" s="319"/>
      <c r="BJ350" s="391"/>
      <c r="BL350" s="391"/>
      <c r="BM350" s="391"/>
      <c r="BN350" s="391"/>
      <c r="BO350" s="391"/>
      <c r="BP350" s="391"/>
      <c r="BQ350" s="391"/>
      <c r="BR350" s="391"/>
      <c r="BS350" s="391"/>
      <c r="BT350" s="391"/>
      <c r="BU350" s="391"/>
      <c r="BV350" s="391"/>
      <c r="BW350" s="391"/>
      <c r="BX350" s="391"/>
    </row>
    <row r="351" spans="1:76">
      <c r="A351" s="662"/>
      <c r="B351" s="319"/>
      <c r="C351" s="319"/>
      <c r="D351" s="319"/>
      <c r="E351" s="319"/>
      <c r="F351" s="319"/>
      <c r="G351" s="393"/>
      <c r="H351" s="391"/>
      <c r="I351" s="319"/>
      <c r="J351" s="319"/>
      <c r="K351" s="319"/>
      <c r="L351" s="319"/>
      <c r="M351" s="319"/>
      <c r="N351" s="391"/>
      <c r="O351" s="319"/>
      <c r="P351" s="319"/>
      <c r="Q351" s="319"/>
      <c r="R351" s="319"/>
      <c r="S351" s="319"/>
      <c r="T351" s="391"/>
      <c r="U351" s="319"/>
      <c r="V351" s="319"/>
      <c r="W351" s="319"/>
      <c r="X351" s="319"/>
      <c r="Y351" s="319"/>
      <c r="Z351" s="391"/>
      <c r="AA351" s="319"/>
      <c r="AB351" s="319"/>
      <c r="AC351" s="319"/>
      <c r="AD351" s="319"/>
      <c r="AE351" s="319"/>
      <c r="AF351" s="391"/>
      <c r="AG351" s="319"/>
      <c r="AH351" s="319"/>
      <c r="AI351" s="319"/>
      <c r="AJ351" s="319"/>
      <c r="AK351" s="319"/>
      <c r="AL351" s="391"/>
      <c r="AM351" s="319"/>
      <c r="AN351" s="319"/>
      <c r="AO351" s="319"/>
      <c r="AP351" s="319"/>
      <c r="AQ351" s="319"/>
      <c r="AR351" s="391"/>
      <c r="AS351" s="319"/>
      <c r="AT351" s="319"/>
      <c r="AU351" s="319"/>
      <c r="AV351" s="319"/>
      <c r="AW351" s="394"/>
      <c r="AX351" s="391"/>
      <c r="AY351" s="319"/>
      <c r="AZ351" s="319"/>
      <c r="BA351" s="319"/>
      <c r="BB351" s="319"/>
      <c r="BC351" s="319"/>
      <c r="BD351" s="391"/>
      <c r="BE351" s="319"/>
      <c r="BF351" s="319"/>
      <c r="BG351" s="319"/>
      <c r="BH351" s="319"/>
      <c r="BI351" s="319"/>
      <c r="BJ351" s="391"/>
      <c r="BL351" s="391"/>
      <c r="BM351" s="391"/>
      <c r="BN351" s="391"/>
      <c r="BO351" s="391"/>
      <c r="BP351" s="391"/>
      <c r="BQ351" s="391"/>
      <c r="BR351" s="391"/>
      <c r="BS351" s="391"/>
      <c r="BT351" s="391"/>
      <c r="BU351" s="391"/>
      <c r="BV351" s="391"/>
      <c r="BW351" s="391"/>
      <c r="BX351" s="391"/>
    </row>
    <row r="352" spans="1:76">
      <c r="A352" s="662"/>
      <c r="B352" s="319"/>
      <c r="C352" s="319"/>
      <c r="D352" s="319"/>
      <c r="E352" s="319"/>
      <c r="F352" s="319"/>
      <c r="G352" s="393"/>
      <c r="H352" s="391"/>
      <c r="I352" s="319"/>
      <c r="J352" s="319"/>
      <c r="K352" s="319"/>
      <c r="L352" s="319"/>
      <c r="M352" s="319"/>
      <c r="N352" s="391"/>
      <c r="O352" s="319"/>
      <c r="P352" s="319"/>
      <c r="Q352" s="319"/>
      <c r="R352" s="319"/>
      <c r="S352" s="319"/>
      <c r="T352" s="391"/>
      <c r="U352" s="319"/>
      <c r="V352" s="319"/>
      <c r="W352" s="319"/>
      <c r="X352" s="319"/>
      <c r="Y352" s="319"/>
      <c r="Z352" s="391"/>
      <c r="AA352" s="319"/>
      <c r="AB352" s="319"/>
      <c r="AC352" s="319"/>
      <c r="AD352" s="319"/>
      <c r="AE352" s="319"/>
      <c r="AF352" s="391"/>
      <c r="AG352" s="319"/>
      <c r="AH352" s="319"/>
      <c r="AI352" s="319"/>
      <c r="AJ352" s="319"/>
      <c r="AK352" s="319"/>
      <c r="AL352" s="391"/>
      <c r="AM352" s="319"/>
      <c r="AN352" s="319"/>
      <c r="AO352" s="319"/>
      <c r="AP352" s="319"/>
      <c r="AQ352" s="319"/>
      <c r="AR352" s="391"/>
      <c r="AS352" s="319"/>
      <c r="AT352" s="319"/>
      <c r="AU352" s="319"/>
      <c r="AV352" s="319"/>
      <c r="AW352" s="394"/>
      <c r="AX352" s="391"/>
      <c r="AY352" s="319"/>
      <c r="AZ352" s="319"/>
      <c r="BA352" s="319"/>
      <c r="BB352" s="319"/>
      <c r="BC352" s="319"/>
      <c r="BD352" s="391"/>
      <c r="BE352" s="319"/>
      <c r="BF352" s="319"/>
      <c r="BG352" s="319"/>
      <c r="BH352" s="319"/>
      <c r="BI352" s="319"/>
      <c r="BJ352" s="391"/>
      <c r="BL352" s="391"/>
      <c r="BM352" s="391"/>
      <c r="BN352" s="391"/>
      <c r="BO352" s="391"/>
      <c r="BP352" s="391"/>
      <c r="BQ352" s="391"/>
      <c r="BR352" s="391"/>
      <c r="BS352" s="391"/>
      <c r="BT352" s="391"/>
      <c r="BU352" s="391"/>
      <c r="BV352" s="391"/>
      <c r="BW352" s="391"/>
      <c r="BX352" s="391"/>
    </row>
    <row r="353" spans="1:76">
      <c r="A353" s="662"/>
      <c r="B353" s="319"/>
      <c r="C353" s="319"/>
      <c r="D353" s="319"/>
      <c r="E353" s="319"/>
      <c r="F353" s="319"/>
      <c r="G353" s="393"/>
      <c r="H353" s="391"/>
      <c r="I353" s="319"/>
      <c r="J353" s="319"/>
      <c r="K353" s="319"/>
      <c r="L353" s="319"/>
      <c r="M353" s="319"/>
      <c r="N353" s="391"/>
      <c r="O353" s="319"/>
      <c r="P353" s="319"/>
      <c r="Q353" s="319"/>
      <c r="R353" s="319"/>
      <c r="S353" s="319"/>
      <c r="T353" s="391"/>
      <c r="U353" s="319"/>
      <c r="V353" s="319"/>
      <c r="W353" s="319"/>
      <c r="X353" s="319"/>
      <c r="Y353" s="319"/>
      <c r="Z353" s="391"/>
      <c r="AA353" s="319"/>
      <c r="AB353" s="319"/>
      <c r="AC353" s="319"/>
      <c r="AD353" s="319"/>
      <c r="AE353" s="319"/>
      <c r="AF353" s="391"/>
      <c r="AG353" s="319"/>
      <c r="AH353" s="319"/>
      <c r="AI353" s="319"/>
      <c r="AJ353" s="319"/>
      <c r="AK353" s="319"/>
      <c r="AL353" s="391"/>
      <c r="AM353" s="319"/>
      <c r="AN353" s="319"/>
      <c r="AO353" s="319"/>
      <c r="AP353" s="319"/>
      <c r="AQ353" s="319"/>
      <c r="AR353" s="391"/>
      <c r="AS353" s="319"/>
      <c r="AT353" s="319"/>
      <c r="AU353" s="319"/>
      <c r="AV353" s="319"/>
      <c r="AW353" s="394"/>
      <c r="AX353" s="391"/>
      <c r="AY353" s="319"/>
      <c r="AZ353" s="319"/>
      <c r="BA353" s="319"/>
      <c r="BB353" s="319"/>
      <c r="BC353" s="319"/>
      <c r="BD353" s="391"/>
      <c r="BE353" s="319"/>
      <c r="BF353" s="319"/>
      <c r="BG353" s="319"/>
      <c r="BH353" s="319"/>
      <c r="BI353" s="319"/>
      <c r="BJ353" s="391"/>
      <c r="BL353" s="391"/>
      <c r="BM353" s="391"/>
      <c r="BN353" s="391"/>
      <c r="BO353" s="391"/>
      <c r="BP353" s="391"/>
      <c r="BQ353" s="391"/>
      <c r="BR353" s="391"/>
      <c r="BS353" s="391"/>
      <c r="BT353" s="391"/>
      <c r="BU353" s="391"/>
      <c r="BV353" s="391"/>
      <c r="BW353" s="391"/>
      <c r="BX353" s="391"/>
    </row>
    <row r="354" spans="1:76">
      <c r="A354" s="662"/>
      <c r="B354" s="319"/>
      <c r="C354" s="319"/>
      <c r="D354" s="319"/>
      <c r="E354" s="319"/>
      <c r="F354" s="319"/>
      <c r="G354" s="393"/>
      <c r="H354" s="391"/>
      <c r="I354" s="319"/>
      <c r="J354" s="319"/>
      <c r="K354" s="319"/>
      <c r="L354" s="319"/>
      <c r="M354" s="319"/>
      <c r="N354" s="391"/>
      <c r="O354" s="319"/>
      <c r="P354" s="319"/>
      <c r="Q354" s="319"/>
      <c r="R354" s="319"/>
      <c r="S354" s="319"/>
      <c r="T354" s="391"/>
      <c r="U354" s="319"/>
      <c r="V354" s="319"/>
      <c r="W354" s="319"/>
      <c r="X354" s="319"/>
      <c r="Y354" s="319"/>
      <c r="Z354" s="391"/>
      <c r="AA354" s="319"/>
      <c r="AB354" s="319"/>
      <c r="AC354" s="319"/>
      <c r="AD354" s="319"/>
      <c r="AE354" s="319"/>
      <c r="AF354" s="391"/>
      <c r="AG354" s="319"/>
      <c r="AH354" s="319"/>
      <c r="AI354" s="319"/>
      <c r="AJ354" s="319"/>
      <c r="AK354" s="319"/>
      <c r="AL354" s="391"/>
      <c r="AM354" s="319"/>
      <c r="AN354" s="319"/>
      <c r="AO354" s="319"/>
      <c r="AP354" s="319"/>
      <c r="AQ354" s="319"/>
      <c r="AR354" s="391"/>
      <c r="AS354" s="319"/>
      <c r="AT354" s="319"/>
      <c r="AU354" s="319"/>
      <c r="AV354" s="319"/>
      <c r="AW354" s="394"/>
      <c r="AX354" s="391"/>
      <c r="AY354" s="319"/>
      <c r="AZ354" s="319"/>
      <c r="BA354" s="319"/>
      <c r="BB354" s="319"/>
      <c r="BC354" s="319"/>
      <c r="BD354" s="391"/>
      <c r="BE354" s="319"/>
      <c r="BF354" s="319"/>
      <c r="BG354" s="319"/>
      <c r="BH354" s="319"/>
      <c r="BI354" s="319"/>
      <c r="BJ354" s="391"/>
      <c r="BL354" s="391"/>
      <c r="BM354" s="391"/>
      <c r="BN354" s="391"/>
      <c r="BO354" s="391"/>
      <c r="BP354" s="391"/>
      <c r="BQ354" s="391"/>
      <c r="BR354" s="391"/>
      <c r="BS354" s="391"/>
      <c r="BT354" s="391"/>
      <c r="BU354" s="391"/>
      <c r="BV354" s="391"/>
      <c r="BW354" s="391"/>
      <c r="BX354" s="391"/>
    </row>
    <row r="355" spans="1:76">
      <c r="A355" s="662"/>
      <c r="B355" s="319"/>
      <c r="C355" s="319"/>
      <c r="D355" s="319"/>
      <c r="E355" s="319"/>
      <c r="F355" s="319"/>
      <c r="G355" s="393"/>
      <c r="H355" s="391"/>
      <c r="I355" s="319"/>
      <c r="J355" s="319"/>
      <c r="K355" s="319"/>
      <c r="L355" s="319"/>
      <c r="M355" s="319"/>
      <c r="N355" s="391"/>
      <c r="O355" s="319"/>
      <c r="P355" s="319"/>
      <c r="Q355" s="319"/>
      <c r="R355" s="319"/>
      <c r="S355" s="319"/>
      <c r="T355" s="391"/>
      <c r="U355" s="319"/>
      <c r="V355" s="319"/>
      <c r="W355" s="319"/>
      <c r="X355" s="319"/>
      <c r="Y355" s="319"/>
      <c r="Z355" s="391"/>
      <c r="AA355" s="319"/>
      <c r="AB355" s="319"/>
      <c r="AC355" s="319"/>
      <c r="AD355" s="319"/>
      <c r="AE355" s="319"/>
      <c r="AF355" s="391"/>
      <c r="AG355" s="319"/>
      <c r="AH355" s="319"/>
      <c r="AI355" s="319"/>
      <c r="AJ355" s="319"/>
      <c r="AK355" s="319"/>
      <c r="AL355" s="391"/>
      <c r="AM355" s="319"/>
      <c r="AN355" s="319"/>
      <c r="AO355" s="319"/>
      <c r="AP355" s="319"/>
      <c r="AQ355" s="319"/>
      <c r="AR355" s="391"/>
      <c r="AS355" s="319"/>
      <c r="AT355" s="319"/>
      <c r="AU355" s="319"/>
      <c r="AV355" s="319"/>
      <c r="AW355" s="394"/>
      <c r="AX355" s="391"/>
      <c r="AY355" s="319"/>
      <c r="AZ355" s="319"/>
      <c r="BA355" s="319"/>
      <c r="BB355" s="319"/>
      <c r="BC355" s="319"/>
      <c r="BD355" s="391"/>
      <c r="BE355" s="319"/>
      <c r="BF355" s="319"/>
      <c r="BG355" s="319"/>
      <c r="BH355" s="319"/>
      <c r="BI355" s="319"/>
      <c r="BJ355" s="391"/>
      <c r="BL355" s="391"/>
      <c r="BM355" s="391"/>
      <c r="BN355" s="391"/>
      <c r="BO355" s="391"/>
      <c r="BP355" s="391"/>
      <c r="BQ355" s="391"/>
      <c r="BR355" s="391"/>
      <c r="BS355" s="391"/>
      <c r="BT355" s="391"/>
      <c r="BU355" s="391"/>
      <c r="BV355" s="391"/>
      <c r="BW355" s="391"/>
      <c r="BX355" s="391"/>
    </row>
    <row r="356" spans="1:76">
      <c r="A356" s="662"/>
      <c r="B356" s="319"/>
      <c r="C356" s="319"/>
      <c r="D356" s="319"/>
      <c r="E356" s="319"/>
      <c r="F356" s="319"/>
      <c r="G356" s="393"/>
      <c r="H356" s="391"/>
      <c r="I356" s="319"/>
      <c r="J356" s="319"/>
      <c r="K356" s="319"/>
      <c r="L356" s="319"/>
      <c r="M356" s="319"/>
      <c r="N356" s="391"/>
      <c r="O356" s="319"/>
      <c r="P356" s="319"/>
      <c r="Q356" s="319"/>
      <c r="R356" s="319"/>
      <c r="S356" s="319"/>
      <c r="T356" s="391"/>
      <c r="U356" s="319"/>
      <c r="V356" s="319"/>
      <c r="W356" s="319"/>
      <c r="X356" s="319"/>
      <c r="Y356" s="319"/>
      <c r="Z356" s="391"/>
      <c r="AA356" s="319"/>
      <c r="AB356" s="319"/>
      <c r="AC356" s="319"/>
      <c r="AD356" s="319"/>
      <c r="AE356" s="319"/>
      <c r="AF356" s="391"/>
      <c r="AG356" s="319"/>
      <c r="AH356" s="319"/>
      <c r="AI356" s="319"/>
      <c r="AJ356" s="319"/>
      <c r="AK356" s="319"/>
      <c r="AL356" s="391"/>
      <c r="AM356" s="319"/>
      <c r="AN356" s="319"/>
      <c r="AO356" s="319"/>
      <c r="AP356" s="319"/>
      <c r="AQ356" s="319"/>
      <c r="AR356" s="391"/>
      <c r="AS356" s="319"/>
      <c r="AT356" s="319"/>
      <c r="AU356" s="319"/>
      <c r="AV356" s="319"/>
      <c r="AW356" s="394"/>
      <c r="AX356" s="391"/>
      <c r="AY356" s="319"/>
      <c r="AZ356" s="319"/>
      <c r="BA356" s="319"/>
      <c r="BB356" s="319"/>
      <c r="BC356" s="319"/>
      <c r="BD356" s="391"/>
      <c r="BE356" s="319"/>
      <c r="BF356" s="319"/>
      <c r="BG356" s="319"/>
      <c r="BH356" s="319"/>
      <c r="BI356" s="319"/>
      <c r="BJ356" s="391"/>
      <c r="BL356" s="391"/>
      <c r="BM356" s="391"/>
      <c r="BN356" s="391"/>
      <c r="BO356" s="391"/>
      <c r="BP356" s="391"/>
      <c r="BQ356" s="391"/>
      <c r="BR356" s="391"/>
      <c r="BS356" s="391"/>
      <c r="BT356" s="391"/>
      <c r="BU356" s="391"/>
      <c r="BV356" s="391"/>
      <c r="BW356" s="391"/>
      <c r="BX356" s="391"/>
    </row>
    <row r="357" spans="1:76">
      <c r="A357" s="662"/>
      <c r="B357" s="319"/>
      <c r="C357" s="319"/>
      <c r="D357" s="319"/>
      <c r="E357" s="319"/>
      <c r="F357" s="319"/>
      <c r="G357" s="393"/>
      <c r="H357" s="391"/>
      <c r="I357" s="319"/>
      <c r="J357" s="319"/>
      <c r="K357" s="319"/>
      <c r="L357" s="319"/>
      <c r="M357" s="319"/>
      <c r="N357" s="391"/>
      <c r="O357" s="319"/>
      <c r="P357" s="319"/>
      <c r="Q357" s="319"/>
      <c r="R357" s="319"/>
      <c r="S357" s="319"/>
      <c r="T357" s="391"/>
      <c r="U357" s="319"/>
      <c r="V357" s="319"/>
      <c r="W357" s="319"/>
      <c r="X357" s="319"/>
      <c r="Y357" s="319"/>
      <c r="Z357" s="391"/>
      <c r="AA357" s="319"/>
      <c r="AB357" s="319"/>
      <c r="AC357" s="319"/>
      <c r="AD357" s="319"/>
      <c r="AE357" s="319"/>
      <c r="AF357" s="391"/>
      <c r="AG357" s="319"/>
      <c r="AH357" s="319"/>
      <c r="AI357" s="319"/>
      <c r="AJ357" s="319"/>
      <c r="AK357" s="319"/>
      <c r="AL357" s="391"/>
      <c r="AM357" s="319"/>
      <c r="AN357" s="319"/>
      <c r="AO357" s="319"/>
      <c r="AP357" s="319"/>
      <c r="AQ357" s="319"/>
      <c r="AR357" s="391"/>
      <c r="AS357" s="319"/>
      <c r="AT357" s="319"/>
      <c r="AU357" s="319"/>
      <c r="AV357" s="319"/>
      <c r="AW357" s="394"/>
      <c r="AX357" s="391"/>
      <c r="AY357" s="319"/>
      <c r="AZ357" s="319"/>
      <c r="BA357" s="319"/>
      <c r="BB357" s="319"/>
      <c r="BC357" s="319"/>
      <c r="BD357" s="391"/>
      <c r="BE357" s="319"/>
      <c r="BF357" s="319"/>
      <c r="BG357" s="319"/>
      <c r="BH357" s="319"/>
      <c r="BI357" s="319"/>
      <c r="BJ357" s="391"/>
      <c r="BL357" s="391"/>
      <c r="BM357" s="391"/>
      <c r="BN357" s="391"/>
      <c r="BO357" s="391"/>
      <c r="BP357" s="391"/>
      <c r="BQ357" s="391"/>
      <c r="BR357" s="391"/>
      <c r="BS357" s="391"/>
      <c r="BT357" s="391"/>
      <c r="BU357" s="391"/>
      <c r="BV357" s="391"/>
      <c r="BW357" s="391"/>
      <c r="BX357" s="391"/>
    </row>
    <row r="358" spans="1:76">
      <c r="A358" s="662"/>
      <c r="B358" s="319"/>
      <c r="C358" s="319"/>
      <c r="D358" s="319"/>
      <c r="E358" s="319"/>
      <c r="F358" s="319"/>
      <c r="G358" s="393"/>
      <c r="H358" s="391"/>
      <c r="I358" s="319"/>
      <c r="J358" s="319"/>
      <c r="K358" s="319"/>
      <c r="L358" s="319"/>
      <c r="M358" s="319"/>
      <c r="N358" s="391"/>
      <c r="O358" s="319"/>
      <c r="P358" s="319"/>
      <c r="Q358" s="319"/>
      <c r="R358" s="319"/>
      <c r="S358" s="319"/>
      <c r="T358" s="391"/>
      <c r="U358" s="319"/>
      <c r="V358" s="319"/>
      <c r="W358" s="319"/>
      <c r="X358" s="319"/>
      <c r="Y358" s="319"/>
      <c r="Z358" s="391"/>
      <c r="AA358" s="319"/>
      <c r="AB358" s="319"/>
      <c r="AC358" s="319"/>
      <c r="AD358" s="319"/>
      <c r="AE358" s="319"/>
      <c r="AF358" s="391"/>
      <c r="AG358" s="319"/>
      <c r="AH358" s="319"/>
      <c r="AI358" s="319"/>
      <c r="AJ358" s="319"/>
      <c r="AK358" s="319"/>
      <c r="AL358" s="391"/>
      <c r="AM358" s="319"/>
      <c r="AN358" s="319"/>
      <c r="AO358" s="319"/>
      <c r="AP358" s="319"/>
      <c r="AQ358" s="319"/>
      <c r="AR358" s="391"/>
      <c r="AS358" s="319"/>
      <c r="AT358" s="319"/>
      <c r="AU358" s="319"/>
      <c r="AV358" s="319"/>
      <c r="AW358" s="394"/>
      <c r="AX358" s="391"/>
      <c r="AY358" s="319"/>
      <c r="AZ358" s="319"/>
      <c r="BA358" s="319"/>
      <c r="BB358" s="319"/>
      <c r="BC358" s="319"/>
      <c r="BD358" s="391"/>
      <c r="BE358" s="319"/>
      <c r="BF358" s="319"/>
      <c r="BG358" s="319"/>
      <c r="BH358" s="319"/>
      <c r="BI358" s="319"/>
      <c r="BJ358" s="391"/>
      <c r="BL358" s="391"/>
      <c r="BM358" s="391"/>
      <c r="BN358" s="391"/>
      <c r="BO358" s="391"/>
      <c r="BP358" s="391"/>
      <c r="BQ358" s="391"/>
      <c r="BR358" s="391"/>
      <c r="BS358" s="391"/>
      <c r="BT358" s="391"/>
      <c r="BU358" s="391"/>
      <c r="BV358" s="391"/>
      <c r="BW358" s="391"/>
      <c r="BX358" s="391"/>
    </row>
    <row r="359" spans="1:76">
      <c r="A359" s="662"/>
      <c r="B359" s="319"/>
      <c r="C359" s="319"/>
      <c r="D359" s="319"/>
      <c r="E359" s="319"/>
      <c r="F359" s="319"/>
      <c r="G359" s="393"/>
      <c r="H359" s="391"/>
      <c r="I359" s="319"/>
      <c r="J359" s="319"/>
      <c r="K359" s="319"/>
      <c r="L359" s="319"/>
      <c r="M359" s="319"/>
      <c r="N359" s="391"/>
      <c r="O359" s="319"/>
      <c r="P359" s="319"/>
      <c r="Q359" s="319"/>
      <c r="R359" s="319"/>
      <c r="S359" s="319"/>
      <c r="T359" s="391"/>
      <c r="U359" s="319"/>
      <c r="V359" s="319"/>
      <c r="W359" s="319"/>
      <c r="X359" s="319"/>
      <c r="Y359" s="319"/>
      <c r="Z359" s="391"/>
      <c r="AA359" s="319"/>
      <c r="AB359" s="319"/>
      <c r="AC359" s="319"/>
      <c r="AD359" s="319"/>
      <c r="AE359" s="319"/>
      <c r="AF359" s="391"/>
      <c r="AG359" s="319"/>
      <c r="AH359" s="319"/>
      <c r="AI359" s="319"/>
      <c r="AJ359" s="319"/>
      <c r="AK359" s="319"/>
      <c r="AL359" s="391"/>
      <c r="AM359" s="319"/>
      <c r="AN359" s="319"/>
      <c r="AO359" s="319"/>
      <c r="AP359" s="319"/>
      <c r="AQ359" s="319"/>
      <c r="AR359" s="391"/>
      <c r="AS359" s="319"/>
      <c r="AT359" s="319"/>
      <c r="AU359" s="319"/>
      <c r="AV359" s="319"/>
      <c r="AW359" s="394"/>
      <c r="AX359" s="391"/>
      <c r="AY359" s="319"/>
      <c r="AZ359" s="319"/>
      <c r="BA359" s="319"/>
      <c r="BB359" s="319"/>
      <c r="BC359" s="319"/>
      <c r="BD359" s="391"/>
      <c r="BE359" s="319"/>
      <c r="BF359" s="319"/>
      <c r="BG359" s="319"/>
      <c r="BH359" s="319"/>
      <c r="BI359" s="319"/>
      <c r="BJ359" s="391"/>
      <c r="BL359" s="391"/>
      <c r="BM359" s="391"/>
      <c r="BN359" s="391"/>
      <c r="BO359" s="391"/>
      <c r="BP359" s="391"/>
      <c r="BQ359" s="391"/>
      <c r="BR359" s="391"/>
      <c r="BS359" s="391"/>
      <c r="BT359" s="391"/>
      <c r="BU359" s="391"/>
      <c r="BV359" s="391"/>
      <c r="BW359" s="391"/>
      <c r="BX359" s="391"/>
    </row>
    <row r="360" spans="1:76">
      <c r="A360" s="662"/>
      <c r="B360" s="319"/>
      <c r="C360" s="319"/>
      <c r="D360" s="319"/>
      <c r="E360" s="319"/>
      <c r="F360" s="319"/>
      <c r="G360" s="393"/>
      <c r="H360" s="391"/>
      <c r="I360" s="319"/>
      <c r="J360" s="319"/>
      <c r="K360" s="319"/>
      <c r="L360" s="319"/>
      <c r="M360" s="319"/>
      <c r="N360" s="391"/>
      <c r="O360" s="319"/>
      <c r="P360" s="319"/>
      <c r="Q360" s="319"/>
      <c r="R360" s="319"/>
      <c r="S360" s="319"/>
      <c r="T360" s="391"/>
      <c r="U360" s="319"/>
      <c r="V360" s="319"/>
      <c r="W360" s="319"/>
      <c r="X360" s="319"/>
      <c r="Y360" s="319"/>
      <c r="Z360" s="391"/>
      <c r="AA360" s="319"/>
      <c r="AB360" s="319"/>
      <c r="AC360" s="319"/>
      <c r="AD360" s="319"/>
      <c r="AE360" s="319"/>
      <c r="AF360" s="391"/>
      <c r="AG360" s="319"/>
      <c r="AH360" s="319"/>
      <c r="AI360" s="319"/>
      <c r="AJ360" s="319"/>
      <c r="AK360" s="319"/>
      <c r="AL360" s="391"/>
      <c r="AM360" s="319"/>
      <c r="AN360" s="319"/>
      <c r="AO360" s="319"/>
      <c r="AP360" s="319"/>
      <c r="AQ360" s="319"/>
      <c r="AR360" s="391"/>
      <c r="AS360" s="319"/>
      <c r="AT360" s="319"/>
      <c r="AU360" s="319"/>
      <c r="AV360" s="319"/>
      <c r="AW360" s="394"/>
      <c r="AX360" s="391"/>
      <c r="AY360" s="319"/>
      <c r="AZ360" s="319"/>
      <c r="BA360" s="319"/>
      <c r="BB360" s="319"/>
      <c r="BC360" s="319"/>
      <c r="BD360" s="391"/>
      <c r="BE360" s="319"/>
      <c r="BF360" s="319"/>
      <c r="BG360" s="319"/>
      <c r="BH360" s="319"/>
      <c r="BI360" s="319"/>
      <c r="BJ360" s="391"/>
      <c r="BL360" s="391"/>
      <c r="BM360" s="391"/>
      <c r="BN360" s="391"/>
      <c r="BO360" s="391"/>
      <c r="BP360" s="391"/>
      <c r="BQ360" s="391"/>
      <c r="BR360" s="391"/>
      <c r="BS360" s="391"/>
      <c r="BT360" s="391"/>
      <c r="BU360" s="391"/>
      <c r="BV360" s="391"/>
      <c r="BW360" s="391"/>
      <c r="BX360" s="391"/>
    </row>
    <row r="361" spans="1:76">
      <c r="A361" s="662"/>
      <c r="B361" s="319"/>
      <c r="C361" s="319"/>
      <c r="D361" s="319"/>
      <c r="E361" s="319"/>
      <c r="F361" s="319"/>
      <c r="G361" s="393"/>
      <c r="H361" s="391"/>
      <c r="I361" s="319"/>
      <c r="J361" s="319"/>
      <c r="K361" s="319"/>
      <c r="L361" s="319"/>
      <c r="M361" s="319"/>
      <c r="N361" s="391"/>
      <c r="O361" s="319"/>
      <c r="P361" s="319"/>
      <c r="Q361" s="319"/>
      <c r="R361" s="319"/>
      <c r="S361" s="319"/>
      <c r="T361" s="391"/>
      <c r="U361" s="319"/>
      <c r="V361" s="319"/>
      <c r="W361" s="319"/>
      <c r="X361" s="319"/>
      <c r="Y361" s="319"/>
      <c r="Z361" s="391"/>
      <c r="AA361" s="319"/>
      <c r="AB361" s="319"/>
      <c r="AC361" s="319"/>
      <c r="AD361" s="319"/>
      <c r="AE361" s="319"/>
      <c r="AF361" s="391"/>
      <c r="AG361" s="319"/>
      <c r="AH361" s="319"/>
      <c r="AI361" s="319"/>
      <c r="AJ361" s="319"/>
      <c r="AK361" s="319"/>
      <c r="AL361" s="391"/>
      <c r="AM361" s="319"/>
      <c r="AN361" s="319"/>
      <c r="AO361" s="319"/>
      <c r="AP361" s="319"/>
      <c r="AQ361" s="319"/>
      <c r="AR361" s="391"/>
      <c r="AS361" s="319"/>
      <c r="AT361" s="319"/>
      <c r="AU361" s="319"/>
      <c r="AV361" s="319"/>
      <c r="AW361" s="394"/>
      <c r="AX361" s="391"/>
      <c r="AY361" s="319"/>
      <c r="AZ361" s="319"/>
      <c r="BA361" s="319"/>
      <c r="BB361" s="319"/>
      <c r="BC361" s="319"/>
      <c r="BD361" s="391"/>
      <c r="BE361" s="319"/>
      <c r="BF361" s="319"/>
      <c r="BG361" s="319"/>
      <c r="BH361" s="319"/>
      <c r="BI361" s="319"/>
      <c r="BJ361" s="391"/>
      <c r="BL361" s="391"/>
      <c r="BM361" s="391"/>
      <c r="BN361" s="391"/>
      <c r="BO361" s="391"/>
      <c r="BP361" s="391"/>
      <c r="BQ361" s="391"/>
      <c r="BR361" s="391"/>
      <c r="BS361" s="391"/>
      <c r="BT361" s="391"/>
      <c r="BU361" s="391"/>
      <c r="BV361" s="391"/>
      <c r="BW361" s="391"/>
      <c r="BX361" s="391"/>
    </row>
    <row r="362" spans="1:76">
      <c r="A362" s="662"/>
      <c r="B362" s="319"/>
      <c r="C362" s="319"/>
      <c r="D362" s="319"/>
      <c r="E362" s="319"/>
      <c r="F362" s="319"/>
      <c r="G362" s="393"/>
      <c r="H362" s="391"/>
      <c r="I362" s="319"/>
      <c r="J362" s="319"/>
      <c r="K362" s="319"/>
      <c r="L362" s="319"/>
      <c r="M362" s="319"/>
      <c r="N362" s="391"/>
      <c r="O362" s="319"/>
      <c r="P362" s="319"/>
      <c r="Q362" s="319"/>
      <c r="R362" s="319"/>
      <c r="S362" s="319"/>
      <c r="T362" s="391"/>
      <c r="U362" s="319"/>
      <c r="V362" s="319"/>
      <c r="W362" s="319"/>
      <c r="X362" s="319"/>
      <c r="Y362" s="319"/>
      <c r="Z362" s="391"/>
      <c r="AA362" s="319"/>
      <c r="AB362" s="319"/>
      <c r="AC362" s="319"/>
      <c r="AD362" s="319"/>
      <c r="AE362" s="319"/>
      <c r="AF362" s="391"/>
      <c r="AG362" s="319"/>
      <c r="AH362" s="319"/>
      <c r="AI362" s="319"/>
      <c r="AJ362" s="319"/>
      <c r="AK362" s="319"/>
      <c r="AL362" s="391"/>
      <c r="AM362" s="319"/>
      <c r="AN362" s="319"/>
      <c r="AO362" s="319"/>
      <c r="AP362" s="319"/>
      <c r="AQ362" s="319"/>
      <c r="AR362" s="391"/>
      <c r="AS362" s="319"/>
      <c r="AT362" s="319"/>
      <c r="AU362" s="319"/>
      <c r="AV362" s="319"/>
      <c r="AW362" s="394"/>
      <c r="AX362" s="391"/>
      <c r="AY362" s="319"/>
      <c r="AZ362" s="319"/>
      <c r="BA362" s="319"/>
      <c r="BB362" s="319"/>
      <c r="BC362" s="319"/>
      <c r="BD362" s="391"/>
      <c r="BE362" s="319"/>
      <c r="BF362" s="319"/>
      <c r="BG362" s="319"/>
      <c r="BH362" s="319"/>
      <c r="BI362" s="319"/>
      <c r="BJ362" s="391"/>
      <c r="BL362" s="391"/>
      <c r="BM362" s="391"/>
      <c r="BN362" s="391"/>
      <c r="BO362" s="391"/>
      <c r="BP362" s="391"/>
      <c r="BQ362" s="391"/>
      <c r="BR362" s="391"/>
      <c r="BS362" s="391"/>
      <c r="BT362" s="391"/>
      <c r="BU362" s="391"/>
      <c r="BV362" s="391"/>
      <c r="BW362" s="391"/>
      <c r="BX362" s="391"/>
    </row>
    <row r="363" spans="1:76">
      <c r="A363" s="662"/>
      <c r="B363" s="319"/>
      <c r="C363" s="319"/>
      <c r="D363" s="319"/>
      <c r="E363" s="319"/>
      <c r="F363" s="319"/>
      <c r="G363" s="393"/>
      <c r="H363" s="391"/>
      <c r="I363" s="319"/>
      <c r="J363" s="319"/>
      <c r="K363" s="319"/>
      <c r="L363" s="319"/>
      <c r="M363" s="319"/>
      <c r="N363" s="391"/>
      <c r="O363" s="319"/>
      <c r="P363" s="319"/>
      <c r="Q363" s="319"/>
      <c r="R363" s="319"/>
      <c r="S363" s="319"/>
      <c r="T363" s="391"/>
      <c r="U363" s="319"/>
      <c r="V363" s="319"/>
      <c r="W363" s="319"/>
      <c r="X363" s="319"/>
      <c r="Y363" s="319"/>
      <c r="Z363" s="391"/>
      <c r="AA363" s="319"/>
      <c r="AB363" s="319"/>
      <c r="AC363" s="319"/>
      <c r="AD363" s="319"/>
      <c r="AE363" s="319"/>
      <c r="AF363" s="391"/>
      <c r="AG363" s="319"/>
      <c r="AH363" s="319"/>
      <c r="AI363" s="319"/>
      <c r="AJ363" s="319"/>
      <c r="AK363" s="319"/>
      <c r="AL363" s="391"/>
      <c r="AM363" s="319"/>
      <c r="AN363" s="319"/>
      <c r="AO363" s="319"/>
      <c r="AP363" s="319"/>
      <c r="AQ363" s="319"/>
      <c r="AR363" s="391"/>
      <c r="AS363" s="319"/>
      <c r="AT363" s="319"/>
      <c r="AU363" s="319"/>
      <c r="AV363" s="319"/>
      <c r="AW363" s="394"/>
      <c r="AX363" s="391"/>
      <c r="AY363" s="319"/>
      <c r="AZ363" s="319"/>
      <c r="BA363" s="319"/>
      <c r="BB363" s="319"/>
      <c r="BC363" s="319"/>
      <c r="BD363" s="391"/>
      <c r="BE363" s="319"/>
      <c r="BF363" s="319"/>
      <c r="BG363" s="319"/>
      <c r="BH363" s="319"/>
      <c r="BI363" s="319"/>
      <c r="BJ363" s="391"/>
      <c r="BL363" s="391"/>
      <c r="BM363" s="391"/>
      <c r="BN363" s="391"/>
      <c r="BO363" s="391"/>
      <c r="BP363" s="391"/>
      <c r="BQ363" s="391"/>
      <c r="BR363" s="391"/>
      <c r="BS363" s="391"/>
      <c r="BT363" s="391"/>
      <c r="BU363" s="391"/>
      <c r="BV363" s="391"/>
      <c r="BW363" s="391"/>
      <c r="BX363" s="391"/>
    </row>
    <row r="364" spans="1:76">
      <c r="A364" s="662"/>
      <c r="B364" s="319"/>
      <c r="C364" s="319"/>
      <c r="D364" s="319"/>
      <c r="E364" s="319"/>
      <c r="F364" s="319"/>
      <c r="G364" s="393"/>
      <c r="H364" s="391"/>
      <c r="I364" s="319"/>
      <c r="J364" s="319"/>
      <c r="K364" s="319"/>
      <c r="L364" s="319"/>
      <c r="M364" s="319"/>
      <c r="N364" s="391"/>
      <c r="O364" s="319"/>
      <c r="P364" s="319"/>
      <c r="Q364" s="319"/>
      <c r="R364" s="319"/>
      <c r="S364" s="319"/>
      <c r="T364" s="391"/>
      <c r="U364" s="319"/>
      <c r="V364" s="319"/>
      <c r="W364" s="319"/>
      <c r="X364" s="319"/>
      <c r="Y364" s="319"/>
      <c r="Z364" s="391"/>
      <c r="AA364" s="319"/>
      <c r="AB364" s="319"/>
      <c r="AC364" s="319"/>
      <c r="AD364" s="319"/>
      <c r="AE364" s="319"/>
      <c r="AF364" s="391"/>
      <c r="AG364" s="319"/>
      <c r="AH364" s="319"/>
      <c r="AI364" s="319"/>
      <c r="AJ364" s="319"/>
      <c r="AK364" s="319"/>
      <c r="AL364" s="391"/>
      <c r="AM364" s="319"/>
      <c r="AN364" s="319"/>
      <c r="AO364" s="319"/>
      <c r="AP364" s="319"/>
      <c r="AQ364" s="319"/>
      <c r="AR364" s="391"/>
      <c r="AS364" s="319"/>
      <c r="AT364" s="319"/>
      <c r="AU364" s="319"/>
      <c r="AV364" s="319"/>
      <c r="AW364" s="394"/>
      <c r="AX364" s="391"/>
      <c r="AY364" s="319"/>
      <c r="AZ364" s="319"/>
      <c r="BA364" s="319"/>
      <c r="BB364" s="319"/>
      <c r="BC364" s="319"/>
      <c r="BD364" s="391"/>
      <c r="BE364" s="319"/>
      <c r="BF364" s="319"/>
      <c r="BG364" s="319"/>
      <c r="BH364" s="319"/>
      <c r="BI364" s="319"/>
      <c r="BJ364" s="391"/>
      <c r="BL364" s="391"/>
      <c r="BM364" s="391"/>
      <c r="BN364" s="391"/>
      <c r="BO364" s="391"/>
      <c r="BP364" s="391"/>
      <c r="BQ364" s="391"/>
      <c r="BR364" s="391"/>
      <c r="BS364" s="391"/>
      <c r="BT364" s="391"/>
      <c r="BU364" s="391"/>
      <c r="BV364" s="391"/>
      <c r="BW364" s="391"/>
      <c r="BX364" s="391"/>
    </row>
    <row r="365" spans="1:76">
      <c r="A365" s="662"/>
      <c r="B365" s="319"/>
      <c r="C365" s="319"/>
      <c r="D365" s="319"/>
      <c r="E365" s="319"/>
      <c r="F365" s="319"/>
      <c r="G365" s="393"/>
      <c r="H365" s="391"/>
      <c r="I365" s="319"/>
      <c r="J365" s="319"/>
      <c r="K365" s="319"/>
      <c r="L365" s="319"/>
      <c r="M365" s="319"/>
      <c r="N365" s="391"/>
      <c r="O365" s="319"/>
      <c r="P365" s="319"/>
      <c r="Q365" s="319"/>
      <c r="R365" s="319"/>
      <c r="S365" s="319"/>
      <c r="T365" s="391"/>
      <c r="U365" s="319"/>
      <c r="V365" s="319"/>
      <c r="W365" s="319"/>
      <c r="X365" s="319"/>
      <c r="Y365" s="319"/>
      <c r="Z365" s="391"/>
      <c r="AA365" s="319"/>
      <c r="AB365" s="319"/>
      <c r="AC365" s="319"/>
      <c r="AD365" s="319"/>
      <c r="AE365" s="319"/>
      <c r="AF365" s="391"/>
      <c r="AG365" s="319"/>
      <c r="AH365" s="319"/>
      <c r="AI365" s="319"/>
      <c r="AJ365" s="319"/>
      <c r="AK365" s="319"/>
      <c r="AL365" s="391"/>
      <c r="AM365" s="319"/>
      <c r="AN365" s="319"/>
      <c r="AO365" s="319"/>
      <c r="AP365" s="319"/>
      <c r="AQ365" s="319"/>
      <c r="AR365" s="391"/>
      <c r="AS365" s="319"/>
      <c r="AT365" s="319"/>
      <c r="AU365" s="319"/>
      <c r="AV365" s="319"/>
      <c r="AW365" s="394"/>
      <c r="AX365" s="391"/>
      <c r="AY365" s="319"/>
      <c r="AZ365" s="319"/>
      <c r="BA365" s="319"/>
      <c r="BB365" s="319"/>
      <c r="BC365" s="319"/>
      <c r="BD365" s="391"/>
      <c r="BE365" s="319"/>
      <c r="BF365" s="319"/>
      <c r="BG365" s="319"/>
      <c r="BH365" s="319"/>
      <c r="BI365" s="319"/>
      <c r="BJ365" s="391"/>
      <c r="BL365" s="391"/>
      <c r="BM365" s="391"/>
      <c r="BN365" s="391"/>
      <c r="BO365" s="391"/>
      <c r="BP365" s="391"/>
      <c r="BQ365" s="391"/>
      <c r="BR365" s="391"/>
      <c r="BS365" s="391"/>
      <c r="BT365" s="391"/>
      <c r="BU365" s="391"/>
      <c r="BV365" s="391"/>
      <c r="BW365" s="391"/>
      <c r="BX365" s="391"/>
    </row>
    <row r="366" spans="1:76">
      <c r="A366" s="662"/>
      <c r="B366" s="319"/>
      <c r="C366" s="319"/>
      <c r="D366" s="319"/>
      <c r="E366" s="319"/>
      <c r="F366" s="319"/>
      <c r="G366" s="393"/>
      <c r="H366" s="391"/>
      <c r="I366" s="319"/>
      <c r="J366" s="319"/>
      <c r="K366" s="319"/>
      <c r="L366" s="319"/>
      <c r="M366" s="319"/>
      <c r="N366" s="391"/>
      <c r="O366" s="319"/>
      <c r="P366" s="319"/>
      <c r="Q366" s="319"/>
      <c r="R366" s="319"/>
      <c r="S366" s="319"/>
      <c r="T366" s="391"/>
      <c r="U366" s="319"/>
      <c r="V366" s="319"/>
      <c r="W366" s="319"/>
      <c r="X366" s="319"/>
      <c r="Y366" s="319"/>
      <c r="Z366" s="391"/>
      <c r="AA366" s="319"/>
      <c r="AB366" s="319"/>
      <c r="AC366" s="319"/>
      <c r="AD366" s="319"/>
      <c r="AE366" s="319"/>
      <c r="AF366" s="391"/>
      <c r="AG366" s="319"/>
      <c r="AH366" s="319"/>
      <c r="AI366" s="319"/>
      <c r="AJ366" s="319"/>
      <c r="AK366" s="319"/>
      <c r="AL366" s="391"/>
      <c r="AM366" s="319"/>
      <c r="AN366" s="319"/>
      <c r="AO366" s="319"/>
      <c r="AP366" s="319"/>
      <c r="AQ366" s="319"/>
      <c r="AR366" s="391"/>
      <c r="AS366" s="319"/>
      <c r="AT366" s="319"/>
      <c r="AU366" s="319"/>
      <c r="AV366" s="319"/>
      <c r="AW366" s="394"/>
      <c r="AX366" s="391"/>
      <c r="AY366" s="319"/>
      <c r="AZ366" s="319"/>
      <c r="BA366" s="319"/>
      <c r="BB366" s="319"/>
      <c r="BC366" s="319"/>
      <c r="BD366" s="391"/>
      <c r="BE366" s="319"/>
      <c r="BF366" s="319"/>
      <c r="BG366" s="319"/>
      <c r="BH366" s="319"/>
      <c r="BI366" s="319"/>
      <c r="BJ366" s="391"/>
      <c r="BL366" s="391"/>
      <c r="BM366" s="391"/>
      <c r="BN366" s="391"/>
      <c r="BO366" s="391"/>
      <c r="BP366" s="391"/>
      <c r="BQ366" s="391"/>
      <c r="BR366" s="391"/>
      <c r="BS366" s="391"/>
      <c r="BT366" s="391"/>
      <c r="BU366" s="391"/>
      <c r="BV366" s="391"/>
      <c r="BW366" s="391"/>
      <c r="BX366" s="391"/>
    </row>
    <row r="367" spans="1:76">
      <c r="A367" s="662"/>
      <c r="B367" s="319"/>
      <c r="C367" s="319"/>
      <c r="D367" s="319"/>
      <c r="E367" s="319"/>
      <c r="F367" s="319"/>
      <c r="G367" s="393"/>
      <c r="H367" s="391"/>
      <c r="I367" s="319"/>
      <c r="J367" s="319"/>
      <c r="K367" s="319"/>
      <c r="L367" s="319"/>
      <c r="M367" s="319"/>
      <c r="N367" s="391"/>
      <c r="O367" s="319"/>
      <c r="P367" s="319"/>
      <c r="Q367" s="319"/>
      <c r="R367" s="319"/>
      <c r="S367" s="319"/>
      <c r="T367" s="391"/>
      <c r="U367" s="319"/>
      <c r="V367" s="319"/>
      <c r="W367" s="319"/>
      <c r="X367" s="319"/>
      <c r="Y367" s="319"/>
      <c r="Z367" s="391"/>
      <c r="AA367" s="319"/>
      <c r="AB367" s="319"/>
      <c r="AC367" s="319"/>
      <c r="AD367" s="319"/>
      <c r="AE367" s="319"/>
      <c r="AF367" s="391"/>
      <c r="AG367" s="319"/>
      <c r="AH367" s="319"/>
      <c r="AI367" s="319"/>
      <c r="AJ367" s="319"/>
      <c r="AK367" s="319"/>
      <c r="AL367" s="391"/>
      <c r="AM367" s="319"/>
      <c r="AN367" s="319"/>
      <c r="AO367" s="319"/>
      <c r="AP367" s="319"/>
      <c r="AQ367" s="319"/>
      <c r="AR367" s="391"/>
      <c r="AS367" s="319"/>
      <c r="AT367" s="319"/>
      <c r="AU367" s="319"/>
      <c r="AV367" s="319"/>
      <c r="AW367" s="394"/>
      <c r="AX367" s="391"/>
      <c r="AY367" s="319"/>
      <c r="AZ367" s="319"/>
      <c r="BA367" s="319"/>
      <c r="BB367" s="319"/>
      <c r="BC367" s="319"/>
      <c r="BD367" s="391"/>
      <c r="BE367" s="319"/>
      <c r="BF367" s="319"/>
      <c r="BG367" s="319"/>
      <c r="BH367" s="319"/>
      <c r="BI367" s="319"/>
      <c r="BJ367" s="391"/>
      <c r="BL367" s="391"/>
      <c r="BM367" s="391"/>
      <c r="BN367" s="391"/>
      <c r="BO367" s="391"/>
      <c r="BP367" s="391"/>
      <c r="BQ367" s="391"/>
      <c r="BR367" s="391"/>
      <c r="BS367" s="391"/>
      <c r="BT367" s="391"/>
      <c r="BU367" s="391"/>
      <c r="BV367" s="391"/>
      <c r="BW367" s="391"/>
      <c r="BX367" s="391"/>
    </row>
    <row r="368" spans="1:76">
      <c r="A368" s="662"/>
      <c r="B368" s="319"/>
      <c r="C368" s="319"/>
      <c r="D368" s="319"/>
      <c r="E368" s="319"/>
      <c r="F368" s="319"/>
      <c r="G368" s="393"/>
      <c r="H368" s="391"/>
      <c r="I368" s="319"/>
      <c r="J368" s="319"/>
      <c r="K368" s="319"/>
      <c r="L368" s="319"/>
      <c r="M368" s="319"/>
      <c r="N368" s="391"/>
      <c r="O368" s="319"/>
      <c r="P368" s="319"/>
      <c r="Q368" s="319"/>
      <c r="R368" s="319"/>
      <c r="S368" s="319"/>
      <c r="T368" s="391"/>
      <c r="U368" s="319"/>
      <c r="V368" s="319"/>
      <c r="W368" s="319"/>
      <c r="X368" s="319"/>
      <c r="Y368" s="319"/>
      <c r="Z368" s="391"/>
      <c r="AA368" s="319"/>
      <c r="AB368" s="319"/>
      <c r="AC368" s="319"/>
      <c r="AD368" s="319"/>
      <c r="AE368" s="319"/>
      <c r="AF368" s="391"/>
      <c r="AG368" s="319"/>
      <c r="AH368" s="319"/>
      <c r="AI368" s="319"/>
      <c r="AJ368" s="319"/>
      <c r="AK368" s="319"/>
      <c r="AL368" s="391"/>
      <c r="AM368" s="319"/>
      <c r="AN368" s="319"/>
      <c r="AO368" s="319"/>
      <c r="AP368" s="319"/>
      <c r="AQ368" s="319"/>
      <c r="AR368" s="391"/>
      <c r="AS368" s="319"/>
      <c r="AT368" s="319"/>
      <c r="AU368" s="319"/>
      <c r="AV368" s="319"/>
      <c r="AW368" s="394"/>
      <c r="AX368" s="391"/>
      <c r="AY368" s="319"/>
      <c r="AZ368" s="319"/>
      <c r="BA368" s="319"/>
      <c r="BB368" s="319"/>
      <c r="BC368" s="319"/>
      <c r="BD368" s="391"/>
      <c r="BE368" s="319"/>
      <c r="BF368" s="319"/>
      <c r="BG368" s="319"/>
      <c r="BH368" s="319"/>
      <c r="BI368" s="319"/>
      <c r="BJ368" s="391"/>
      <c r="BL368" s="391"/>
      <c r="BM368" s="391"/>
      <c r="BN368" s="391"/>
      <c r="BO368" s="391"/>
      <c r="BP368" s="391"/>
      <c r="BQ368" s="391"/>
      <c r="BR368" s="391"/>
      <c r="BS368" s="391"/>
      <c r="BT368" s="391"/>
      <c r="BU368" s="391"/>
      <c r="BV368" s="391"/>
      <c r="BW368" s="391"/>
      <c r="BX368" s="391"/>
    </row>
    <row r="369" spans="1:76">
      <c r="A369" s="662"/>
      <c r="B369" s="319"/>
      <c r="C369" s="319"/>
      <c r="D369" s="319"/>
      <c r="E369" s="319"/>
      <c r="F369" s="319"/>
      <c r="G369" s="393"/>
      <c r="H369" s="391"/>
      <c r="I369" s="319"/>
      <c r="J369" s="319"/>
      <c r="K369" s="319"/>
      <c r="L369" s="319"/>
      <c r="M369" s="319"/>
      <c r="N369" s="391"/>
      <c r="O369" s="319"/>
      <c r="P369" s="319"/>
      <c r="Q369" s="319"/>
      <c r="R369" s="319"/>
      <c r="S369" s="319"/>
      <c r="T369" s="391"/>
      <c r="U369" s="319"/>
      <c r="V369" s="319"/>
      <c r="W369" s="319"/>
      <c r="X369" s="319"/>
      <c r="Y369" s="319"/>
      <c r="Z369" s="391"/>
      <c r="AA369" s="319"/>
      <c r="AB369" s="319"/>
      <c r="AC369" s="319"/>
      <c r="AD369" s="319"/>
      <c r="AE369" s="319"/>
      <c r="AF369" s="391"/>
      <c r="AG369" s="319"/>
      <c r="AH369" s="319"/>
      <c r="AI369" s="319"/>
      <c r="AJ369" s="319"/>
      <c r="AK369" s="319"/>
      <c r="AL369" s="391"/>
      <c r="AM369" s="319"/>
      <c r="AN369" s="319"/>
      <c r="AO369" s="319"/>
      <c r="AP369" s="319"/>
      <c r="AQ369" s="319"/>
      <c r="AR369" s="391"/>
      <c r="AS369" s="319"/>
      <c r="AT369" s="319"/>
      <c r="AU369" s="319"/>
      <c r="AV369" s="319"/>
      <c r="AW369" s="394"/>
      <c r="AX369" s="391"/>
      <c r="AY369" s="319"/>
      <c r="AZ369" s="319"/>
      <c r="BA369" s="319"/>
      <c r="BB369" s="319"/>
      <c r="BC369" s="319"/>
      <c r="BD369" s="391"/>
      <c r="BE369" s="319"/>
      <c r="BF369" s="319"/>
      <c r="BG369" s="319"/>
      <c r="BH369" s="319"/>
      <c r="BI369" s="319"/>
      <c r="BJ369" s="391"/>
      <c r="BL369" s="391"/>
      <c r="BM369" s="391"/>
      <c r="BN369" s="391"/>
      <c r="BO369" s="391"/>
      <c r="BP369" s="391"/>
      <c r="BQ369" s="391"/>
      <c r="BR369" s="391"/>
      <c r="BS369" s="391"/>
      <c r="BT369" s="391"/>
      <c r="BU369" s="391"/>
      <c r="BV369" s="391"/>
      <c r="BW369" s="391"/>
      <c r="BX369" s="391"/>
    </row>
    <row r="370" spans="1:76">
      <c r="A370" s="662"/>
      <c r="B370" s="319"/>
      <c r="C370" s="319"/>
      <c r="D370" s="319"/>
      <c r="E370" s="319"/>
      <c r="F370" s="319"/>
      <c r="G370" s="393"/>
      <c r="H370" s="391"/>
      <c r="I370" s="319"/>
      <c r="J370" s="319"/>
      <c r="K370" s="319"/>
      <c r="L370" s="319"/>
      <c r="M370" s="319"/>
      <c r="N370" s="391"/>
      <c r="O370" s="319"/>
      <c r="P370" s="319"/>
      <c r="Q370" s="319"/>
      <c r="R370" s="319"/>
      <c r="S370" s="319"/>
      <c r="T370" s="391"/>
      <c r="U370" s="319"/>
      <c r="V370" s="319"/>
      <c r="W370" s="319"/>
      <c r="X370" s="319"/>
      <c r="Y370" s="319"/>
      <c r="Z370" s="391"/>
      <c r="AA370" s="319"/>
      <c r="AB370" s="319"/>
      <c r="AC370" s="319"/>
      <c r="AD370" s="319"/>
      <c r="AE370" s="319"/>
      <c r="AF370" s="391"/>
      <c r="AG370" s="319"/>
      <c r="AH370" s="319"/>
      <c r="AI370" s="319"/>
      <c r="AJ370" s="319"/>
      <c r="AK370" s="319"/>
      <c r="AL370" s="391"/>
      <c r="AM370" s="319"/>
      <c r="AN370" s="319"/>
      <c r="AO370" s="319"/>
      <c r="AP370" s="319"/>
      <c r="AQ370" s="319"/>
      <c r="AR370" s="391"/>
      <c r="AS370" s="319"/>
      <c r="AT370" s="319"/>
      <c r="AU370" s="319"/>
      <c r="AV370" s="319"/>
      <c r="AW370" s="394"/>
      <c r="AX370" s="391"/>
      <c r="AY370" s="319"/>
      <c r="AZ370" s="319"/>
      <c r="BA370" s="319"/>
      <c r="BB370" s="319"/>
      <c r="BC370" s="319"/>
      <c r="BD370" s="391"/>
      <c r="BE370" s="319"/>
      <c r="BF370" s="319"/>
      <c r="BG370" s="319"/>
      <c r="BH370" s="319"/>
      <c r="BI370" s="319"/>
      <c r="BJ370" s="391"/>
      <c r="BL370" s="391"/>
      <c r="BM370" s="391"/>
      <c r="BN370" s="391"/>
      <c r="BO370" s="391"/>
      <c r="BP370" s="391"/>
      <c r="BQ370" s="391"/>
      <c r="BR370" s="391"/>
      <c r="BS370" s="391"/>
      <c r="BT370" s="391"/>
      <c r="BU370" s="391"/>
      <c r="BV370" s="391"/>
      <c r="BW370" s="391"/>
      <c r="BX370" s="391"/>
    </row>
    <row r="371" spans="1:76">
      <c r="A371" s="662"/>
      <c r="B371" s="319"/>
      <c r="C371" s="319"/>
      <c r="D371" s="319"/>
      <c r="E371" s="319"/>
      <c r="F371" s="319"/>
      <c r="G371" s="393"/>
      <c r="H371" s="391"/>
      <c r="I371" s="319"/>
      <c r="J371" s="319"/>
      <c r="K371" s="319"/>
      <c r="L371" s="319"/>
      <c r="M371" s="319"/>
      <c r="N371" s="391"/>
      <c r="O371" s="319"/>
      <c r="P371" s="319"/>
      <c r="Q371" s="319"/>
      <c r="R371" s="319"/>
      <c r="S371" s="319"/>
      <c r="T371" s="391"/>
      <c r="U371" s="319"/>
      <c r="V371" s="319"/>
      <c r="W371" s="319"/>
      <c r="X371" s="319"/>
      <c r="Y371" s="319"/>
      <c r="Z371" s="391"/>
      <c r="AA371" s="319"/>
      <c r="AB371" s="319"/>
      <c r="AC371" s="319"/>
      <c r="AD371" s="319"/>
      <c r="AE371" s="319"/>
      <c r="AF371" s="391"/>
      <c r="AG371" s="319"/>
      <c r="AH371" s="319"/>
      <c r="AI371" s="319"/>
      <c r="AJ371" s="319"/>
      <c r="AK371" s="319"/>
      <c r="AL371" s="391"/>
      <c r="AM371" s="319"/>
      <c r="AN371" s="319"/>
      <c r="AO371" s="319"/>
      <c r="AP371" s="319"/>
      <c r="AQ371" s="319"/>
      <c r="AR371" s="391"/>
      <c r="AS371" s="319"/>
      <c r="AT371" s="319"/>
      <c r="AU371" s="319"/>
      <c r="AV371" s="319"/>
      <c r="AW371" s="394"/>
      <c r="AX371" s="391"/>
      <c r="AY371" s="319"/>
      <c r="AZ371" s="319"/>
      <c r="BA371" s="319"/>
      <c r="BB371" s="319"/>
      <c r="BC371" s="319"/>
      <c r="BD371" s="391"/>
      <c r="BE371" s="319"/>
      <c r="BF371" s="319"/>
      <c r="BG371" s="319"/>
      <c r="BH371" s="319"/>
      <c r="BI371" s="319"/>
      <c r="BJ371" s="391"/>
      <c r="BL371" s="391"/>
      <c r="BM371" s="391"/>
      <c r="BN371" s="391"/>
      <c r="BO371" s="391"/>
      <c r="BP371" s="391"/>
      <c r="BQ371" s="391"/>
      <c r="BR371" s="391"/>
      <c r="BS371" s="391"/>
      <c r="BT371" s="391"/>
      <c r="BU371" s="391"/>
      <c r="BV371" s="391"/>
      <c r="BW371" s="391"/>
      <c r="BX371" s="391"/>
    </row>
    <row r="372" spans="1:76">
      <c r="A372" s="662"/>
      <c r="B372" s="319"/>
      <c r="C372" s="319"/>
      <c r="D372" s="319"/>
      <c r="E372" s="319"/>
      <c r="F372" s="319"/>
      <c r="G372" s="393"/>
      <c r="H372" s="391"/>
      <c r="I372" s="319"/>
      <c r="J372" s="319"/>
      <c r="K372" s="319"/>
      <c r="L372" s="319"/>
      <c r="M372" s="319"/>
      <c r="N372" s="391"/>
      <c r="O372" s="319"/>
      <c r="P372" s="319"/>
      <c r="Q372" s="319"/>
      <c r="R372" s="319"/>
      <c r="S372" s="319"/>
      <c r="T372" s="391"/>
      <c r="U372" s="319"/>
      <c r="V372" s="319"/>
      <c r="W372" s="319"/>
      <c r="X372" s="319"/>
      <c r="Y372" s="319"/>
      <c r="Z372" s="391"/>
      <c r="AA372" s="319"/>
      <c r="AB372" s="319"/>
      <c r="AC372" s="319"/>
      <c r="AD372" s="319"/>
      <c r="AE372" s="319"/>
      <c r="AF372" s="391"/>
      <c r="AG372" s="319"/>
      <c r="AH372" s="319"/>
      <c r="AI372" s="319"/>
      <c r="AJ372" s="319"/>
      <c r="AK372" s="319"/>
      <c r="AL372" s="391"/>
      <c r="AM372" s="319"/>
      <c r="AN372" s="319"/>
      <c r="AO372" s="319"/>
      <c r="AP372" s="319"/>
      <c r="AQ372" s="319"/>
      <c r="AR372" s="391"/>
      <c r="AS372" s="319"/>
      <c r="AT372" s="319"/>
      <c r="AU372" s="319"/>
      <c r="AV372" s="319"/>
      <c r="AW372" s="394"/>
      <c r="AX372" s="391"/>
      <c r="AY372" s="319"/>
      <c r="AZ372" s="319"/>
      <c r="BA372" s="319"/>
      <c r="BB372" s="319"/>
      <c r="BC372" s="319"/>
      <c r="BD372" s="391"/>
      <c r="BE372" s="319"/>
      <c r="BF372" s="319"/>
      <c r="BG372" s="319"/>
      <c r="BH372" s="319"/>
      <c r="BI372" s="319"/>
      <c r="BJ372" s="391"/>
      <c r="BL372" s="391"/>
      <c r="BM372" s="391"/>
      <c r="BN372" s="391"/>
      <c r="BO372" s="391"/>
      <c r="BP372" s="391"/>
      <c r="BQ372" s="391"/>
      <c r="BR372" s="391"/>
      <c r="BS372" s="391"/>
      <c r="BT372" s="391"/>
      <c r="BU372" s="391"/>
      <c r="BV372" s="391"/>
      <c r="BW372" s="391"/>
      <c r="BX372" s="391"/>
    </row>
    <row r="373" spans="1:76">
      <c r="A373" s="662"/>
      <c r="B373" s="319"/>
      <c r="C373" s="319"/>
      <c r="D373" s="319"/>
      <c r="E373" s="319"/>
      <c r="F373" s="319"/>
      <c r="G373" s="393"/>
      <c r="H373" s="391"/>
      <c r="I373" s="319"/>
      <c r="J373" s="319"/>
      <c r="K373" s="319"/>
      <c r="L373" s="319"/>
      <c r="M373" s="319"/>
      <c r="N373" s="391"/>
      <c r="O373" s="319"/>
      <c r="P373" s="319"/>
      <c r="Q373" s="319"/>
      <c r="R373" s="319"/>
      <c r="S373" s="319"/>
      <c r="T373" s="391"/>
      <c r="U373" s="319"/>
      <c r="V373" s="319"/>
      <c r="W373" s="319"/>
      <c r="X373" s="319"/>
      <c r="Y373" s="319"/>
      <c r="Z373" s="391"/>
      <c r="AA373" s="319"/>
      <c r="AB373" s="319"/>
      <c r="AC373" s="319"/>
      <c r="AD373" s="319"/>
      <c r="AE373" s="319"/>
      <c r="AF373" s="391"/>
      <c r="AG373" s="319"/>
      <c r="AH373" s="319"/>
      <c r="AI373" s="319"/>
      <c r="AJ373" s="319"/>
      <c r="AK373" s="319"/>
      <c r="AL373" s="391"/>
      <c r="AM373" s="319"/>
      <c r="AN373" s="319"/>
      <c r="AO373" s="319"/>
      <c r="AP373" s="319"/>
      <c r="AQ373" s="319"/>
      <c r="AR373" s="391"/>
      <c r="AS373" s="319"/>
      <c r="AT373" s="319"/>
      <c r="AU373" s="319"/>
      <c r="AV373" s="319"/>
      <c r="AW373" s="394"/>
      <c r="AX373" s="391"/>
      <c r="AY373" s="319"/>
      <c r="AZ373" s="319"/>
      <c r="BA373" s="319"/>
      <c r="BB373" s="319"/>
      <c r="BC373" s="319"/>
      <c r="BD373" s="391"/>
      <c r="BE373" s="319"/>
      <c r="BF373" s="319"/>
      <c r="BG373" s="319"/>
      <c r="BH373" s="319"/>
      <c r="BI373" s="319"/>
      <c r="BJ373" s="391"/>
      <c r="BL373" s="391"/>
      <c r="BM373" s="391"/>
      <c r="BN373" s="391"/>
      <c r="BO373" s="391"/>
      <c r="BP373" s="391"/>
      <c r="BQ373" s="391"/>
      <c r="BR373" s="391"/>
      <c r="BS373" s="391"/>
      <c r="BT373" s="391"/>
      <c r="BU373" s="391"/>
      <c r="BV373" s="391"/>
      <c r="BW373" s="391"/>
      <c r="BX373" s="391"/>
    </row>
    <row r="374" spans="1:76">
      <c r="A374" s="662"/>
      <c r="B374" s="319"/>
      <c r="C374" s="319"/>
      <c r="D374" s="319"/>
      <c r="E374" s="319"/>
      <c r="F374" s="319"/>
      <c r="G374" s="393"/>
      <c r="H374" s="391"/>
      <c r="I374" s="319"/>
      <c r="J374" s="319"/>
      <c r="K374" s="319"/>
      <c r="L374" s="319"/>
      <c r="M374" s="319"/>
      <c r="N374" s="391"/>
      <c r="O374" s="319"/>
      <c r="P374" s="319"/>
      <c r="Q374" s="319"/>
      <c r="R374" s="319"/>
      <c r="S374" s="319"/>
      <c r="T374" s="391"/>
      <c r="U374" s="319"/>
      <c r="V374" s="319"/>
      <c r="W374" s="319"/>
      <c r="X374" s="319"/>
      <c r="Y374" s="319"/>
      <c r="Z374" s="391"/>
      <c r="AA374" s="319"/>
      <c r="AB374" s="319"/>
      <c r="AC374" s="319"/>
      <c r="AD374" s="319"/>
      <c r="AE374" s="319"/>
      <c r="AF374" s="391"/>
      <c r="AG374" s="319"/>
      <c r="AH374" s="319"/>
      <c r="AI374" s="319"/>
      <c r="AJ374" s="319"/>
      <c r="AK374" s="319"/>
      <c r="AL374" s="391"/>
      <c r="AM374" s="319"/>
      <c r="AN374" s="319"/>
      <c r="AO374" s="319"/>
      <c r="AP374" s="319"/>
      <c r="AQ374" s="319"/>
      <c r="AR374" s="391"/>
      <c r="AS374" s="319"/>
      <c r="AT374" s="319"/>
      <c r="AU374" s="319"/>
      <c r="AV374" s="319"/>
      <c r="AW374" s="394"/>
      <c r="AX374" s="391"/>
      <c r="AY374" s="319"/>
      <c r="AZ374" s="319"/>
      <c r="BA374" s="319"/>
      <c r="BB374" s="319"/>
      <c r="BC374" s="319"/>
      <c r="BD374" s="391"/>
      <c r="BE374" s="319"/>
      <c r="BF374" s="319"/>
      <c r="BG374" s="319"/>
      <c r="BH374" s="319"/>
      <c r="BI374" s="319"/>
      <c r="BJ374" s="391"/>
      <c r="BL374" s="391"/>
      <c r="BM374" s="391"/>
      <c r="BN374" s="391"/>
      <c r="BO374" s="391"/>
      <c r="BP374" s="391"/>
      <c r="BQ374" s="391"/>
      <c r="BR374" s="391"/>
      <c r="BS374" s="391"/>
      <c r="BT374" s="391"/>
      <c r="BU374" s="391"/>
      <c r="BV374" s="391"/>
      <c r="BW374" s="391"/>
      <c r="BX374" s="391"/>
    </row>
    <row r="375" spans="1:76">
      <c r="A375" s="662"/>
      <c r="B375" s="319"/>
      <c r="C375" s="319"/>
      <c r="D375" s="319"/>
      <c r="E375" s="319"/>
      <c r="F375" s="319"/>
      <c r="G375" s="393"/>
      <c r="H375" s="391"/>
      <c r="I375" s="319"/>
      <c r="J375" s="319"/>
      <c r="K375" s="319"/>
      <c r="L375" s="319"/>
      <c r="M375" s="319"/>
      <c r="N375" s="391"/>
      <c r="O375" s="319"/>
      <c r="P375" s="319"/>
      <c r="Q375" s="319"/>
      <c r="R375" s="319"/>
      <c r="S375" s="319"/>
      <c r="T375" s="391"/>
      <c r="U375" s="319"/>
      <c r="V375" s="319"/>
      <c r="W375" s="319"/>
      <c r="X375" s="319"/>
      <c r="Y375" s="319"/>
      <c r="Z375" s="391"/>
      <c r="AA375" s="319"/>
      <c r="AB375" s="319"/>
      <c r="AC375" s="319"/>
      <c r="AD375" s="319"/>
      <c r="AE375" s="319"/>
      <c r="AF375" s="391"/>
      <c r="AG375" s="319"/>
      <c r="AH375" s="319"/>
      <c r="AI375" s="319"/>
      <c r="AJ375" s="319"/>
      <c r="AK375" s="319"/>
      <c r="AL375" s="391"/>
      <c r="AM375" s="319"/>
      <c r="AN375" s="319"/>
      <c r="AO375" s="319"/>
      <c r="AP375" s="319"/>
      <c r="AQ375" s="319"/>
      <c r="AR375" s="391"/>
      <c r="AS375" s="319"/>
      <c r="AT375" s="319"/>
      <c r="AU375" s="319"/>
      <c r="AV375" s="319"/>
      <c r="AW375" s="394"/>
      <c r="AX375" s="391"/>
      <c r="AY375" s="319"/>
      <c r="AZ375" s="319"/>
      <c r="BA375" s="319"/>
      <c r="BB375" s="319"/>
      <c r="BC375" s="319"/>
      <c r="BD375" s="391"/>
      <c r="BE375" s="319"/>
      <c r="BF375" s="319"/>
      <c r="BG375" s="319"/>
      <c r="BH375" s="319"/>
      <c r="BI375" s="319"/>
      <c r="BJ375" s="391"/>
      <c r="BL375" s="391"/>
      <c r="BM375" s="391"/>
      <c r="BN375" s="391"/>
      <c r="BO375" s="391"/>
      <c r="BP375" s="391"/>
      <c r="BQ375" s="391"/>
      <c r="BR375" s="391"/>
      <c r="BS375" s="391"/>
      <c r="BT375" s="391"/>
      <c r="BU375" s="391"/>
      <c r="BV375" s="391"/>
      <c r="BW375" s="391"/>
      <c r="BX375" s="391"/>
    </row>
    <row r="376" spans="1:76">
      <c r="A376" s="662"/>
      <c r="B376" s="319"/>
      <c r="C376" s="319"/>
      <c r="D376" s="319"/>
      <c r="E376" s="319"/>
      <c r="F376" s="319"/>
      <c r="G376" s="393"/>
      <c r="H376" s="391"/>
      <c r="I376" s="319"/>
      <c r="J376" s="319"/>
      <c r="K376" s="319"/>
      <c r="L376" s="319"/>
      <c r="M376" s="319"/>
      <c r="N376" s="391"/>
      <c r="O376" s="319"/>
      <c r="P376" s="319"/>
      <c r="Q376" s="319"/>
      <c r="R376" s="319"/>
      <c r="S376" s="319"/>
      <c r="T376" s="391"/>
      <c r="U376" s="319"/>
      <c r="V376" s="319"/>
      <c r="W376" s="319"/>
      <c r="X376" s="319"/>
      <c r="Y376" s="319"/>
      <c r="Z376" s="391"/>
      <c r="AA376" s="319"/>
      <c r="AB376" s="319"/>
      <c r="AC376" s="319"/>
      <c r="AD376" s="319"/>
      <c r="AE376" s="319"/>
      <c r="AF376" s="391"/>
      <c r="AG376" s="319"/>
      <c r="AH376" s="319"/>
      <c r="AI376" s="319"/>
      <c r="AJ376" s="319"/>
      <c r="AK376" s="319"/>
      <c r="AL376" s="391"/>
      <c r="AM376" s="319"/>
      <c r="AN376" s="319"/>
      <c r="AO376" s="319"/>
      <c r="AP376" s="319"/>
      <c r="AQ376" s="319"/>
      <c r="AR376" s="391"/>
      <c r="AS376" s="319"/>
      <c r="AT376" s="319"/>
      <c r="AU376" s="319"/>
      <c r="AV376" s="319"/>
      <c r="AW376" s="394"/>
      <c r="AX376" s="391"/>
      <c r="AY376" s="319"/>
      <c r="AZ376" s="319"/>
      <c r="BA376" s="319"/>
      <c r="BB376" s="319"/>
      <c r="BC376" s="319"/>
      <c r="BD376" s="391"/>
      <c r="BE376" s="319"/>
      <c r="BF376" s="319"/>
      <c r="BG376" s="319"/>
      <c r="BH376" s="319"/>
      <c r="BI376" s="319"/>
      <c r="BJ376" s="391"/>
      <c r="BL376" s="391"/>
      <c r="BM376" s="391"/>
      <c r="BN376" s="391"/>
      <c r="BO376" s="391"/>
      <c r="BP376" s="391"/>
      <c r="BQ376" s="391"/>
      <c r="BR376" s="391"/>
      <c r="BS376" s="391"/>
      <c r="BT376" s="391"/>
      <c r="BU376" s="391"/>
      <c r="BV376" s="391"/>
      <c r="BW376" s="391"/>
      <c r="BX376" s="391"/>
    </row>
    <row r="377" spans="1:76">
      <c r="A377" s="662"/>
      <c r="B377" s="319"/>
      <c r="C377" s="319"/>
      <c r="D377" s="319"/>
      <c r="E377" s="319"/>
      <c r="F377" s="319"/>
      <c r="G377" s="393"/>
      <c r="H377" s="391"/>
      <c r="I377" s="319"/>
      <c r="J377" s="319"/>
      <c r="K377" s="319"/>
      <c r="L377" s="319"/>
      <c r="M377" s="319"/>
      <c r="N377" s="391"/>
      <c r="O377" s="319"/>
      <c r="P377" s="319"/>
      <c r="Q377" s="319"/>
      <c r="R377" s="319"/>
      <c r="S377" s="319"/>
      <c r="T377" s="391"/>
      <c r="U377" s="319"/>
      <c r="V377" s="319"/>
      <c r="W377" s="319"/>
      <c r="X377" s="319"/>
      <c r="Y377" s="319"/>
      <c r="Z377" s="391"/>
      <c r="AA377" s="319"/>
      <c r="AB377" s="319"/>
      <c r="AC377" s="319"/>
      <c r="AD377" s="319"/>
      <c r="AE377" s="319"/>
      <c r="AF377" s="391"/>
      <c r="AG377" s="319"/>
      <c r="AH377" s="319"/>
      <c r="AI377" s="319"/>
      <c r="AJ377" s="319"/>
      <c r="AK377" s="319"/>
      <c r="AL377" s="391"/>
      <c r="AM377" s="319"/>
      <c r="AN377" s="319"/>
      <c r="AO377" s="319"/>
      <c r="AP377" s="319"/>
      <c r="AQ377" s="319"/>
      <c r="AR377" s="391"/>
      <c r="AS377" s="319"/>
      <c r="AT377" s="319"/>
      <c r="AU377" s="319"/>
      <c r="AV377" s="319"/>
      <c r="AW377" s="394"/>
      <c r="AX377" s="391"/>
      <c r="AY377" s="319"/>
      <c r="AZ377" s="319"/>
      <c r="BA377" s="319"/>
      <c r="BB377" s="319"/>
      <c r="BC377" s="319"/>
      <c r="BD377" s="391"/>
      <c r="BE377" s="319"/>
      <c r="BF377" s="319"/>
      <c r="BG377" s="319"/>
      <c r="BH377" s="319"/>
      <c r="BI377" s="319"/>
      <c r="BJ377" s="391"/>
      <c r="BL377" s="391"/>
      <c r="BM377" s="391"/>
      <c r="BN377" s="391"/>
      <c r="BO377" s="391"/>
      <c r="BP377" s="391"/>
      <c r="BQ377" s="391"/>
      <c r="BR377" s="391"/>
      <c r="BS377" s="391"/>
      <c r="BT377" s="391"/>
      <c r="BU377" s="391"/>
      <c r="BV377" s="391"/>
      <c r="BW377" s="391"/>
      <c r="BX377" s="391"/>
    </row>
    <row r="378" spans="1:76">
      <c r="A378" s="662"/>
      <c r="B378" s="319"/>
      <c r="C378" s="319"/>
      <c r="D378" s="319"/>
      <c r="E378" s="319"/>
      <c r="F378" s="319"/>
      <c r="G378" s="393"/>
      <c r="H378" s="391"/>
      <c r="I378" s="319"/>
      <c r="J378" s="319"/>
      <c r="K378" s="319"/>
      <c r="L378" s="319"/>
      <c r="M378" s="319"/>
      <c r="N378" s="391"/>
      <c r="O378" s="319"/>
      <c r="P378" s="319"/>
      <c r="Q378" s="319"/>
      <c r="R378" s="319"/>
      <c r="S378" s="319"/>
      <c r="T378" s="391"/>
      <c r="U378" s="319"/>
      <c r="V378" s="319"/>
      <c r="W378" s="319"/>
      <c r="X378" s="319"/>
      <c r="Y378" s="319"/>
      <c r="Z378" s="391"/>
      <c r="AA378" s="319"/>
      <c r="AB378" s="319"/>
      <c r="AC378" s="319"/>
      <c r="AD378" s="319"/>
      <c r="AE378" s="319"/>
      <c r="AF378" s="391"/>
      <c r="AG378" s="319"/>
      <c r="AH378" s="319"/>
      <c r="AI378" s="319"/>
      <c r="AJ378" s="319"/>
      <c r="AK378" s="319"/>
      <c r="AL378" s="391"/>
      <c r="AM378" s="319"/>
      <c r="AN378" s="319"/>
      <c r="AO378" s="319"/>
      <c r="AP378" s="319"/>
      <c r="AQ378" s="319"/>
      <c r="AR378" s="391"/>
      <c r="AS378" s="319"/>
      <c r="AT378" s="319"/>
      <c r="AU378" s="319"/>
      <c r="AV378" s="319"/>
      <c r="AW378" s="394"/>
      <c r="AX378" s="391"/>
      <c r="AY378" s="319"/>
      <c r="AZ378" s="319"/>
      <c r="BA378" s="319"/>
      <c r="BB378" s="319"/>
      <c r="BC378" s="319"/>
      <c r="BD378" s="391"/>
      <c r="BE378" s="319"/>
      <c r="BF378" s="319"/>
      <c r="BG378" s="319"/>
      <c r="BH378" s="319"/>
      <c r="BI378" s="319"/>
      <c r="BJ378" s="391"/>
      <c r="BL378" s="391"/>
      <c r="BM378" s="391"/>
      <c r="BN378" s="391"/>
      <c r="BO378" s="391"/>
      <c r="BP378" s="391"/>
      <c r="BQ378" s="391"/>
      <c r="BR378" s="391"/>
      <c r="BS378" s="391"/>
      <c r="BT378" s="391"/>
      <c r="BU378" s="391"/>
      <c r="BV378" s="391"/>
      <c r="BW378" s="391"/>
      <c r="BX378" s="391"/>
    </row>
    <row r="379" spans="1:76">
      <c r="A379" s="662"/>
      <c r="B379" s="319"/>
      <c r="C379" s="319"/>
      <c r="D379" s="319"/>
      <c r="E379" s="319"/>
      <c r="F379" s="319"/>
      <c r="G379" s="393"/>
      <c r="H379" s="391"/>
      <c r="I379" s="319"/>
      <c r="J379" s="319"/>
      <c r="K379" s="319"/>
      <c r="L379" s="319"/>
      <c r="M379" s="319"/>
      <c r="N379" s="391"/>
      <c r="O379" s="319"/>
      <c r="P379" s="319"/>
      <c r="Q379" s="319"/>
      <c r="R379" s="319"/>
      <c r="S379" s="319"/>
      <c r="T379" s="391"/>
      <c r="U379" s="319"/>
      <c r="V379" s="319"/>
      <c r="W379" s="319"/>
      <c r="X379" s="319"/>
      <c r="Y379" s="319"/>
      <c r="Z379" s="391"/>
      <c r="AA379" s="319"/>
      <c r="AB379" s="319"/>
      <c r="AC379" s="319"/>
      <c r="AD379" s="319"/>
      <c r="AE379" s="319"/>
      <c r="AF379" s="391"/>
      <c r="AG379" s="319"/>
      <c r="AH379" s="319"/>
      <c r="AI379" s="319"/>
      <c r="AJ379" s="319"/>
      <c r="AK379" s="319"/>
      <c r="AL379" s="391"/>
      <c r="AM379" s="319"/>
      <c r="AN379" s="319"/>
      <c r="AO379" s="319"/>
      <c r="AP379" s="319"/>
      <c r="AQ379" s="319"/>
      <c r="AR379" s="391"/>
      <c r="AS379" s="319"/>
      <c r="AT379" s="319"/>
      <c r="AU379" s="319"/>
      <c r="AV379" s="319"/>
      <c r="AW379" s="394"/>
      <c r="AX379" s="391"/>
      <c r="AY379" s="319"/>
      <c r="AZ379" s="319"/>
      <c r="BA379" s="319"/>
      <c r="BB379" s="319"/>
      <c r="BC379" s="319"/>
      <c r="BD379" s="391"/>
      <c r="BE379" s="319"/>
      <c r="BF379" s="319"/>
      <c r="BG379" s="319"/>
      <c r="BH379" s="319"/>
      <c r="BI379" s="319"/>
      <c r="BJ379" s="391"/>
      <c r="BL379" s="391"/>
      <c r="BM379" s="391"/>
      <c r="BN379" s="391"/>
      <c r="BO379" s="391"/>
      <c r="BP379" s="391"/>
      <c r="BQ379" s="391"/>
      <c r="BR379" s="391"/>
      <c r="BS379" s="391"/>
      <c r="BT379" s="391"/>
      <c r="BU379" s="391"/>
      <c r="BV379" s="391"/>
      <c r="BW379" s="391"/>
      <c r="BX379" s="391"/>
    </row>
    <row r="380" spans="1:76">
      <c r="A380" s="662"/>
      <c r="B380" s="319"/>
      <c r="C380" s="319"/>
      <c r="D380" s="319"/>
      <c r="E380" s="319"/>
      <c r="F380" s="319"/>
      <c r="G380" s="393"/>
      <c r="H380" s="391"/>
      <c r="I380" s="319"/>
      <c r="J380" s="319"/>
      <c r="K380" s="319"/>
      <c r="L380" s="319"/>
      <c r="M380" s="319"/>
      <c r="N380" s="391"/>
      <c r="O380" s="319"/>
      <c r="P380" s="319"/>
      <c r="Q380" s="319"/>
      <c r="R380" s="319"/>
      <c r="S380" s="319"/>
      <c r="T380" s="391"/>
      <c r="U380" s="319"/>
      <c r="V380" s="319"/>
      <c r="W380" s="319"/>
      <c r="X380" s="319"/>
      <c r="Y380" s="319"/>
      <c r="Z380" s="391"/>
      <c r="AA380" s="319"/>
      <c r="AB380" s="319"/>
      <c r="AC380" s="319"/>
      <c r="AD380" s="319"/>
      <c r="AE380" s="319"/>
      <c r="AF380" s="391"/>
      <c r="AG380" s="319"/>
      <c r="AH380" s="319"/>
      <c r="AI380" s="319"/>
      <c r="AJ380" s="319"/>
      <c r="AK380" s="319"/>
      <c r="AL380" s="391"/>
      <c r="AM380" s="319"/>
      <c r="AN380" s="319"/>
      <c r="AO380" s="319"/>
      <c r="AP380" s="319"/>
      <c r="AQ380" s="319"/>
      <c r="AR380" s="391"/>
      <c r="AS380" s="319"/>
      <c r="AT380" s="319"/>
      <c r="AU380" s="319"/>
      <c r="AV380" s="319"/>
      <c r="AW380" s="394"/>
      <c r="AX380" s="391"/>
      <c r="AY380" s="319"/>
      <c r="AZ380" s="319"/>
      <c r="BA380" s="319"/>
      <c r="BB380" s="319"/>
      <c r="BC380" s="319"/>
      <c r="BD380" s="391"/>
      <c r="BE380" s="319"/>
      <c r="BF380" s="319"/>
      <c r="BG380" s="319"/>
      <c r="BH380" s="319"/>
      <c r="BI380" s="319"/>
      <c r="BJ380" s="391"/>
      <c r="BL380" s="391"/>
      <c r="BM380" s="391"/>
      <c r="BN380" s="391"/>
      <c r="BO380" s="391"/>
      <c r="BP380" s="391"/>
      <c r="BQ380" s="391"/>
      <c r="BR380" s="391"/>
      <c r="BS380" s="391"/>
      <c r="BT380" s="391"/>
      <c r="BU380" s="391"/>
      <c r="BV380" s="391"/>
      <c r="BW380" s="391"/>
      <c r="BX380" s="391"/>
    </row>
    <row r="381" spans="1:76">
      <c r="A381" s="662"/>
      <c r="B381" s="319"/>
      <c r="C381" s="319"/>
      <c r="D381" s="319"/>
      <c r="E381" s="319"/>
      <c r="F381" s="319"/>
      <c r="G381" s="393"/>
      <c r="H381" s="391"/>
      <c r="I381" s="319"/>
      <c r="J381" s="319"/>
      <c r="K381" s="319"/>
      <c r="L381" s="319"/>
      <c r="M381" s="319"/>
      <c r="N381" s="391"/>
      <c r="O381" s="319"/>
      <c r="P381" s="319"/>
      <c r="Q381" s="319"/>
      <c r="R381" s="319"/>
      <c r="S381" s="319"/>
      <c r="T381" s="391"/>
      <c r="U381" s="319"/>
      <c r="V381" s="319"/>
      <c r="W381" s="319"/>
      <c r="X381" s="319"/>
      <c r="Y381" s="319"/>
      <c r="Z381" s="391"/>
      <c r="AA381" s="319"/>
      <c r="AB381" s="319"/>
      <c r="AC381" s="319"/>
      <c r="AD381" s="319"/>
      <c r="AE381" s="319"/>
      <c r="AF381" s="391"/>
      <c r="AG381" s="319"/>
      <c r="AH381" s="319"/>
      <c r="AI381" s="319"/>
      <c r="AJ381" s="319"/>
      <c r="AK381" s="319"/>
      <c r="AL381" s="391"/>
      <c r="AM381" s="319"/>
      <c r="AN381" s="319"/>
      <c r="AO381" s="319"/>
      <c r="AP381" s="319"/>
      <c r="AQ381" s="319"/>
      <c r="AR381" s="391"/>
      <c r="AS381" s="319"/>
      <c r="AT381" s="319"/>
      <c r="AU381" s="319"/>
      <c r="AV381" s="319"/>
      <c r="AW381" s="394"/>
      <c r="AX381" s="391"/>
      <c r="AY381" s="319"/>
      <c r="AZ381" s="319"/>
      <c r="BA381" s="319"/>
      <c r="BB381" s="319"/>
      <c r="BC381" s="319"/>
      <c r="BD381" s="391"/>
      <c r="BE381" s="319"/>
      <c r="BF381" s="319"/>
      <c r="BG381" s="319"/>
      <c r="BH381" s="319"/>
      <c r="BI381" s="319"/>
      <c r="BJ381" s="391"/>
      <c r="BL381" s="391"/>
      <c r="BM381" s="391"/>
      <c r="BN381" s="391"/>
      <c r="BO381" s="391"/>
      <c r="BP381" s="391"/>
      <c r="BQ381" s="391"/>
      <c r="BR381" s="391"/>
      <c r="BS381" s="391"/>
      <c r="BT381" s="391"/>
      <c r="BU381" s="391"/>
      <c r="BV381" s="391"/>
      <c r="BW381" s="391"/>
      <c r="BX381" s="391"/>
    </row>
    <row r="382" spans="1:76">
      <c r="A382" s="662"/>
      <c r="B382" s="319"/>
      <c r="C382" s="319"/>
      <c r="D382" s="319"/>
      <c r="E382" s="319"/>
      <c r="F382" s="319"/>
      <c r="G382" s="393"/>
      <c r="H382" s="391"/>
      <c r="I382" s="319"/>
      <c r="J382" s="319"/>
      <c r="K382" s="319"/>
      <c r="L382" s="319"/>
      <c r="M382" s="319"/>
      <c r="N382" s="391"/>
      <c r="O382" s="319"/>
      <c r="P382" s="319"/>
      <c r="Q382" s="319"/>
      <c r="R382" s="319"/>
      <c r="S382" s="319"/>
      <c r="T382" s="391"/>
      <c r="U382" s="319"/>
      <c r="V382" s="319"/>
      <c r="W382" s="319"/>
      <c r="X382" s="319"/>
      <c r="Y382" s="319"/>
      <c r="Z382" s="391"/>
      <c r="AA382" s="319"/>
      <c r="AB382" s="319"/>
      <c r="AC382" s="319"/>
      <c r="AD382" s="319"/>
      <c r="AE382" s="319"/>
      <c r="AF382" s="391"/>
      <c r="AG382" s="319"/>
      <c r="AH382" s="319"/>
      <c r="AI382" s="319"/>
      <c r="AJ382" s="319"/>
      <c r="AK382" s="319"/>
      <c r="AL382" s="391"/>
      <c r="AM382" s="319"/>
      <c r="AN382" s="319"/>
      <c r="AO382" s="319"/>
      <c r="AP382" s="319"/>
      <c r="AQ382" s="319"/>
      <c r="AR382" s="391"/>
      <c r="AS382" s="319"/>
      <c r="AT382" s="319"/>
      <c r="AU382" s="319"/>
      <c r="AV382" s="319"/>
      <c r="AW382" s="394"/>
      <c r="AX382" s="391"/>
      <c r="AY382" s="319"/>
      <c r="AZ382" s="319"/>
      <c r="BA382" s="319"/>
      <c r="BB382" s="319"/>
      <c r="BC382" s="319"/>
      <c r="BD382" s="391"/>
      <c r="BE382" s="319"/>
      <c r="BF382" s="319"/>
      <c r="BG382" s="319"/>
      <c r="BH382" s="319"/>
      <c r="BI382" s="319"/>
      <c r="BJ382" s="391"/>
      <c r="BL382" s="391"/>
      <c r="BM382" s="391"/>
      <c r="BN382" s="391"/>
      <c r="BO382" s="391"/>
      <c r="BP382" s="391"/>
      <c r="BQ382" s="391"/>
      <c r="BR382" s="391"/>
      <c r="BS382" s="391"/>
      <c r="BT382" s="391"/>
      <c r="BU382" s="391"/>
      <c r="BV382" s="391"/>
      <c r="BW382" s="391"/>
      <c r="BX382" s="391"/>
    </row>
    <row r="383" spans="1:76">
      <c r="A383" s="662"/>
      <c r="B383" s="319"/>
      <c r="C383" s="319"/>
      <c r="D383" s="319"/>
      <c r="E383" s="319"/>
      <c r="F383" s="319"/>
      <c r="G383" s="393"/>
      <c r="H383" s="391"/>
      <c r="I383" s="319"/>
      <c r="J383" s="319"/>
      <c r="K383" s="319"/>
      <c r="L383" s="319"/>
      <c r="M383" s="319"/>
      <c r="N383" s="391"/>
      <c r="O383" s="319"/>
      <c r="P383" s="319"/>
      <c r="Q383" s="319"/>
      <c r="R383" s="319"/>
      <c r="S383" s="319"/>
      <c r="T383" s="391"/>
      <c r="U383" s="319"/>
      <c r="V383" s="319"/>
      <c r="W383" s="319"/>
      <c r="X383" s="319"/>
      <c r="Y383" s="319"/>
      <c r="Z383" s="391"/>
      <c r="AA383" s="319"/>
      <c r="AB383" s="319"/>
      <c r="AC383" s="319"/>
      <c r="AD383" s="319"/>
      <c r="AE383" s="319"/>
      <c r="AF383" s="391"/>
      <c r="AG383" s="319"/>
      <c r="AH383" s="319"/>
      <c r="AI383" s="319"/>
      <c r="AJ383" s="319"/>
      <c r="AK383" s="319"/>
      <c r="AL383" s="391"/>
      <c r="AM383" s="319"/>
      <c r="AN383" s="319"/>
      <c r="AO383" s="319"/>
      <c r="AP383" s="319"/>
      <c r="AQ383" s="319"/>
      <c r="AR383" s="391"/>
      <c r="AS383" s="319"/>
      <c r="AT383" s="319"/>
      <c r="AU383" s="319"/>
      <c r="AV383" s="319"/>
      <c r="AW383" s="394"/>
      <c r="AX383" s="391"/>
      <c r="AY383" s="319"/>
      <c r="AZ383" s="319"/>
      <c r="BA383" s="319"/>
      <c r="BB383" s="319"/>
      <c r="BC383" s="319"/>
      <c r="BD383" s="391"/>
      <c r="BE383" s="319"/>
      <c r="BF383" s="319"/>
      <c r="BG383" s="319"/>
      <c r="BH383" s="319"/>
      <c r="BI383" s="319"/>
      <c r="BJ383" s="391"/>
      <c r="BL383" s="391"/>
      <c r="BM383" s="391"/>
      <c r="BN383" s="391"/>
      <c r="BO383" s="391"/>
      <c r="BP383" s="391"/>
      <c r="BQ383" s="391"/>
      <c r="BR383" s="391"/>
      <c r="BS383" s="391"/>
      <c r="BT383" s="391"/>
      <c r="BU383" s="391"/>
      <c r="BV383" s="391"/>
      <c r="BW383" s="391"/>
      <c r="BX383" s="391"/>
    </row>
    <row r="384" spans="1:76">
      <c r="A384" s="662"/>
      <c r="B384" s="319"/>
      <c r="C384" s="319"/>
      <c r="D384" s="319"/>
      <c r="E384" s="319"/>
      <c r="F384" s="319"/>
      <c r="G384" s="393"/>
      <c r="H384" s="391"/>
      <c r="I384" s="319"/>
      <c r="J384" s="319"/>
      <c r="K384" s="319"/>
      <c r="L384" s="319"/>
      <c r="M384" s="319"/>
      <c r="N384" s="391"/>
      <c r="O384" s="319"/>
      <c r="P384" s="319"/>
      <c r="Q384" s="319"/>
      <c r="R384" s="319"/>
      <c r="S384" s="319"/>
      <c r="T384" s="391"/>
      <c r="U384" s="319"/>
      <c r="V384" s="319"/>
      <c r="W384" s="319"/>
      <c r="X384" s="319"/>
      <c r="Y384" s="319"/>
      <c r="Z384" s="391"/>
      <c r="AA384" s="319"/>
      <c r="AB384" s="319"/>
      <c r="AC384" s="319"/>
      <c r="AD384" s="319"/>
      <c r="AE384" s="319"/>
      <c r="AF384" s="391"/>
      <c r="AG384" s="319"/>
      <c r="AH384" s="319"/>
      <c r="AI384" s="319"/>
      <c r="AJ384" s="319"/>
      <c r="AK384" s="319"/>
      <c r="AL384" s="391"/>
      <c r="AM384" s="319"/>
      <c r="AN384" s="319"/>
      <c r="AO384" s="319"/>
      <c r="AP384" s="319"/>
      <c r="AQ384" s="319"/>
      <c r="AR384" s="391"/>
      <c r="AS384" s="319"/>
      <c r="AT384" s="319"/>
      <c r="AU384" s="319"/>
      <c r="AV384" s="319"/>
      <c r="AW384" s="394"/>
      <c r="AX384" s="391"/>
      <c r="AY384" s="319"/>
      <c r="AZ384" s="319"/>
      <c r="BA384" s="319"/>
      <c r="BB384" s="319"/>
      <c r="BC384" s="319"/>
      <c r="BD384" s="391"/>
      <c r="BE384" s="319"/>
      <c r="BF384" s="319"/>
      <c r="BG384" s="319"/>
      <c r="BH384" s="319"/>
      <c r="BI384" s="319"/>
      <c r="BJ384" s="391"/>
      <c r="BL384" s="391"/>
      <c r="BM384" s="391"/>
      <c r="BN384" s="391"/>
      <c r="BO384" s="391"/>
      <c r="BP384" s="391"/>
      <c r="BQ384" s="391"/>
      <c r="BR384" s="391"/>
      <c r="BS384" s="391"/>
      <c r="BT384" s="391"/>
      <c r="BU384" s="391"/>
      <c r="BV384" s="391"/>
      <c r="BW384" s="391"/>
      <c r="BX384" s="391"/>
    </row>
    <row r="385" spans="1:76">
      <c r="A385" s="662"/>
      <c r="B385" s="319"/>
      <c r="C385" s="319"/>
      <c r="D385" s="319"/>
      <c r="E385" s="319"/>
      <c r="F385" s="319"/>
      <c r="G385" s="393"/>
      <c r="H385" s="391"/>
      <c r="I385" s="319"/>
      <c r="J385" s="319"/>
      <c r="K385" s="319"/>
      <c r="L385" s="319"/>
      <c r="M385" s="319"/>
      <c r="N385" s="391"/>
      <c r="O385" s="319"/>
      <c r="P385" s="319"/>
      <c r="Q385" s="319"/>
      <c r="R385" s="319"/>
      <c r="S385" s="319"/>
      <c r="T385" s="391"/>
      <c r="U385" s="319"/>
      <c r="V385" s="319"/>
      <c r="W385" s="319"/>
      <c r="X385" s="319"/>
      <c r="Y385" s="319"/>
      <c r="Z385" s="391"/>
      <c r="AA385" s="319"/>
      <c r="AB385" s="319"/>
      <c r="AC385" s="319"/>
      <c r="AD385" s="319"/>
      <c r="AE385" s="319"/>
      <c r="AF385" s="391"/>
      <c r="AG385" s="319"/>
      <c r="AH385" s="319"/>
      <c r="AI385" s="319"/>
      <c r="AJ385" s="319"/>
      <c r="AK385" s="319"/>
      <c r="AL385" s="391"/>
      <c r="AM385" s="319"/>
      <c r="AN385" s="319"/>
      <c r="AO385" s="319"/>
      <c r="AP385" s="319"/>
      <c r="AQ385" s="319"/>
      <c r="AR385" s="391"/>
      <c r="AS385" s="319"/>
      <c r="AT385" s="319"/>
      <c r="AU385" s="319"/>
      <c r="AV385" s="319"/>
      <c r="AW385" s="394"/>
      <c r="AX385" s="391"/>
      <c r="AY385" s="319"/>
      <c r="AZ385" s="319"/>
      <c r="BA385" s="319"/>
      <c r="BB385" s="319"/>
      <c r="BC385" s="319"/>
      <c r="BD385" s="391"/>
      <c r="BE385" s="319"/>
      <c r="BF385" s="319"/>
      <c r="BG385" s="319"/>
      <c r="BH385" s="319"/>
      <c r="BI385" s="319"/>
      <c r="BJ385" s="391"/>
      <c r="BL385" s="391"/>
      <c r="BM385" s="391"/>
      <c r="BN385" s="391"/>
      <c r="BO385" s="391"/>
      <c r="BP385" s="391"/>
      <c r="BQ385" s="391"/>
      <c r="BR385" s="391"/>
      <c r="BS385" s="391"/>
      <c r="BT385" s="391"/>
      <c r="BU385" s="391"/>
      <c r="BV385" s="391"/>
      <c r="BW385" s="391"/>
      <c r="BX385" s="391"/>
    </row>
    <row r="386" spans="1:76">
      <c r="A386" s="662"/>
      <c r="B386" s="319"/>
      <c r="C386" s="319"/>
      <c r="D386" s="319"/>
      <c r="E386" s="319"/>
      <c r="F386" s="319"/>
      <c r="G386" s="393"/>
      <c r="H386" s="391"/>
      <c r="I386" s="319"/>
      <c r="J386" s="319"/>
      <c r="K386" s="319"/>
      <c r="L386" s="319"/>
      <c r="M386" s="319"/>
      <c r="N386" s="391"/>
      <c r="O386" s="319"/>
      <c r="P386" s="319"/>
      <c r="Q386" s="319"/>
      <c r="R386" s="319"/>
      <c r="S386" s="319"/>
      <c r="T386" s="391"/>
      <c r="U386" s="319"/>
      <c r="V386" s="319"/>
      <c r="W386" s="319"/>
      <c r="X386" s="319"/>
      <c r="Y386" s="319"/>
      <c r="Z386" s="391"/>
      <c r="AA386" s="319"/>
      <c r="AB386" s="319"/>
      <c r="AC386" s="319"/>
      <c r="AD386" s="319"/>
      <c r="AE386" s="319"/>
      <c r="AF386" s="391"/>
      <c r="AG386" s="319"/>
      <c r="AH386" s="319"/>
      <c r="AI386" s="319"/>
      <c r="AJ386" s="319"/>
      <c r="AK386" s="319"/>
      <c r="AL386" s="391"/>
      <c r="AM386" s="319"/>
      <c r="AN386" s="319"/>
      <c r="AO386" s="319"/>
      <c r="AP386" s="319"/>
      <c r="AQ386" s="319"/>
      <c r="AR386" s="391"/>
      <c r="AS386" s="319"/>
      <c r="AT386" s="319"/>
      <c r="AU386" s="319"/>
      <c r="AV386" s="319"/>
      <c r="AW386" s="394"/>
      <c r="AX386" s="391"/>
      <c r="AY386" s="319"/>
      <c r="AZ386" s="319"/>
      <c r="BA386" s="319"/>
      <c r="BB386" s="319"/>
      <c r="BC386" s="319"/>
      <c r="BD386" s="391"/>
      <c r="BE386" s="319"/>
      <c r="BF386" s="319"/>
      <c r="BG386" s="319"/>
      <c r="BH386" s="319"/>
      <c r="BI386" s="319"/>
      <c r="BJ386" s="391"/>
      <c r="BL386" s="391"/>
      <c r="BM386" s="391"/>
      <c r="BN386" s="391"/>
      <c r="BO386" s="391"/>
      <c r="BP386" s="391"/>
      <c r="BQ386" s="391"/>
      <c r="BR386" s="391"/>
      <c r="BS386" s="391"/>
      <c r="BT386" s="391"/>
      <c r="BU386" s="391"/>
      <c r="BV386" s="391"/>
      <c r="BW386" s="391"/>
      <c r="BX386" s="391"/>
    </row>
    <row r="387" spans="1:76">
      <c r="A387" s="662"/>
      <c r="B387" s="319"/>
      <c r="C387" s="319"/>
      <c r="D387" s="319"/>
      <c r="E387" s="319"/>
      <c r="F387" s="319"/>
      <c r="G387" s="393"/>
      <c r="H387" s="391"/>
      <c r="I387" s="319"/>
      <c r="J387" s="319"/>
      <c r="K387" s="319"/>
      <c r="L387" s="319"/>
      <c r="M387" s="319"/>
      <c r="N387" s="391"/>
      <c r="O387" s="319"/>
      <c r="P387" s="319"/>
      <c r="Q387" s="319"/>
      <c r="R387" s="319"/>
      <c r="S387" s="319"/>
      <c r="T387" s="391"/>
      <c r="U387" s="319"/>
      <c r="V387" s="319"/>
      <c r="W387" s="319"/>
      <c r="X387" s="319"/>
      <c r="Y387" s="319"/>
      <c r="Z387" s="391"/>
      <c r="AA387" s="319"/>
      <c r="AB387" s="319"/>
      <c r="AC387" s="319"/>
      <c r="AD387" s="319"/>
      <c r="AE387" s="319"/>
      <c r="AF387" s="391"/>
      <c r="AG387" s="319"/>
      <c r="AH387" s="319"/>
      <c r="AI387" s="319"/>
      <c r="AJ387" s="319"/>
      <c r="AK387" s="319"/>
      <c r="AL387" s="391"/>
      <c r="AM387" s="319"/>
      <c r="AN387" s="319"/>
      <c r="AO387" s="319"/>
      <c r="AP387" s="319"/>
      <c r="AQ387" s="319"/>
      <c r="AR387" s="391"/>
      <c r="AS387" s="319"/>
      <c r="AT387" s="319"/>
      <c r="AU387" s="319"/>
      <c r="AV387" s="319"/>
      <c r="AW387" s="394"/>
      <c r="AX387" s="391"/>
      <c r="AY387" s="319"/>
      <c r="AZ387" s="319"/>
      <c r="BA387" s="319"/>
      <c r="BB387" s="319"/>
      <c r="BC387" s="319"/>
      <c r="BD387" s="391"/>
      <c r="BE387" s="319"/>
      <c r="BF387" s="319"/>
      <c r="BG387" s="319"/>
      <c r="BH387" s="319"/>
      <c r="BI387" s="319"/>
      <c r="BJ387" s="391"/>
      <c r="BL387" s="391"/>
      <c r="BM387" s="391"/>
      <c r="BN387" s="391"/>
      <c r="BO387" s="391"/>
      <c r="BP387" s="391"/>
      <c r="BQ387" s="391"/>
      <c r="BR387" s="391"/>
      <c r="BS387" s="391"/>
      <c r="BT387" s="391"/>
      <c r="BU387" s="391"/>
      <c r="BV387" s="391"/>
      <c r="BW387" s="391"/>
      <c r="BX387" s="391"/>
    </row>
    <row r="388" spans="1:76">
      <c r="A388" s="662"/>
      <c r="B388" s="319"/>
      <c r="C388" s="319"/>
      <c r="D388" s="319"/>
      <c r="E388" s="319"/>
      <c r="F388" s="319"/>
      <c r="G388" s="393"/>
      <c r="H388" s="391"/>
      <c r="I388" s="319"/>
      <c r="J388" s="319"/>
      <c r="K388" s="319"/>
      <c r="L388" s="319"/>
      <c r="M388" s="319"/>
      <c r="N388" s="391"/>
      <c r="O388" s="319"/>
      <c r="P388" s="319"/>
      <c r="Q388" s="319"/>
      <c r="R388" s="319"/>
      <c r="S388" s="319"/>
      <c r="T388" s="391"/>
      <c r="U388" s="319"/>
      <c r="V388" s="319"/>
      <c r="W388" s="319"/>
      <c r="X388" s="319"/>
      <c r="Y388" s="319"/>
      <c r="Z388" s="391"/>
      <c r="AA388" s="319"/>
      <c r="AB388" s="319"/>
      <c r="AC388" s="319"/>
      <c r="AD388" s="319"/>
      <c r="AE388" s="319"/>
      <c r="AF388" s="391"/>
      <c r="AG388" s="319"/>
      <c r="AH388" s="319"/>
      <c r="AI388" s="319"/>
      <c r="AJ388" s="319"/>
      <c r="AK388" s="319"/>
      <c r="AL388" s="391"/>
      <c r="AM388" s="319"/>
      <c r="AN388" s="319"/>
      <c r="AO388" s="319"/>
      <c r="AP388" s="319"/>
      <c r="AQ388" s="319"/>
      <c r="AR388" s="391"/>
      <c r="AS388" s="319"/>
      <c r="AT388" s="319"/>
      <c r="AU388" s="319"/>
      <c r="AV388" s="319"/>
      <c r="AW388" s="394"/>
      <c r="AX388" s="391"/>
      <c r="AY388" s="319"/>
      <c r="AZ388" s="319"/>
      <c r="BA388" s="319"/>
      <c r="BB388" s="319"/>
      <c r="BC388" s="319"/>
      <c r="BD388" s="391"/>
      <c r="BE388" s="319"/>
      <c r="BF388" s="319"/>
      <c r="BG388" s="319"/>
      <c r="BH388" s="319"/>
      <c r="BI388" s="319"/>
      <c r="BJ388" s="391"/>
      <c r="BL388" s="391"/>
      <c r="BM388" s="391"/>
      <c r="BN388" s="391"/>
      <c r="BO388" s="391"/>
      <c r="BP388" s="391"/>
      <c r="BQ388" s="391"/>
      <c r="BR388" s="391"/>
      <c r="BS388" s="391"/>
      <c r="BT388" s="391"/>
      <c r="BU388" s="391"/>
      <c r="BV388" s="391"/>
      <c r="BW388" s="391"/>
      <c r="BX388" s="391"/>
    </row>
    <row r="389" spans="1:76">
      <c r="A389" s="662"/>
      <c r="B389" s="319"/>
      <c r="C389" s="319"/>
      <c r="D389" s="319"/>
      <c r="E389" s="319"/>
      <c r="F389" s="319"/>
      <c r="G389" s="393"/>
      <c r="H389" s="391"/>
      <c r="I389" s="319"/>
      <c r="J389" s="319"/>
      <c r="K389" s="319"/>
      <c r="L389" s="319"/>
      <c r="M389" s="319"/>
      <c r="N389" s="391"/>
      <c r="O389" s="319"/>
      <c r="P389" s="319"/>
      <c r="Q389" s="319"/>
      <c r="R389" s="319"/>
      <c r="S389" s="319"/>
      <c r="T389" s="391"/>
      <c r="U389" s="319"/>
      <c r="V389" s="319"/>
      <c r="W389" s="319"/>
      <c r="X389" s="319"/>
      <c r="Y389" s="319"/>
      <c r="Z389" s="391"/>
      <c r="AA389" s="319"/>
      <c r="AB389" s="319"/>
      <c r="AC389" s="319"/>
      <c r="AD389" s="319"/>
      <c r="AE389" s="319"/>
      <c r="AF389" s="391"/>
      <c r="AG389" s="319"/>
      <c r="AH389" s="319"/>
      <c r="AI389" s="319"/>
      <c r="AJ389" s="319"/>
      <c r="AK389" s="319"/>
      <c r="AL389" s="391"/>
      <c r="AM389" s="319"/>
      <c r="AN389" s="319"/>
      <c r="AO389" s="319"/>
      <c r="AP389" s="319"/>
      <c r="AQ389" s="319"/>
      <c r="AR389" s="391"/>
      <c r="AS389" s="319"/>
      <c r="AT389" s="319"/>
      <c r="AU389" s="319"/>
      <c r="AV389" s="319"/>
      <c r="AW389" s="394"/>
      <c r="AX389" s="391"/>
      <c r="AY389" s="319"/>
      <c r="AZ389" s="319"/>
      <c r="BA389" s="319"/>
      <c r="BB389" s="319"/>
      <c r="BC389" s="319"/>
      <c r="BD389" s="391"/>
      <c r="BE389" s="319"/>
      <c r="BF389" s="319"/>
      <c r="BG389" s="319"/>
      <c r="BH389" s="319"/>
      <c r="BI389" s="319"/>
      <c r="BJ389" s="391"/>
      <c r="BL389" s="391"/>
      <c r="BM389" s="391"/>
      <c r="BN389" s="391"/>
      <c r="BO389" s="391"/>
      <c r="BP389" s="391"/>
      <c r="BQ389" s="391"/>
      <c r="BR389" s="391"/>
      <c r="BS389" s="391"/>
      <c r="BT389" s="391"/>
      <c r="BU389" s="391"/>
      <c r="BV389" s="391"/>
      <c r="BW389" s="391"/>
      <c r="BX389" s="391"/>
    </row>
    <row r="390" spans="1:76">
      <c r="A390" s="662"/>
      <c r="B390" s="319"/>
      <c r="C390" s="319"/>
      <c r="D390" s="319"/>
      <c r="E390" s="319"/>
      <c r="F390" s="319"/>
      <c r="G390" s="393"/>
      <c r="H390" s="391"/>
      <c r="I390" s="319"/>
      <c r="J390" s="319"/>
      <c r="K390" s="319"/>
      <c r="L390" s="319"/>
      <c r="M390" s="319"/>
      <c r="N390" s="391"/>
      <c r="O390" s="319"/>
      <c r="P390" s="319"/>
      <c r="Q390" s="319"/>
      <c r="R390" s="319"/>
      <c r="S390" s="319"/>
      <c r="T390" s="391"/>
      <c r="U390" s="319"/>
      <c r="V390" s="319"/>
      <c r="W390" s="319"/>
      <c r="X390" s="319"/>
      <c r="Y390" s="319"/>
      <c r="Z390" s="391"/>
      <c r="AA390" s="319"/>
      <c r="AB390" s="319"/>
      <c r="AC390" s="319"/>
      <c r="AD390" s="319"/>
      <c r="AE390" s="319"/>
      <c r="AF390" s="391"/>
      <c r="AG390" s="319"/>
      <c r="AH390" s="319"/>
      <c r="AI390" s="319"/>
      <c r="AJ390" s="319"/>
      <c r="AK390" s="319"/>
      <c r="AL390" s="391"/>
      <c r="AM390" s="319"/>
      <c r="AN390" s="319"/>
      <c r="AO390" s="319"/>
      <c r="AP390" s="319"/>
      <c r="AQ390" s="319"/>
      <c r="AR390" s="391"/>
      <c r="AS390" s="319"/>
      <c r="AT390" s="319"/>
      <c r="AU390" s="319"/>
      <c r="AV390" s="319"/>
      <c r="AW390" s="394"/>
      <c r="AX390" s="391"/>
      <c r="AY390" s="319"/>
      <c r="AZ390" s="319"/>
      <c r="BA390" s="319"/>
      <c r="BB390" s="319"/>
      <c r="BC390" s="319"/>
      <c r="BD390" s="391"/>
      <c r="BE390" s="319"/>
      <c r="BF390" s="319"/>
      <c r="BG390" s="319"/>
      <c r="BH390" s="319"/>
      <c r="BI390" s="319"/>
      <c r="BJ390" s="391"/>
      <c r="BL390" s="391"/>
      <c r="BM390" s="391"/>
      <c r="BN390" s="391"/>
      <c r="BO390" s="391"/>
      <c r="BP390" s="391"/>
      <c r="BQ390" s="391"/>
      <c r="BR390" s="391"/>
      <c r="BS390" s="391"/>
      <c r="BT390" s="391"/>
      <c r="BU390" s="391"/>
      <c r="BV390" s="391"/>
      <c r="BW390" s="391"/>
      <c r="BX390" s="391"/>
    </row>
    <row r="391" spans="1:76">
      <c r="A391" s="662"/>
      <c r="B391" s="319"/>
      <c r="C391" s="319"/>
      <c r="D391" s="319"/>
      <c r="E391" s="319"/>
      <c r="F391" s="319"/>
      <c r="G391" s="393"/>
      <c r="H391" s="391"/>
      <c r="I391" s="319"/>
      <c r="J391" s="319"/>
      <c r="K391" s="319"/>
      <c r="L391" s="319"/>
      <c r="M391" s="319"/>
      <c r="N391" s="391"/>
      <c r="O391" s="319"/>
      <c r="P391" s="319"/>
      <c r="Q391" s="319"/>
      <c r="R391" s="319"/>
      <c r="S391" s="319"/>
      <c r="T391" s="391"/>
      <c r="U391" s="319"/>
      <c r="V391" s="319"/>
      <c r="W391" s="319"/>
      <c r="X391" s="319"/>
      <c r="Y391" s="319"/>
      <c r="Z391" s="391"/>
      <c r="AA391" s="319"/>
      <c r="AB391" s="319"/>
      <c r="AC391" s="319"/>
      <c r="AD391" s="319"/>
      <c r="AE391" s="319"/>
      <c r="AF391" s="391"/>
      <c r="AG391" s="319"/>
      <c r="AH391" s="319"/>
      <c r="AI391" s="319"/>
      <c r="AJ391" s="319"/>
      <c r="AK391" s="319"/>
      <c r="AL391" s="391"/>
      <c r="AM391" s="319"/>
      <c r="AN391" s="319"/>
      <c r="AO391" s="319"/>
      <c r="AP391" s="319"/>
      <c r="AQ391" s="319"/>
      <c r="AR391" s="391"/>
      <c r="AS391" s="319"/>
      <c r="AT391" s="319"/>
      <c r="AU391" s="319"/>
      <c r="AV391" s="319"/>
      <c r="AW391" s="394"/>
      <c r="AX391" s="391"/>
      <c r="AY391" s="319"/>
      <c r="AZ391" s="319"/>
      <c r="BA391" s="319"/>
      <c r="BB391" s="319"/>
      <c r="BC391" s="319"/>
      <c r="BD391" s="391"/>
      <c r="BE391" s="319"/>
      <c r="BF391" s="319"/>
      <c r="BG391" s="319"/>
      <c r="BH391" s="319"/>
      <c r="BI391" s="319"/>
      <c r="BJ391" s="391"/>
      <c r="BL391" s="391"/>
      <c r="BM391" s="391"/>
      <c r="BN391" s="391"/>
      <c r="BO391" s="391"/>
      <c r="BP391" s="391"/>
      <c r="BQ391" s="391"/>
      <c r="BR391" s="391"/>
      <c r="BS391" s="391"/>
      <c r="BT391" s="391"/>
      <c r="BU391" s="391"/>
      <c r="BV391" s="391"/>
      <c r="BW391" s="391"/>
      <c r="BX391" s="391"/>
    </row>
    <row r="392" spans="1:76">
      <c r="A392" s="662"/>
      <c r="B392" s="319"/>
      <c r="C392" s="319"/>
      <c r="D392" s="319"/>
      <c r="E392" s="319"/>
      <c r="F392" s="319"/>
      <c r="G392" s="393"/>
      <c r="H392" s="391"/>
      <c r="I392" s="319"/>
      <c r="J392" s="319"/>
      <c r="K392" s="319"/>
      <c r="L392" s="319"/>
      <c r="M392" s="319"/>
      <c r="N392" s="391"/>
      <c r="O392" s="319"/>
      <c r="P392" s="319"/>
      <c r="Q392" s="319"/>
      <c r="R392" s="319"/>
      <c r="S392" s="319"/>
      <c r="T392" s="391"/>
      <c r="U392" s="319"/>
      <c r="V392" s="319"/>
      <c r="W392" s="319"/>
      <c r="X392" s="319"/>
      <c r="Y392" s="319"/>
      <c r="Z392" s="391"/>
      <c r="AA392" s="319"/>
      <c r="AB392" s="319"/>
      <c r="AC392" s="319"/>
      <c r="AD392" s="319"/>
      <c r="AE392" s="319"/>
      <c r="AF392" s="391"/>
      <c r="AG392" s="319"/>
      <c r="AH392" s="319"/>
      <c r="AI392" s="319"/>
      <c r="AJ392" s="319"/>
      <c r="AK392" s="319"/>
      <c r="AL392" s="391"/>
      <c r="AM392" s="319"/>
      <c r="AN392" s="319"/>
      <c r="AO392" s="319"/>
      <c r="AP392" s="319"/>
      <c r="AQ392" s="319"/>
      <c r="AR392" s="391"/>
      <c r="AS392" s="319"/>
      <c r="AT392" s="319"/>
      <c r="AU392" s="319"/>
      <c r="AV392" s="319"/>
      <c r="AW392" s="394"/>
      <c r="AX392" s="391"/>
      <c r="AY392" s="319"/>
      <c r="AZ392" s="319"/>
      <c r="BA392" s="319"/>
      <c r="BB392" s="319"/>
      <c r="BC392" s="319"/>
      <c r="BD392" s="391"/>
      <c r="BE392" s="319"/>
      <c r="BF392" s="319"/>
      <c r="BG392" s="319"/>
      <c r="BH392" s="319"/>
      <c r="BI392" s="319"/>
      <c r="BJ392" s="391"/>
      <c r="BL392" s="391"/>
      <c r="BM392" s="391"/>
      <c r="BN392" s="391"/>
      <c r="BO392" s="391"/>
      <c r="BP392" s="391"/>
      <c r="BQ392" s="391"/>
      <c r="BR392" s="391"/>
      <c r="BS392" s="391"/>
      <c r="BT392" s="391"/>
      <c r="BU392" s="391"/>
      <c r="BV392" s="391"/>
      <c r="BW392" s="391"/>
      <c r="BX392" s="391"/>
    </row>
    <row r="393" spans="1:76">
      <c r="A393" s="662"/>
      <c r="B393" s="319"/>
      <c r="C393" s="319"/>
      <c r="D393" s="319"/>
      <c r="E393" s="319"/>
      <c r="F393" s="319"/>
      <c r="G393" s="393"/>
      <c r="H393" s="391"/>
      <c r="I393" s="319"/>
      <c r="J393" s="319"/>
      <c r="K393" s="319"/>
      <c r="L393" s="319"/>
      <c r="M393" s="319"/>
      <c r="N393" s="391"/>
      <c r="O393" s="319"/>
      <c r="P393" s="319"/>
      <c r="Q393" s="319"/>
      <c r="R393" s="319"/>
      <c r="S393" s="319"/>
      <c r="T393" s="391"/>
      <c r="U393" s="319"/>
      <c r="V393" s="319"/>
      <c r="W393" s="319"/>
      <c r="X393" s="319"/>
      <c r="Y393" s="319"/>
      <c r="Z393" s="391"/>
      <c r="AA393" s="319"/>
      <c r="AB393" s="319"/>
      <c r="AC393" s="319"/>
      <c r="AD393" s="319"/>
      <c r="AE393" s="319"/>
      <c r="AF393" s="391"/>
      <c r="AG393" s="319"/>
      <c r="AH393" s="319"/>
      <c r="AI393" s="319"/>
      <c r="AJ393" s="319"/>
      <c r="AK393" s="319"/>
      <c r="AL393" s="391"/>
      <c r="AM393" s="319"/>
      <c r="AN393" s="319"/>
      <c r="AO393" s="319"/>
      <c r="AP393" s="319"/>
      <c r="AQ393" s="319"/>
      <c r="AR393" s="391"/>
      <c r="AS393" s="319"/>
      <c r="AT393" s="319"/>
      <c r="AU393" s="319"/>
      <c r="AV393" s="319"/>
      <c r="AW393" s="394"/>
      <c r="AX393" s="391"/>
      <c r="AY393" s="319"/>
      <c r="AZ393" s="319"/>
      <c r="BA393" s="319"/>
      <c r="BB393" s="319"/>
      <c r="BC393" s="319"/>
      <c r="BD393" s="391"/>
      <c r="BE393" s="319"/>
      <c r="BF393" s="319"/>
      <c r="BG393" s="319"/>
      <c r="BH393" s="319"/>
      <c r="BI393" s="319"/>
      <c r="BJ393" s="391"/>
      <c r="BL393" s="391"/>
      <c r="BM393" s="391"/>
      <c r="BN393" s="391"/>
      <c r="BO393" s="391"/>
      <c r="BP393" s="391"/>
      <c r="BQ393" s="391"/>
      <c r="BR393" s="391"/>
      <c r="BS393" s="391"/>
      <c r="BT393" s="391"/>
      <c r="BU393" s="391"/>
      <c r="BV393" s="391"/>
      <c r="BW393" s="391"/>
      <c r="BX393" s="391"/>
    </row>
    <row r="394" spans="1:76">
      <c r="A394" s="662"/>
      <c r="B394" s="319"/>
      <c r="C394" s="319"/>
      <c r="D394" s="319"/>
      <c r="E394" s="319"/>
      <c r="F394" s="319"/>
      <c r="G394" s="393"/>
      <c r="H394" s="391"/>
      <c r="I394" s="319"/>
      <c r="J394" s="319"/>
      <c r="K394" s="319"/>
      <c r="L394" s="319"/>
      <c r="M394" s="319"/>
      <c r="N394" s="391"/>
      <c r="O394" s="319"/>
      <c r="P394" s="319"/>
      <c r="Q394" s="319"/>
      <c r="R394" s="319"/>
      <c r="S394" s="319"/>
      <c r="T394" s="391"/>
      <c r="U394" s="319"/>
      <c r="V394" s="319"/>
      <c r="W394" s="319"/>
      <c r="X394" s="319"/>
      <c r="Y394" s="319"/>
      <c r="Z394" s="391"/>
      <c r="AA394" s="319"/>
      <c r="AB394" s="319"/>
      <c r="AC394" s="319"/>
      <c r="AD394" s="319"/>
      <c r="AE394" s="319"/>
      <c r="AF394" s="391"/>
      <c r="AG394" s="319"/>
      <c r="AH394" s="319"/>
      <c r="AI394" s="319"/>
      <c r="AJ394" s="319"/>
      <c r="AK394" s="319"/>
      <c r="AL394" s="391"/>
      <c r="AM394" s="319"/>
      <c r="AN394" s="319"/>
      <c r="AO394" s="319"/>
      <c r="AP394" s="319"/>
      <c r="AQ394" s="319"/>
      <c r="AR394" s="391"/>
      <c r="AS394" s="319"/>
      <c r="AT394" s="319"/>
      <c r="AU394" s="319"/>
      <c r="AV394" s="319"/>
      <c r="AW394" s="394"/>
      <c r="AX394" s="391"/>
      <c r="AY394" s="319"/>
      <c r="AZ394" s="319"/>
      <c r="BA394" s="319"/>
      <c r="BB394" s="319"/>
      <c r="BC394" s="319"/>
      <c r="BD394" s="391"/>
      <c r="BE394" s="319"/>
      <c r="BF394" s="319"/>
      <c r="BG394" s="319"/>
      <c r="BH394" s="319"/>
      <c r="BI394" s="319"/>
      <c r="BJ394" s="391"/>
      <c r="BL394" s="391"/>
      <c r="BM394" s="391"/>
      <c r="BN394" s="391"/>
      <c r="BO394" s="391"/>
      <c r="BP394" s="391"/>
      <c r="BQ394" s="391"/>
      <c r="BR394" s="391"/>
      <c r="BS394" s="391"/>
      <c r="BT394" s="391"/>
      <c r="BU394" s="391"/>
      <c r="BV394" s="391"/>
      <c r="BW394" s="391"/>
      <c r="BX394" s="391"/>
    </row>
    <row r="395" spans="1:76">
      <c r="A395" s="662"/>
      <c r="B395" s="319"/>
      <c r="C395" s="319"/>
      <c r="D395" s="319"/>
      <c r="E395" s="319"/>
      <c r="F395" s="319"/>
      <c r="G395" s="393"/>
      <c r="H395" s="391"/>
      <c r="I395" s="319"/>
      <c r="J395" s="319"/>
      <c r="K395" s="319"/>
      <c r="L395" s="319"/>
      <c r="M395" s="319"/>
      <c r="N395" s="391"/>
      <c r="O395" s="319"/>
      <c r="P395" s="319"/>
      <c r="Q395" s="319"/>
      <c r="R395" s="319"/>
      <c r="S395" s="319"/>
      <c r="T395" s="391"/>
      <c r="U395" s="319"/>
      <c r="V395" s="319"/>
      <c r="W395" s="319"/>
      <c r="X395" s="319"/>
      <c r="Y395" s="319"/>
      <c r="Z395" s="391"/>
      <c r="AA395" s="319"/>
      <c r="AB395" s="319"/>
      <c r="AC395" s="319"/>
      <c r="AD395" s="319"/>
      <c r="AE395" s="319"/>
      <c r="AF395" s="391"/>
      <c r="AG395" s="319"/>
      <c r="AH395" s="319"/>
      <c r="AI395" s="319"/>
      <c r="AJ395" s="319"/>
      <c r="AK395" s="319"/>
      <c r="AL395" s="391"/>
      <c r="AM395" s="319"/>
      <c r="AN395" s="319"/>
      <c r="AO395" s="319"/>
      <c r="AP395" s="319"/>
      <c r="AQ395" s="319"/>
      <c r="AR395" s="391"/>
      <c r="AS395" s="319"/>
      <c r="AT395" s="319"/>
      <c r="AU395" s="319"/>
      <c r="AV395" s="319"/>
      <c r="AW395" s="394"/>
      <c r="AX395" s="391"/>
      <c r="AY395" s="319"/>
      <c r="AZ395" s="319"/>
      <c r="BA395" s="319"/>
      <c r="BB395" s="319"/>
      <c r="BC395" s="319"/>
      <c r="BD395" s="391"/>
      <c r="BE395" s="319"/>
      <c r="BF395" s="319"/>
      <c r="BG395" s="319"/>
      <c r="BH395" s="319"/>
      <c r="BI395" s="319"/>
      <c r="BJ395" s="391"/>
      <c r="BL395" s="391"/>
      <c r="BM395" s="391"/>
      <c r="BN395" s="391"/>
      <c r="BO395" s="391"/>
      <c r="BP395" s="391"/>
      <c r="BQ395" s="391"/>
      <c r="BR395" s="391"/>
      <c r="BS395" s="391"/>
      <c r="BT395" s="391"/>
      <c r="BU395" s="391"/>
      <c r="BV395" s="391"/>
      <c r="BW395" s="391"/>
      <c r="BX395" s="391"/>
    </row>
    <row r="396" spans="1:76">
      <c r="A396" s="662"/>
      <c r="B396" s="319"/>
      <c r="C396" s="319"/>
      <c r="D396" s="319"/>
      <c r="E396" s="319"/>
      <c r="F396" s="319"/>
      <c r="G396" s="393"/>
      <c r="H396" s="391"/>
      <c r="I396" s="319"/>
      <c r="J396" s="319"/>
      <c r="K396" s="319"/>
      <c r="L396" s="319"/>
      <c r="M396" s="319"/>
      <c r="N396" s="391"/>
      <c r="O396" s="319"/>
      <c r="P396" s="319"/>
      <c r="Q396" s="319"/>
      <c r="R396" s="319"/>
      <c r="S396" s="319"/>
      <c r="T396" s="391"/>
      <c r="U396" s="319"/>
      <c r="V396" s="319"/>
      <c r="W396" s="319"/>
      <c r="X396" s="319"/>
      <c r="Y396" s="319"/>
      <c r="Z396" s="391"/>
      <c r="AA396" s="319"/>
      <c r="AB396" s="319"/>
      <c r="AC396" s="319"/>
      <c r="AD396" s="319"/>
      <c r="AE396" s="319"/>
      <c r="AF396" s="391"/>
      <c r="AG396" s="319"/>
      <c r="AH396" s="319"/>
      <c r="AI396" s="319"/>
      <c r="AJ396" s="319"/>
      <c r="AK396" s="319"/>
      <c r="AL396" s="391"/>
      <c r="AM396" s="319"/>
      <c r="AN396" s="319"/>
      <c r="AO396" s="319"/>
      <c r="AP396" s="319"/>
      <c r="AQ396" s="319"/>
      <c r="AR396" s="391"/>
      <c r="AS396" s="319"/>
      <c r="AT396" s="319"/>
      <c r="AU396" s="319"/>
      <c r="AV396" s="319"/>
      <c r="AW396" s="394"/>
      <c r="AX396" s="391"/>
      <c r="AY396" s="319"/>
      <c r="AZ396" s="319"/>
      <c r="BA396" s="319"/>
      <c r="BB396" s="319"/>
      <c r="BC396" s="319"/>
      <c r="BD396" s="391"/>
      <c r="BE396" s="319"/>
      <c r="BF396" s="319"/>
      <c r="BG396" s="319"/>
      <c r="BH396" s="319"/>
      <c r="BI396" s="319"/>
      <c r="BJ396" s="391"/>
      <c r="BL396" s="391"/>
      <c r="BM396" s="391"/>
      <c r="BN396" s="391"/>
      <c r="BO396" s="391"/>
      <c r="BP396" s="391"/>
      <c r="BQ396" s="391"/>
      <c r="BR396" s="391"/>
      <c r="BS396" s="391"/>
      <c r="BT396" s="391"/>
      <c r="BU396" s="391"/>
      <c r="BV396" s="391"/>
      <c r="BW396" s="391"/>
      <c r="BX396" s="391"/>
    </row>
    <row r="397" spans="1:76">
      <c r="A397" s="662"/>
      <c r="B397" s="319"/>
      <c r="C397" s="319"/>
      <c r="D397" s="319"/>
      <c r="E397" s="319"/>
      <c r="F397" s="319"/>
      <c r="G397" s="393"/>
      <c r="H397" s="391"/>
      <c r="I397" s="319"/>
      <c r="J397" s="319"/>
      <c r="K397" s="319"/>
      <c r="L397" s="319"/>
      <c r="M397" s="319"/>
      <c r="N397" s="391"/>
      <c r="O397" s="319"/>
      <c r="P397" s="319"/>
      <c r="Q397" s="319"/>
      <c r="R397" s="319"/>
      <c r="S397" s="319"/>
      <c r="T397" s="391"/>
      <c r="U397" s="319"/>
      <c r="V397" s="319"/>
      <c r="W397" s="319"/>
      <c r="X397" s="319"/>
      <c r="Y397" s="319"/>
      <c r="Z397" s="391"/>
      <c r="AA397" s="319"/>
      <c r="AB397" s="319"/>
      <c r="AC397" s="319"/>
      <c r="AD397" s="319"/>
      <c r="AE397" s="319"/>
      <c r="AF397" s="391"/>
      <c r="AG397" s="319"/>
      <c r="AH397" s="319"/>
      <c r="AI397" s="319"/>
      <c r="AJ397" s="319"/>
      <c r="AK397" s="319"/>
      <c r="AL397" s="391"/>
      <c r="AM397" s="319"/>
      <c r="AN397" s="319"/>
      <c r="AO397" s="319"/>
      <c r="AP397" s="319"/>
      <c r="AQ397" s="319"/>
      <c r="AR397" s="391"/>
      <c r="AS397" s="319"/>
      <c r="AT397" s="319"/>
      <c r="AU397" s="319"/>
      <c r="AV397" s="319"/>
      <c r="AW397" s="394"/>
      <c r="AX397" s="391"/>
      <c r="AY397" s="319"/>
      <c r="AZ397" s="319"/>
      <c r="BA397" s="319"/>
      <c r="BB397" s="319"/>
      <c r="BC397" s="319"/>
      <c r="BD397" s="391"/>
      <c r="BE397" s="319"/>
      <c r="BF397" s="319"/>
      <c r="BG397" s="319"/>
      <c r="BH397" s="319"/>
      <c r="BI397" s="319"/>
      <c r="BJ397" s="391"/>
      <c r="BL397" s="391"/>
      <c r="BM397" s="391"/>
      <c r="BN397" s="391"/>
      <c r="BO397" s="391"/>
      <c r="BP397" s="391"/>
      <c r="BQ397" s="391"/>
      <c r="BR397" s="391"/>
      <c r="BS397" s="391"/>
      <c r="BT397" s="391"/>
      <c r="BU397" s="391"/>
      <c r="BV397" s="391"/>
      <c r="BW397" s="391"/>
      <c r="BX397" s="391"/>
    </row>
    <row r="398" spans="1:76">
      <c r="A398" s="662"/>
      <c r="B398" s="319"/>
      <c r="C398" s="319"/>
      <c r="D398" s="319"/>
      <c r="E398" s="319"/>
      <c r="F398" s="319"/>
      <c r="G398" s="393"/>
      <c r="H398" s="391"/>
      <c r="I398" s="319"/>
      <c r="J398" s="319"/>
      <c r="K398" s="319"/>
      <c r="L398" s="319"/>
      <c r="M398" s="319"/>
      <c r="N398" s="391"/>
      <c r="O398" s="319"/>
      <c r="P398" s="319"/>
      <c r="Q398" s="319"/>
      <c r="R398" s="319"/>
      <c r="S398" s="319"/>
      <c r="T398" s="391"/>
      <c r="U398" s="319"/>
      <c r="V398" s="319"/>
      <c r="W398" s="319"/>
      <c r="X398" s="319"/>
      <c r="Y398" s="319"/>
      <c r="Z398" s="391"/>
      <c r="AA398" s="319"/>
      <c r="AB398" s="319"/>
      <c r="AC398" s="319"/>
      <c r="AD398" s="319"/>
      <c r="AE398" s="319"/>
      <c r="AF398" s="391"/>
      <c r="AG398" s="319"/>
      <c r="AH398" s="319"/>
      <c r="AI398" s="319"/>
      <c r="AJ398" s="319"/>
      <c r="AK398" s="319"/>
      <c r="AL398" s="391"/>
      <c r="AM398" s="319"/>
      <c r="AN398" s="319"/>
      <c r="AO398" s="319"/>
      <c r="AP398" s="319"/>
      <c r="AQ398" s="319"/>
      <c r="AR398" s="391"/>
      <c r="AS398" s="319"/>
      <c r="AT398" s="319"/>
      <c r="AU398" s="319"/>
      <c r="AV398" s="319"/>
      <c r="AW398" s="394"/>
      <c r="AX398" s="391"/>
      <c r="AY398" s="319"/>
      <c r="AZ398" s="319"/>
      <c r="BA398" s="319"/>
      <c r="BB398" s="319"/>
      <c r="BC398" s="319"/>
      <c r="BD398" s="391"/>
      <c r="BE398" s="319"/>
      <c r="BF398" s="319"/>
      <c r="BG398" s="319"/>
      <c r="BH398" s="319"/>
      <c r="BI398" s="319"/>
      <c r="BJ398" s="391"/>
      <c r="BL398" s="391"/>
      <c r="BM398" s="391"/>
      <c r="BN398" s="391"/>
      <c r="BO398" s="391"/>
      <c r="BP398" s="391"/>
      <c r="BQ398" s="391"/>
      <c r="BR398" s="391"/>
      <c r="BS398" s="391"/>
      <c r="BT398" s="391"/>
      <c r="BU398" s="391"/>
      <c r="BV398" s="391"/>
      <c r="BW398" s="391"/>
      <c r="BX398" s="391"/>
    </row>
    <row r="399" spans="1:76">
      <c r="A399" s="662"/>
      <c r="B399" s="319"/>
      <c r="C399" s="319"/>
      <c r="D399" s="319"/>
      <c r="E399" s="319"/>
      <c r="F399" s="319"/>
      <c r="G399" s="393"/>
      <c r="H399" s="391"/>
      <c r="I399" s="319"/>
      <c r="J399" s="319"/>
      <c r="K399" s="319"/>
      <c r="L399" s="319"/>
      <c r="M399" s="319"/>
      <c r="N399" s="391"/>
      <c r="O399" s="319"/>
      <c r="P399" s="319"/>
      <c r="Q399" s="319"/>
      <c r="R399" s="319"/>
      <c r="S399" s="319"/>
      <c r="T399" s="391"/>
      <c r="U399" s="319"/>
      <c r="V399" s="319"/>
      <c r="W399" s="319"/>
      <c r="X399" s="319"/>
      <c r="Y399" s="319"/>
      <c r="Z399" s="391"/>
      <c r="AA399" s="319"/>
      <c r="AB399" s="319"/>
      <c r="AC399" s="319"/>
      <c r="AD399" s="319"/>
      <c r="AE399" s="319"/>
      <c r="AF399" s="391"/>
      <c r="AG399" s="319"/>
      <c r="AH399" s="319"/>
      <c r="AI399" s="319"/>
      <c r="AJ399" s="319"/>
      <c r="AK399" s="319"/>
      <c r="AL399" s="391"/>
      <c r="AM399" s="319"/>
      <c r="AN399" s="319"/>
      <c r="AO399" s="319"/>
      <c r="AP399" s="319"/>
      <c r="AQ399" s="319"/>
      <c r="AR399" s="391"/>
      <c r="AS399" s="319"/>
      <c r="AT399" s="319"/>
      <c r="AU399" s="319"/>
      <c r="AV399" s="319"/>
      <c r="AW399" s="394"/>
      <c r="AX399" s="391"/>
      <c r="AY399" s="319"/>
      <c r="AZ399" s="319"/>
      <c r="BA399" s="319"/>
      <c r="BB399" s="319"/>
      <c r="BC399" s="319"/>
      <c r="BD399" s="391"/>
      <c r="BE399" s="319"/>
      <c r="BF399" s="319"/>
      <c r="BG399" s="319"/>
      <c r="BH399" s="319"/>
      <c r="BI399" s="319"/>
      <c r="BJ399" s="391"/>
      <c r="BL399" s="391"/>
      <c r="BM399" s="391"/>
      <c r="BN399" s="391"/>
      <c r="BO399" s="391"/>
      <c r="BP399" s="391"/>
      <c r="BQ399" s="391"/>
      <c r="BR399" s="391"/>
      <c r="BS399" s="391"/>
      <c r="BT399" s="391"/>
      <c r="BU399" s="391"/>
      <c r="BV399" s="391"/>
      <c r="BW399" s="391"/>
      <c r="BX399" s="391"/>
    </row>
    <row r="400" spans="1:76">
      <c r="A400" s="662"/>
      <c r="B400" s="319"/>
      <c r="C400" s="319"/>
      <c r="D400" s="319"/>
      <c r="E400" s="319"/>
      <c r="F400" s="319"/>
      <c r="G400" s="393"/>
      <c r="H400" s="391"/>
      <c r="I400" s="319"/>
      <c r="J400" s="319"/>
      <c r="K400" s="319"/>
      <c r="L400" s="319"/>
      <c r="M400" s="319"/>
      <c r="N400" s="391"/>
      <c r="O400" s="319"/>
      <c r="P400" s="319"/>
      <c r="Q400" s="319"/>
      <c r="R400" s="319"/>
      <c r="S400" s="319"/>
      <c r="T400" s="391"/>
      <c r="U400" s="319"/>
      <c r="V400" s="319"/>
      <c r="W400" s="319"/>
      <c r="X400" s="319"/>
      <c r="Y400" s="319"/>
      <c r="Z400" s="391"/>
      <c r="AA400" s="319"/>
      <c r="AB400" s="319"/>
      <c r="AC400" s="319"/>
      <c r="AD400" s="319"/>
      <c r="AE400" s="319"/>
      <c r="AF400" s="391"/>
      <c r="AG400" s="319"/>
      <c r="AH400" s="319"/>
      <c r="AI400" s="319"/>
      <c r="AJ400" s="319"/>
      <c r="AK400" s="319"/>
      <c r="AL400" s="391"/>
      <c r="AM400" s="319"/>
      <c r="AN400" s="319"/>
      <c r="AO400" s="319"/>
      <c r="AP400" s="319"/>
      <c r="AQ400" s="319"/>
      <c r="AR400" s="391"/>
      <c r="AS400" s="319"/>
      <c r="AT400" s="319"/>
      <c r="AU400" s="319"/>
      <c r="AV400" s="319"/>
      <c r="AW400" s="394"/>
      <c r="AX400" s="391"/>
      <c r="AY400" s="319"/>
      <c r="AZ400" s="319"/>
      <c r="BA400" s="319"/>
      <c r="BB400" s="319"/>
      <c r="BC400" s="319"/>
      <c r="BD400" s="391"/>
      <c r="BE400" s="319"/>
      <c r="BF400" s="319"/>
      <c r="BG400" s="319"/>
      <c r="BH400" s="319"/>
      <c r="BI400" s="319"/>
      <c r="BJ400" s="391"/>
      <c r="BL400" s="391"/>
      <c r="BM400" s="391"/>
      <c r="BN400" s="391"/>
      <c r="BO400" s="391"/>
      <c r="BP400" s="391"/>
      <c r="BQ400" s="391"/>
      <c r="BR400" s="391"/>
      <c r="BS400" s="391"/>
      <c r="BT400" s="391"/>
      <c r="BU400" s="391"/>
      <c r="BV400" s="391"/>
      <c r="BW400" s="391"/>
      <c r="BX400" s="391"/>
    </row>
    <row r="401" spans="1:76">
      <c r="A401" s="662"/>
      <c r="B401" s="319"/>
      <c r="C401" s="319"/>
      <c r="D401" s="319"/>
      <c r="E401" s="319"/>
      <c r="F401" s="319"/>
      <c r="G401" s="393"/>
      <c r="H401" s="391"/>
      <c r="I401" s="319"/>
      <c r="J401" s="319"/>
      <c r="K401" s="319"/>
      <c r="L401" s="319"/>
      <c r="M401" s="319"/>
      <c r="N401" s="391"/>
      <c r="O401" s="319"/>
      <c r="P401" s="319"/>
      <c r="Q401" s="319"/>
      <c r="R401" s="319"/>
      <c r="S401" s="319"/>
      <c r="T401" s="391"/>
      <c r="U401" s="319"/>
      <c r="V401" s="319"/>
      <c r="W401" s="319"/>
      <c r="X401" s="319"/>
      <c r="Y401" s="319"/>
      <c r="Z401" s="391"/>
      <c r="AA401" s="319"/>
      <c r="AB401" s="319"/>
      <c r="AC401" s="319"/>
      <c r="AD401" s="319"/>
      <c r="AE401" s="319"/>
      <c r="AF401" s="391"/>
      <c r="AG401" s="319"/>
      <c r="AH401" s="319"/>
      <c r="AI401" s="319"/>
      <c r="AJ401" s="319"/>
      <c r="AK401" s="319"/>
      <c r="AL401" s="391"/>
      <c r="AM401" s="319"/>
      <c r="AN401" s="319"/>
      <c r="AO401" s="319"/>
      <c r="AP401" s="319"/>
      <c r="AQ401" s="319"/>
      <c r="AR401" s="391"/>
      <c r="AS401" s="319"/>
      <c r="AT401" s="319"/>
      <c r="AU401" s="319"/>
      <c r="AV401" s="319"/>
      <c r="AW401" s="394"/>
      <c r="AX401" s="391"/>
      <c r="AY401" s="319"/>
      <c r="AZ401" s="319"/>
      <c r="BA401" s="319"/>
      <c r="BB401" s="319"/>
      <c r="BC401" s="319"/>
      <c r="BD401" s="391"/>
      <c r="BE401" s="319"/>
      <c r="BF401" s="319"/>
      <c r="BG401" s="319"/>
      <c r="BH401" s="319"/>
      <c r="BI401" s="319"/>
      <c r="BJ401" s="391"/>
      <c r="BL401" s="391"/>
      <c r="BM401" s="391"/>
      <c r="BN401" s="391"/>
      <c r="BO401" s="391"/>
      <c r="BP401" s="391"/>
      <c r="BQ401" s="391"/>
      <c r="BR401" s="391"/>
      <c r="BS401" s="391"/>
      <c r="BT401" s="391"/>
      <c r="BU401" s="391"/>
      <c r="BV401" s="391"/>
      <c r="BW401" s="391"/>
      <c r="BX401" s="391"/>
    </row>
    <row r="402" spans="1:76">
      <c r="A402" s="662"/>
      <c r="B402" s="319"/>
      <c r="C402" s="319"/>
      <c r="D402" s="319"/>
      <c r="E402" s="319"/>
      <c r="F402" s="319"/>
      <c r="G402" s="393"/>
      <c r="H402" s="391"/>
      <c r="I402" s="319"/>
      <c r="J402" s="319"/>
      <c r="K402" s="319"/>
      <c r="L402" s="319"/>
      <c r="M402" s="319"/>
      <c r="N402" s="391"/>
      <c r="O402" s="319"/>
      <c r="P402" s="319"/>
      <c r="Q402" s="319"/>
      <c r="R402" s="319"/>
      <c r="S402" s="319"/>
      <c r="T402" s="391"/>
      <c r="U402" s="319"/>
      <c r="V402" s="319"/>
      <c r="W402" s="319"/>
      <c r="X402" s="319"/>
      <c r="Y402" s="319"/>
      <c r="Z402" s="391"/>
      <c r="AA402" s="319"/>
      <c r="AB402" s="319"/>
      <c r="AC402" s="319"/>
      <c r="AD402" s="319"/>
      <c r="AE402" s="319"/>
      <c r="AF402" s="391"/>
      <c r="AG402" s="319"/>
      <c r="AH402" s="319"/>
      <c r="AI402" s="319"/>
      <c r="AJ402" s="319"/>
      <c r="AK402" s="319"/>
      <c r="AL402" s="391"/>
      <c r="AM402" s="319"/>
      <c r="AN402" s="319"/>
      <c r="AO402" s="319"/>
      <c r="AP402" s="319"/>
      <c r="AQ402" s="319"/>
      <c r="AR402" s="391"/>
      <c r="AS402" s="319"/>
      <c r="AT402" s="319"/>
      <c r="AU402" s="319"/>
      <c r="AV402" s="319"/>
      <c r="AW402" s="394"/>
      <c r="AX402" s="391"/>
      <c r="AY402" s="319"/>
      <c r="AZ402" s="319"/>
      <c r="BA402" s="319"/>
      <c r="BB402" s="319"/>
      <c r="BC402" s="319"/>
      <c r="BD402" s="391"/>
      <c r="BE402" s="319"/>
      <c r="BF402" s="319"/>
      <c r="BG402" s="319"/>
      <c r="BH402" s="319"/>
      <c r="BI402" s="319"/>
      <c r="BJ402" s="391"/>
      <c r="BL402" s="391"/>
      <c r="BM402" s="391"/>
      <c r="BN402" s="391"/>
      <c r="BO402" s="391"/>
      <c r="BP402" s="391"/>
      <c r="BQ402" s="391"/>
      <c r="BR402" s="391"/>
      <c r="BS402" s="391"/>
      <c r="BT402" s="391"/>
      <c r="BU402" s="391"/>
      <c r="BV402" s="391"/>
      <c r="BW402" s="391"/>
      <c r="BX402" s="391"/>
    </row>
    <row r="403" spans="1:76">
      <c r="A403" s="662"/>
      <c r="B403" s="319"/>
      <c r="C403" s="319"/>
      <c r="D403" s="319"/>
      <c r="E403" s="319"/>
      <c r="F403" s="319"/>
      <c r="G403" s="393"/>
      <c r="H403" s="391"/>
      <c r="I403" s="319"/>
      <c r="J403" s="319"/>
      <c r="K403" s="319"/>
      <c r="L403" s="319"/>
      <c r="M403" s="319"/>
      <c r="N403" s="391"/>
      <c r="O403" s="319"/>
      <c r="P403" s="319"/>
      <c r="Q403" s="319"/>
      <c r="R403" s="319"/>
      <c r="S403" s="319"/>
      <c r="T403" s="391"/>
      <c r="U403" s="319"/>
      <c r="V403" s="319"/>
      <c r="W403" s="319"/>
      <c r="X403" s="319"/>
      <c r="Y403" s="319"/>
      <c r="Z403" s="391"/>
      <c r="AA403" s="319"/>
      <c r="AB403" s="319"/>
      <c r="AC403" s="319"/>
      <c r="AD403" s="319"/>
      <c r="AE403" s="319"/>
      <c r="AF403" s="391"/>
      <c r="AG403" s="319"/>
      <c r="AH403" s="319"/>
      <c r="AI403" s="319"/>
      <c r="AJ403" s="319"/>
      <c r="AK403" s="319"/>
      <c r="AL403" s="391"/>
      <c r="AM403" s="319"/>
      <c r="AN403" s="319"/>
      <c r="AO403" s="319"/>
      <c r="AP403" s="319"/>
      <c r="AQ403" s="319"/>
      <c r="AR403" s="391"/>
      <c r="AS403" s="319"/>
      <c r="AT403" s="319"/>
      <c r="AU403" s="319"/>
      <c r="AV403" s="319"/>
      <c r="AW403" s="394"/>
      <c r="AX403" s="391"/>
      <c r="AY403" s="319"/>
      <c r="AZ403" s="319"/>
      <c r="BA403" s="319"/>
      <c r="BB403" s="319"/>
      <c r="BC403" s="319"/>
      <c r="BD403" s="391"/>
      <c r="BE403" s="319"/>
      <c r="BF403" s="319"/>
      <c r="BG403" s="319"/>
      <c r="BH403" s="319"/>
      <c r="BI403" s="319"/>
      <c r="BJ403" s="391"/>
      <c r="BL403" s="391"/>
      <c r="BM403" s="391"/>
      <c r="BN403" s="391"/>
      <c r="BO403" s="391"/>
      <c r="BP403" s="391"/>
      <c r="BQ403" s="391"/>
      <c r="BR403" s="391"/>
      <c r="BS403" s="391"/>
      <c r="BT403" s="391"/>
      <c r="BU403" s="391"/>
      <c r="BV403" s="391"/>
      <c r="BW403" s="391"/>
      <c r="BX403" s="391"/>
    </row>
    <row r="404" spans="1:76">
      <c r="A404" s="662"/>
      <c r="B404" s="319"/>
      <c r="C404" s="319"/>
      <c r="D404" s="319"/>
      <c r="E404" s="319"/>
      <c r="F404" s="319"/>
      <c r="G404" s="393"/>
      <c r="H404" s="391"/>
      <c r="I404" s="319"/>
      <c r="J404" s="319"/>
      <c r="K404" s="319"/>
      <c r="L404" s="319"/>
      <c r="M404" s="319"/>
      <c r="N404" s="391"/>
      <c r="O404" s="319"/>
      <c r="P404" s="319"/>
      <c r="Q404" s="319"/>
      <c r="R404" s="319"/>
      <c r="S404" s="319"/>
      <c r="T404" s="391"/>
      <c r="U404" s="319"/>
      <c r="V404" s="319"/>
      <c r="W404" s="319"/>
      <c r="X404" s="319"/>
      <c r="Y404" s="319"/>
      <c r="Z404" s="391"/>
      <c r="AA404" s="319"/>
      <c r="AB404" s="319"/>
      <c r="AC404" s="319"/>
      <c r="AD404" s="319"/>
      <c r="AE404" s="319"/>
      <c r="AF404" s="391"/>
      <c r="AG404" s="319"/>
      <c r="AH404" s="319"/>
      <c r="AI404" s="319"/>
      <c r="AJ404" s="319"/>
      <c r="AK404" s="319"/>
      <c r="AL404" s="391"/>
      <c r="AM404" s="319"/>
      <c r="AN404" s="319"/>
      <c r="AO404" s="319"/>
      <c r="AP404" s="319"/>
      <c r="AQ404" s="319"/>
      <c r="AR404" s="391"/>
      <c r="AS404" s="319"/>
      <c r="AT404" s="319"/>
      <c r="AU404" s="319"/>
      <c r="AV404" s="319"/>
      <c r="AW404" s="394"/>
      <c r="AX404" s="391"/>
      <c r="AY404" s="319"/>
      <c r="AZ404" s="319"/>
      <c r="BA404" s="319"/>
      <c r="BB404" s="319"/>
      <c r="BC404" s="319"/>
      <c r="BD404" s="391"/>
      <c r="BE404" s="319"/>
      <c r="BF404" s="319"/>
      <c r="BG404" s="319"/>
      <c r="BH404" s="319"/>
      <c r="BI404" s="319"/>
      <c r="BJ404" s="391"/>
      <c r="BL404" s="391"/>
      <c r="BM404" s="391"/>
      <c r="BN404" s="391"/>
      <c r="BO404" s="391"/>
      <c r="BP404" s="391"/>
      <c r="BQ404" s="391"/>
      <c r="BR404" s="391"/>
      <c r="BS404" s="391"/>
      <c r="BT404" s="391"/>
      <c r="BU404" s="391"/>
      <c r="BV404" s="391"/>
      <c r="BW404" s="391"/>
      <c r="BX404" s="391"/>
    </row>
    <row r="405" spans="1:76">
      <c r="A405" s="662"/>
      <c r="B405" s="319"/>
      <c r="C405" s="319"/>
      <c r="D405" s="319"/>
      <c r="E405" s="319"/>
      <c r="F405" s="319"/>
      <c r="G405" s="393"/>
      <c r="H405" s="391"/>
      <c r="I405" s="319"/>
      <c r="J405" s="319"/>
      <c r="K405" s="319"/>
      <c r="L405" s="319"/>
      <c r="M405" s="319"/>
      <c r="N405" s="391"/>
      <c r="O405" s="319"/>
      <c r="P405" s="319"/>
      <c r="Q405" s="319"/>
      <c r="R405" s="319"/>
      <c r="S405" s="319"/>
      <c r="T405" s="391"/>
      <c r="U405" s="319"/>
      <c r="V405" s="319"/>
      <c r="W405" s="319"/>
      <c r="X405" s="319"/>
      <c r="Y405" s="319"/>
      <c r="Z405" s="391"/>
      <c r="AA405" s="319"/>
      <c r="AB405" s="319"/>
      <c r="AC405" s="319"/>
      <c r="AD405" s="319"/>
      <c r="AE405" s="319"/>
      <c r="AF405" s="391"/>
      <c r="AG405" s="319"/>
      <c r="AH405" s="319"/>
      <c r="AI405" s="319"/>
      <c r="AJ405" s="319"/>
      <c r="AK405" s="319"/>
      <c r="AL405" s="391"/>
      <c r="AM405" s="319"/>
      <c r="AN405" s="319"/>
      <c r="AO405" s="319"/>
      <c r="AP405" s="319"/>
      <c r="AQ405" s="319"/>
      <c r="AR405" s="391"/>
      <c r="AS405" s="319"/>
      <c r="AT405" s="319"/>
      <c r="AU405" s="319"/>
      <c r="AV405" s="319"/>
      <c r="AW405" s="394"/>
      <c r="AX405" s="391"/>
      <c r="AY405" s="319"/>
      <c r="AZ405" s="319"/>
      <c r="BA405" s="319"/>
      <c r="BB405" s="319"/>
      <c r="BC405" s="319"/>
      <c r="BD405" s="391"/>
      <c r="BE405" s="319"/>
      <c r="BF405" s="319"/>
      <c r="BG405" s="319"/>
      <c r="BH405" s="319"/>
      <c r="BI405" s="319"/>
      <c r="BJ405" s="391"/>
      <c r="BL405" s="391"/>
      <c r="BM405" s="391"/>
      <c r="BN405" s="391"/>
      <c r="BO405" s="391"/>
      <c r="BP405" s="391"/>
      <c r="BQ405" s="391"/>
      <c r="BR405" s="391"/>
      <c r="BS405" s="391"/>
      <c r="BT405" s="391"/>
      <c r="BU405" s="391"/>
      <c r="BV405" s="391"/>
      <c r="BW405" s="391"/>
      <c r="BX405" s="391"/>
    </row>
    <row r="406" spans="1:76">
      <c r="A406" s="662"/>
      <c r="B406" s="319"/>
      <c r="C406" s="319"/>
      <c r="D406" s="319"/>
      <c r="E406" s="319"/>
      <c r="F406" s="319"/>
      <c r="G406" s="393"/>
      <c r="H406" s="391"/>
      <c r="I406" s="319"/>
      <c r="J406" s="319"/>
      <c r="K406" s="319"/>
      <c r="L406" s="319"/>
      <c r="M406" s="319"/>
      <c r="N406" s="391"/>
      <c r="O406" s="319"/>
      <c r="P406" s="319"/>
      <c r="Q406" s="319"/>
      <c r="R406" s="319"/>
      <c r="S406" s="319"/>
      <c r="T406" s="391"/>
      <c r="U406" s="319"/>
      <c r="V406" s="319"/>
      <c r="W406" s="319"/>
      <c r="X406" s="319"/>
      <c r="Y406" s="319"/>
      <c r="Z406" s="391"/>
      <c r="AA406" s="319"/>
      <c r="AB406" s="319"/>
      <c r="AC406" s="319"/>
      <c r="AD406" s="319"/>
      <c r="AE406" s="319"/>
      <c r="AF406" s="391"/>
      <c r="AG406" s="319"/>
      <c r="AH406" s="319"/>
      <c r="AI406" s="319"/>
      <c r="AJ406" s="319"/>
      <c r="AK406" s="319"/>
      <c r="AL406" s="391"/>
      <c r="AM406" s="319"/>
      <c r="AN406" s="319"/>
      <c r="AO406" s="319"/>
      <c r="AP406" s="319"/>
      <c r="AQ406" s="319"/>
      <c r="AR406" s="391"/>
      <c r="AS406" s="319"/>
      <c r="AT406" s="319"/>
      <c r="AU406" s="319"/>
      <c r="AV406" s="319"/>
      <c r="AW406" s="394"/>
      <c r="AX406" s="391"/>
      <c r="AY406" s="319"/>
      <c r="AZ406" s="319"/>
      <c r="BA406" s="319"/>
      <c r="BB406" s="319"/>
      <c r="BC406" s="319"/>
      <c r="BD406" s="391"/>
      <c r="BE406" s="319"/>
      <c r="BF406" s="319"/>
      <c r="BG406" s="319"/>
      <c r="BH406" s="319"/>
      <c r="BI406" s="319"/>
      <c r="BJ406" s="391"/>
      <c r="BL406" s="391"/>
      <c r="BM406" s="391"/>
      <c r="BN406" s="391"/>
      <c r="BO406" s="391"/>
      <c r="BP406" s="391"/>
      <c r="BQ406" s="391"/>
      <c r="BR406" s="391"/>
      <c r="BS406" s="391"/>
      <c r="BT406" s="391"/>
      <c r="BU406" s="391"/>
      <c r="BV406" s="391"/>
      <c r="BW406" s="391"/>
      <c r="BX406" s="391"/>
    </row>
    <row r="407" spans="1:76">
      <c r="A407" s="662"/>
      <c r="B407" s="319"/>
      <c r="C407" s="319"/>
      <c r="D407" s="319"/>
      <c r="E407" s="319"/>
      <c r="F407" s="319"/>
      <c r="G407" s="393"/>
      <c r="H407" s="391"/>
      <c r="I407" s="319"/>
      <c r="J407" s="319"/>
      <c r="K407" s="319"/>
      <c r="L407" s="319"/>
      <c r="M407" s="319"/>
      <c r="N407" s="391"/>
      <c r="O407" s="319"/>
      <c r="P407" s="319"/>
      <c r="Q407" s="319"/>
      <c r="R407" s="319"/>
      <c r="S407" s="319"/>
      <c r="T407" s="391"/>
      <c r="U407" s="319"/>
      <c r="V407" s="319"/>
      <c r="W407" s="319"/>
      <c r="X407" s="319"/>
      <c r="Y407" s="319"/>
      <c r="Z407" s="391"/>
      <c r="AA407" s="319"/>
      <c r="AB407" s="319"/>
      <c r="AC407" s="319"/>
      <c r="AD407" s="319"/>
      <c r="AE407" s="319"/>
      <c r="AF407" s="391"/>
      <c r="AG407" s="319"/>
      <c r="AH407" s="319"/>
      <c r="AI407" s="319"/>
      <c r="AJ407" s="319"/>
      <c r="AK407" s="319"/>
      <c r="AL407" s="391"/>
      <c r="AM407" s="319"/>
      <c r="AN407" s="319"/>
      <c r="AO407" s="319"/>
      <c r="AP407" s="319"/>
      <c r="AQ407" s="319"/>
      <c r="AR407" s="391"/>
      <c r="AS407" s="319"/>
      <c r="AT407" s="319"/>
      <c r="AU407" s="319"/>
      <c r="AV407" s="319"/>
      <c r="AW407" s="394"/>
      <c r="AX407" s="391"/>
      <c r="AY407" s="319"/>
      <c r="AZ407" s="319"/>
      <c r="BA407" s="319"/>
      <c r="BB407" s="319"/>
      <c r="BC407" s="319"/>
      <c r="BD407" s="391"/>
      <c r="BE407" s="319"/>
      <c r="BF407" s="319"/>
      <c r="BG407" s="319"/>
      <c r="BH407" s="319"/>
      <c r="BI407" s="319"/>
      <c r="BJ407" s="391"/>
      <c r="BL407" s="391"/>
      <c r="BM407" s="391"/>
      <c r="BN407" s="391"/>
      <c r="BO407" s="391"/>
      <c r="BP407" s="391"/>
      <c r="BQ407" s="391"/>
      <c r="BR407" s="391"/>
      <c r="BS407" s="391"/>
      <c r="BT407" s="391"/>
      <c r="BU407" s="391"/>
      <c r="BV407" s="391"/>
      <c r="BW407" s="391"/>
      <c r="BX407" s="391"/>
    </row>
    <row r="408" spans="1:76">
      <c r="A408" s="662"/>
      <c r="B408" s="319"/>
      <c r="C408" s="319"/>
      <c r="D408" s="319"/>
      <c r="E408" s="319"/>
      <c r="F408" s="319"/>
      <c r="G408" s="393"/>
      <c r="H408" s="391"/>
      <c r="I408" s="319"/>
      <c r="J408" s="319"/>
      <c r="K408" s="319"/>
      <c r="L408" s="319"/>
      <c r="M408" s="319"/>
      <c r="N408" s="391"/>
      <c r="O408" s="319"/>
      <c r="P408" s="319"/>
      <c r="Q408" s="319"/>
      <c r="R408" s="319"/>
      <c r="S408" s="319"/>
      <c r="T408" s="391"/>
      <c r="U408" s="319"/>
      <c r="V408" s="319"/>
      <c r="W408" s="319"/>
      <c r="X408" s="319"/>
      <c r="Y408" s="319"/>
      <c r="Z408" s="391"/>
      <c r="AA408" s="319"/>
      <c r="AB408" s="319"/>
      <c r="AC408" s="319"/>
      <c r="AD408" s="319"/>
      <c r="AE408" s="319"/>
      <c r="AF408" s="391"/>
      <c r="AG408" s="319"/>
      <c r="AH408" s="319"/>
      <c r="AI408" s="319"/>
      <c r="AJ408" s="319"/>
      <c r="AK408" s="319"/>
      <c r="AL408" s="391"/>
      <c r="AM408" s="319"/>
      <c r="AN408" s="319"/>
      <c r="AO408" s="319"/>
      <c r="AP408" s="319"/>
      <c r="AQ408" s="319"/>
      <c r="AR408" s="391"/>
      <c r="AS408" s="319"/>
      <c r="AT408" s="319"/>
      <c r="AU408" s="319"/>
      <c r="AV408" s="319"/>
      <c r="AW408" s="394"/>
      <c r="AX408" s="391"/>
      <c r="AY408" s="319"/>
      <c r="AZ408" s="319"/>
      <c r="BA408" s="319"/>
      <c r="BB408" s="319"/>
      <c r="BC408" s="319"/>
      <c r="BD408" s="391"/>
      <c r="BE408" s="319"/>
      <c r="BF408" s="319"/>
      <c r="BG408" s="319"/>
      <c r="BH408" s="319"/>
      <c r="BI408" s="319"/>
      <c r="BJ408" s="391"/>
      <c r="BL408" s="391"/>
      <c r="BM408" s="391"/>
      <c r="BN408" s="391"/>
      <c r="BO408" s="391"/>
      <c r="BP408" s="391"/>
      <c r="BQ408" s="391"/>
      <c r="BR408" s="391"/>
      <c r="BS408" s="391"/>
      <c r="BT408" s="391"/>
      <c r="BU408" s="391"/>
      <c r="BV408" s="391"/>
      <c r="BW408" s="391"/>
      <c r="BX408" s="391"/>
    </row>
    <row r="409" spans="1:76">
      <c r="A409" s="662"/>
      <c r="B409" s="319"/>
      <c r="C409" s="319"/>
      <c r="D409" s="319"/>
      <c r="E409" s="319"/>
      <c r="F409" s="319"/>
      <c r="G409" s="393"/>
      <c r="H409" s="391"/>
      <c r="I409" s="319"/>
      <c r="J409" s="319"/>
      <c r="K409" s="319"/>
      <c r="L409" s="319"/>
      <c r="M409" s="319"/>
      <c r="N409" s="391"/>
      <c r="O409" s="319"/>
      <c r="P409" s="319"/>
      <c r="Q409" s="319"/>
      <c r="R409" s="319"/>
      <c r="S409" s="319"/>
      <c r="T409" s="391"/>
      <c r="U409" s="319"/>
      <c r="V409" s="319"/>
      <c r="W409" s="319"/>
      <c r="X409" s="319"/>
      <c r="Y409" s="319"/>
      <c r="Z409" s="391"/>
      <c r="AA409" s="319"/>
      <c r="AB409" s="319"/>
      <c r="AC409" s="319"/>
      <c r="AD409" s="319"/>
      <c r="AE409" s="319"/>
      <c r="AF409" s="391"/>
      <c r="AG409" s="319"/>
      <c r="AH409" s="319"/>
      <c r="AI409" s="319"/>
      <c r="AJ409" s="319"/>
      <c r="AK409" s="319"/>
      <c r="AL409" s="391"/>
      <c r="AM409" s="319"/>
      <c r="AN409" s="319"/>
      <c r="AO409" s="319"/>
      <c r="AP409" s="319"/>
      <c r="AQ409" s="319"/>
      <c r="AR409" s="391"/>
      <c r="AS409" s="319"/>
      <c r="AT409" s="319"/>
      <c r="AU409" s="319"/>
      <c r="AV409" s="319"/>
      <c r="AW409" s="394"/>
      <c r="AX409" s="391"/>
      <c r="AY409" s="319"/>
      <c r="AZ409" s="319"/>
      <c r="BA409" s="319"/>
      <c r="BB409" s="319"/>
      <c r="BC409" s="319"/>
      <c r="BD409" s="391"/>
      <c r="BE409" s="319"/>
      <c r="BF409" s="319"/>
      <c r="BG409" s="319"/>
      <c r="BH409" s="319"/>
      <c r="BI409" s="319"/>
      <c r="BJ409" s="391"/>
      <c r="BL409" s="391"/>
      <c r="BM409" s="391"/>
      <c r="BN409" s="391"/>
      <c r="BO409" s="391"/>
      <c r="BP409" s="391"/>
      <c r="BQ409" s="391"/>
      <c r="BR409" s="391"/>
      <c r="BS409" s="391"/>
      <c r="BT409" s="391"/>
      <c r="BU409" s="391"/>
      <c r="BV409" s="391"/>
      <c r="BW409" s="391"/>
      <c r="BX409" s="391"/>
    </row>
    <row r="410" spans="1:76">
      <c r="A410" s="662"/>
      <c r="B410" s="319"/>
      <c r="C410" s="319"/>
      <c r="D410" s="319"/>
      <c r="E410" s="319"/>
      <c r="F410" s="319"/>
      <c r="G410" s="393"/>
      <c r="H410" s="391"/>
      <c r="I410" s="319"/>
      <c r="J410" s="319"/>
      <c r="K410" s="319"/>
      <c r="L410" s="319"/>
      <c r="M410" s="319"/>
      <c r="N410" s="391"/>
      <c r="O410" s="319"/>
      <c r="P410" s="319"/>
      <c r="Q410" s="319"/>
      <c r="R410" s="319"/>
      <c r="S410" s="319"/>
      <c r="T410" s="391"/>
      <c r="U410" s="319"/>
      <c r="V410" s="319"/>
      <c r="W410" s="319"/>
      <c r="X410" s="319"/>
      <c r="Y410" s="319"/>
      <c r="Z410" s="391"/>
      <c r="AA410" s="319"/>
      <c r="AB410" s="319"/>
      <c r="AC410" s="319"/>
      <c r="AD410" s="319"/>
      <c r="AE410" s="319"/>
      <c r="AF410" s="391"/>
      <c r="AG410" s="319"/>
      <c r="AH410" s="319"/>
      <c r="AI410" s="319"/>
      <c r="AJ410" s="319"/>
      <c r="AK410" s="319"/>
      <c r="AL410" s="391"/>
      <c r="AM410" s="319"/>
      <c r="AN410" s="319"/>
      <c r="AO410" s="319"/>
      <c r="AP410" s="319"/>
      <c r="AQ410" s="319"/>
      <c r="AR410" s="391"/>
      <c r="AS410" s="319"/>
      <c r="AT410" s="319"/>
      <c r="AU410" s="319"/>
      <c r="AV410" s="319"/>
      <c r="AW410" s="394"/>
      <c r="AX410" s="391"/>
      <c r="AY410" s="319"/>
      <c r="AZ410" s="319"/>
      <c r="BA410" s="319"/>
      <c r="BB410" s="319"/>
      <c r="BC410" s="319"/>
      <c r="BD410" s="391"/>
      <c r="BE410" s="319"/>
      <c r="BF410" s="319"/>
      <c r="BG410" s="319"/>
      <c r="BH410" s="319"/>
      <c r="BI410" s="319"/>
      <c r="BJ410" s="391"/>
      <c r="BL410" s="391"/>
      <c r="BM410" s="391"/>
      <c r="BN410" s="391"/>
      <c r="BO410" s="391"/>
      <c r="BP410" s="391"/>
      <c r="BQ410" s="391"/>
      <c r="BR410" s="391"/>
      <c r="BS410" s="391"/>
      <c r="BT410" s="391"/>
      <c r="BU410" s="391"/>
      <c r="BV410" s="391"/>
      <c r="BW410" s="391"/>
      <c r="BX410" s="391"/>
    </row>
    <row r="411" spans="1:76">
      <c r="A411" s="662"/>
      <c r="B411" s="319"/>
      <c r="C411" s="319"/>
      <c r="D411" s="319"/>
      <c r="E411" s="319"/>
      <c r="F411" s="319"/>
      <c r="G411" s="393"/>
      <c r="H411" s="391"/>
      <c r="I411" s="319"/>
      <c r="J411" s="319"/>
      <c r="K411" s="319"/>
      <c r="L411" s="319"/>
      <c r="M411" s="319"/>
      <c r="N411" s="391"/>
      <c r="O411" s="319"/>
      <c r="P411" s="319"/>
      <c r="Q411" s="319"/>
      <c r="R411" s="319"/>
      <c r="S411" s="319"/>
      <c r="T411" s="391"/>
      <c r="U411" s="319"/>
      <c r="V411" s="319"/>
      <c r="W411" s="319"/>
      <c r="X411" s="319"/>
      <c r="Y411" s="319"/>
      <c r="Z411" s="391"/>
      <c r="AA411" s="319"/>
      <c r="AB411" s="319"/>
      <c r="AC411" s="319"/>
      <c r="AD411" s="319"/>
      <c r="AE411" s="319"/>
      <c r="AF411" s="391"/>
      <c r="AG411" s="319"/>
      <c r="AH411" s="319"/>
      <c r="AI411" s="319"/>
      <c r="AJ411" s="319"/>
      <c r="AK411" s="319"/>
      <c r="AL411" s="391"/>
      <c r="AM411" s="319"/>
      <c r="AN411" s="319"/>
      <c r="AO411" s="319"/>
      <c r="AP411" s="319"/>
      <c r="AQ411" s="319"/>
      <c r="AR411" s="391"/>
      <c r="AS411" s="319"/>
      <c r="AT411" s="319"/>
      <c r="AU411" s="319"/>
      <c r="AV411" s="319"/>
      <c r="AW411" s="394"/>
      <c r="AX411" s="391"/>
      <c r="AY411" s="319"/>
      <c r="AZ411" s="319"/>
      <c r="BA411" s="319"/>
      <c r="BB411" s="319"/>
      <c r="BC411" s="319"/>
      <c r="BD411" s="391"/>
      <c r="BE411" s="319"/>
      <c r="BF411" s="319"/>
      <c r="BG411" s="319"/>
      <c r="BH411" s="319"/>
      <c r="BI411" s="319"/>
      <c r="BJ411" s="391"/>
      <c r="BL411" s="391"/>
      <c r="BM411" s="391"/>
      <c r="BN411" s="391"/>
      <c r="BO411" s="391"/>
      <c r="BP411" s="391"/>
      <c r="BQ411" s="391"/>
      <c r="BR411" s="391"/>
      <c r="BS411" s="391"/>
      <c r="BT411" s="391"/>
      <c r="BU411" s="391"/>
      <c r="BV411" s="391"/>
      <c r="BW411" s="391"/>
      <c r="BX411" s="391"/>
    </row>
    <row r="412" spans="1:76">
      <c r="A412" s="662"/>
      <c r="B412" s="319"/>
      <c r="C412" s="319"/>
      <c r="D412" s="319"/>
      <c r="E412" s="319"/>
      <c r="F412" s="319"/>
      <c r="G412" s="393"/>
      <c r="H412" s="391"/>
      <c r="I412" s="319"/>
      <c r="J412" s="319"/>
      <c r="K412" s="319"/>
      <c r="L412" s="319"/>
      <c r="M412" s="319"/>
      <c r="N412" s="391"/>
      <c r="O412" s="319"/>
      <c r="P412" s="319"/>
      <c r="Q412" s="319"/>
      <c r="R412" s="319"/>
      <c r="S412" s="319"/>
      <c r="T412" s="391"/>
      <c r="U412" s="319"/>
      <c r="V412" s="319"/>
      <c r="W412" s="319"/>
      <c r="X412" s="319"/>
      <c r="Y412" s="319"/>
      <c r="Z412" s="391"/>
      <c r="AA412" s="319"/>
      <c r="AB412" s="319"/>
      <c r="AC412" s="319"/>
      <c r="AD412" s="319"/>
      <c r="AE412" s="319"/>
      <c r="AF412" s="391"/>
      <c r="AG412" s="319"/>
      <c r="AH412" s="319"/>
      <c r="AI412" s="319"/>
      <c r="AJ412" s="319"/>
      <c r="AK412" s="319"/>
      <c r="AL412" s="391"/>
      <c r="AM412" s="319"/>
      <c r="AN412" s="319"/>
      <c r="AO412" s="319"/>
      <c r="AP412" s="319"/>
      <c r="AQ412" s="319"/>
      <c r="AR412" s="391"/>
      <c r="AS412" s="319"/>
      <c r="AT412" s="319"/>
      <c r="AU412" s="319"/>
      <c r="AV412" s="319"/>
      <c r="AW412" s="394"/>
      <c r="AX412" s="391"/>
      <c r="AY412" s="319"/>
      <c r="AZ412" s="319"/>
      <c r="BA412" s="319"/>
      <c r="BB412" s="319"/>
      <c r="BC412" s="319"/>
      <c r="BD412" s="391"/>
      <c r="BE412" s="319"/>
      <c r="BF412" s="319"/>
      <c r="BG412" s="319"/>
      <c r="BH412" s="319"/>
      <c r="BI412" s="319"/>
      <c r="BJ412" s="391"/>
      <c r="BL412" s="391"/>
      <c r="BM412" s="391"/>
      <c r="BN412" s="391"/>
      <c r="BO412" s="391"/>
      <c r="BP412" s="391"/>
      <c r="BQ412" s="391"/>
      <c r="BR412" s="391"/>
      <c r="BS412" s="391"/>
      <c r="BT412" s="391"/>
      <c r="BU412" s="391"/>
      <c r="BV412" s="391"/>
      <c r="BW412" s="391"/>
      <c r="BX412" s="391"/>
    </row>
    <row r="413" spans="1:76">
      <c r="A413" s="662"/>
      <c r="B413" s="319"/>
      <c r="C413" s="319"/>
      <c r="D413" s="319"/>
      <c r="E413" s="319"/>
      <c r="F413" s="319"/>
      <c r="G413" s="393"/>
      <c r="H413" s="391"/>
      <c r="I413" s="319"/>
      <c r="J413" s="319"/>
      <c r="K413" s="319"/>
      <c r="L413" s="319"/>
      <c r="M413" s="319"/>
      <c r="N413" s="391"/>
      <c r="O413" s="319"/>
      <c r="P413" s="319"/>
      <c r="Q413" s="319"/>
      <c r="R413" s="319"/>
      <c r="S413" s="319"/>
      <c r="T413" s="391"/>
      <c r="U413" s="319"/>
      <c r="V413" s="319"/>
      <c r="W413" s="319"/>
      <c r="X413" s="319"/>
      <c r="Y413" s="319"/>
      <c r="Z413" s="391"/>
      <c r="AA413" s="319"/>
      <c r="AB413" s="319"/>
      <c r="AC413" s="319"/>
      <c r="AD413" s="319"/>
      <c r="AE413" s="319"/>
      <c r="AF413" s="391"/>
      <c r="AG413" s="319"/>
      <c r="AH413" s="319"/>
      <c r="AI413" s="319"/>
      <c r="AJ413" s="319"/>
      <c r="AK413" s="319"/>
      <c r="AL413" s="391"/>
      <c r="AM413" s="319"/>
      <c r="AN413" s="319"/>
      <c r="AO413" s="319"/>
      <c r="AP413" s="319"/>
      <c r="AQ413" s="319"/>
      <c r="AR413" s="391"/>
      <c r="AS413" s="319"/>
      <c r="AT413" s="319"/>
      <c r="AU413" s="319"/>
      <c r="AV413" s="319"/>
      <c r="AW413" s="394"/>
      <c r="AX413" s="391"/>
      <c r="AY413" s="319"/>
      <c r="AZ413" s="319"/>
      <c r="BA413" s="319"/>
      <c r="BB413" s="319"/>
      <c r="BC413" s="319"/>
      <c r="BD413" s="391"/>
      <c r="BE413" s="319"/>
      <c r="BF413" s="319"/>
      <c r="BG413" s="319"/>
      <c r="BH413" s="319"/>
      <c r="BI413" s="319"/>
      <c r="BJ413" s="391"/>
      <c r="BL413" s="391"/>
      <c r="BM413" s="391"/>
      <c r="BN413" s="391"/>
      <c r="BO413" s="391"/>
      <c r="BP413" s="391"/>
      <c r="BQ413" s="391"/>
      <c r="BR413" s="391"/>
      <c r="BS413" s="391"/>
      <c r="BT413" s="391"/>
      <c r="BU413" s="391"/>
      <c r="BV413" s="391"/>
      <c r="BW413" s="391"/>
      <c r="BX413" s="391"/>
    </row>
    <row r="414" spans="1:76">
      <c r="A414" s="662"/>
      <c r="B414" s="319"/>
      <c r="C414" s="319"/>
      <c r="D414" s="319"/>
      <c r="E414" s="319"/>
      <c r="F414" s="319"/>
      <c r="G414" s="393"/>
      <c r="H414" s="391"/>
      <c r="I414" s="319"/>
      <c r="J414" s="319"/>
      <c r="K414" s="319"/>
      <c r="L414" s="319"/>
      <c r="M414" s="319"/>
      <c r="N414" s="391"/>
      <c r="O414" s="319"/>
      <c r="P414" s="319"/>
      <c r="Q414" s="319"/>
      <c r="R414" s="319"/>
      <c r="S414" s="319"/>
      <c r="T414" s="391"/>
      <c r="U414" s="319"/>
      <c r="V414" s="319"/>
      <c r="W414" s="319"/>
      <c r="X414" s="319"/>
      <c r="Y414" s="319"/>
      <c r="Z414" s="391"/>
      <c r="AA414" s="319"/>
      <c r="AB414" s="319"/>
      <c r="AC414" s="319"/>
      <c r="AD414" s="319"/>
      <c r="AE414" s="319"/>
      <c r="AF414" s="391"/>
      <c r="AG414" s="319"/>
      <c r="AH414" s="319"/>
      <c r="AI414" s="319"/>
      <c r="AJ414" s="319"/>
      <c r="AK414" s="319"/>
      <c r="AL414" s="391"/>
      <c r="AM414" s="319"/>
      <c r="AN414" s="319"/>
      <c r="AO414" s="319"/>
      <c r="AP414" s="319"/>
      <c r="AQ414" s="319"/>
      <c r="AR414" s="391"/>
      <c r="AS414" s="319"/>
      <c r="AT414" s="319"/>
      <c r="AU414" s="319"/>
      <c r="AV414" s="319"/>
      <c r="AW414" s="394"/>
      <c r="AX414" s="391"/>
      <c r="AY414" s="319"/>
      <c r="AZ414" s="319"/>
      <c r="BA414" s="319"/>
      <c r="BB414" s="319"/>
      <c r="BC414" s="319"/>
      <c r="BD414" s="391"/>
      <c r="BE414" s="319"/>
      <c r="BF414" s="319"/>
      <c r="BG414" s="319"/>
      <c r="BH414" s="319"/>
      <c r="BI414" s="319"/>
      <c r="BJ414" s="391"/>
      <c r="BL414" s="391"/>
      <c r="BM414" s="391"/>
      <c r="BN414" s="391"/>
      <c r="BO414" s="391"/>
      <c r="BP414" s="391"/>
      <c r="BQ414" s="391"/>
      <c r="BR414" s="391"/>
      <c r="BS414" s="391"/>
      <c r="BT414" s="391"/>
      <c r="BU414" s="391"/>
      <c r="BV414" s="391"/>
      <c r="BW414" s="391"/>
      <c r="BX414" s="391"/>
    </row>
    <row r="415" spans="1:76">
      <c r="A415" s="662"/>
      <c r="B415" s="319"/>
      <c r="C415" s="319"/>
      <c r="D415" s="319"/>
      <c r="E415" s="319"/>
      <c r="F415" s="319"/>
      <c r="G415" s="393"/>
      <c r="H415" s="391"/>
      <c r="I415" s="319"/>
      <c r="J415" s="319"/>
      <c r="K415" s="319"/>
      <c r="L415" s="319"/>
      <c r="M415" s="319"/>
      <c r="N415" s="391"/>
      <c r="O415" s="319"/>
      <c r="P415" s="319"/>
      <c r="Q415" s="319"/>
      <c r="R415" s="319"/>
      <c r="S415" s="319"/>
      <c r="T415" s="391"/>
      <c r="U415" s="319"/>
      <c r="V415" s="319"/>
      <c r="W415" s="319"/>
      <c r="X415" s="319"/>
      <c r="Y415" s="319"/>
      <c r="Z415" s="391"/>
      <c r="AA415" s="319"/>
      <c r="AB415" s="319"/>
      <c r="AC415" s="319"/>
      <c r="AD415" s="319"/>
      <c r="AE415" s="319"/>
      <c r="AF415" s="391"/>
      <c r="AG415" s="319"/>
      <c r="AH415" s="319"/>
      <c r="AI415" s="319"/>
      <c r="AJ415" s="319"/>
      <c r="AK415" s="319"/>
      <c r="AL415" s="391"/>
      <c r="AM415" s="319"/>
      <c r="AN415" s="319"/>
      <c r="AO415" s="319"/>
      <c r="AP415" s="319"/>
      <c r="AQ415" s="319"/>
      <c r="AR415" s="391"/>
      <c r="AS415" s="319"/>
      <c r="AT415" s="319"/>
      <c r="AU415" s="319"/>
      <c r="AV415" s="319"/>
      <c r="AW415" s="394"/>
      <c r="AX415" s="391"/>
      <c r="AY415" s="319"/>
      <c r="AZ415" s="319"/>
      <c r="BA415" s="319"/>
      <c r="BB415" s="319"/>
      <c r="BC415" s="319"/>
      <c r="BD415" s="391"/>
      <c r="BE415" s="319"/>
      <c r="BF415" s="319"/>
      <c r="BG415" s="319"/>
      <c r="BH415" s="319"/>
      <c r="BI415" s="319"/>
      <c r="BJ415" s="391"/>
      <c r="BL415" s="391"/>
      <c r="BM415" s="391"/>
      <c r="BN415" s="391"/>
      <c r="BO415" s="391"/>
      <c r="BP415" s="391"/>
      <c r="BQ415" s="391"/>
      <c r="BR415" s="391"/>
      <c r="BS415" s="391"/>
      <c r="BT415" s="391"/>
      <c r="BU415" s="391"/>
      <c r="BV415" s="391"/>
      <c r="BW415" s="391"/>
      <c r="BX415" s="391"/>
    </row>
    <row r="416" spans="1:76">
      <c r="A416" s="662"/>
      <c r="B416" s="319"/>
      <c r="C416" s="319"/>
      <c r="D416" s="319"/>
      <c r="E416" s="319"/>
      <c r="F416" s="319"/>
      <c r="G416" s="393"/>
      <c r="H416" s="391"/>
      <c r="I416" s="319"/>
      <c r="J416" s="319"/>
      <c r="K416" s="319"/>
      <c r="L416" s="319"/>
      <c r="M416" s="319"/>
      <c r="N416" s="391"/>
      <c r="O416" s="319"/>
      <c r="P416" s="319"/>
      <c r="Q416" s="319"/>
      <c r="R416" s="319"/>
      <c r="S416" s="319"/>
      <c r="T416" s="391"/>
      <c r="U416" s="319"/>
      <c r="V416" s="319"/>
      <c r="W416" s="319"/>
      <c r="X416" s="319"/>
      <c r="Y416" s="319"/>
      <c r="Z416" s="391"/>
      <c r="AA416" s="319"/>
      <c r="AB416" s="319"/>
      <c r="AC416" s="319"/>
      <c r="AD416" s="319"/>
      <c r="AE416" s="319"/>
      <c r="AF416" s="391"/>
      <c r="AG416" s="319"/>
      <c r="AH416" s="319"/>
      <c r="AI416" s="319"/>
      <c r="AJ416" s="319"/>
      <c r="AK416" s="319"/>
      <c r="AL416" s="391"/>
      <c r="AM416" s="319"/>
      <c r="AN416" s="319"/>
      <c r="AO416" s="319"/>
      <c r="AP416" s="319"/>
      <c r="AQ416" s="319"/>
      <c r="AR416" s="391"/>
      <c r="AS416" s="319"/>
      <c r="AT416" s="319"/>
      <c r="AU416" s="319"/>
      <c r="AV416" s="319"/>
      <c r="AW416" s="394"/>
      <c r="AX416" s="391"/>
      <c r="AY416" s="319"/>
      <c r="AZ416" s="319"/>
      <c r="BA416" s="319"/>
      <c r="BB416" s="319"/>
      <c r="BC416" s="319"/>
      <c r="BD416" s="391"/>
      <c r="BE416" s="319"/>
      <c r="BF416" s="319"/>
      <c r="BG416" s="319"/>
      <c r="BH416" s="319"/>
      <c r="BI416" s="319"/>
      <c r="BJ416" s="391"/>
      <c r="BL416" s="391"/>
      <c r="BM416" s="391"/>
      <c r="BN416" s="391"/>
      <c r="BO416" s="391"/>
      <c r="BP416" s="391"/>
      <c r="BQ416" s="391"/>
      <c r="BR416" s="391"/>
      <c r="BS416" s="391"/>
      <c r="BT416" s="391"/>
      <c r="BU416" s="391"/>
      <c r="BV416" s="391"/>
      <c r="BW416" s="391"/>
      <c r="BX416" s="391"/>
    </row>
    <row r="417" spans="1:76">
      <c r="A417" s="662"/>
      <c r="B417" s="319"/>
      <c r="C417" s="319"/>
      <c r="D417" s="319"/>
      <c r="E417" s="319"/>
      <c r="F417" s="319"/>
      <c r="G417" s="393"/>
      <c r="H417" s="391"/>
      <c r="I417" s="319"/>
      <c r="J417" s="319"/>
      <c r="K417" s="319"/>
      <c r="L417" s="319"/>
      <c r="M417" s="319"/>
      <c r="N417" s="391"/>
      <c r="O417" s="319"/>
      <c r="P417" s="319"/>
      <c r="Q417" s="319"/>
      <c r="R417" s="319"/>
      <c r="S417" s="319"/>
      <c r="T417" s="391"/>
      <c r="U417" s="319"/>
      <c r="V417" s="319"/>
      <c r="W417" s="319"/>
      <c r="X417" s="319"/>
      <c r="Y417" s="319"/>
      <c r="Z417" s="391"/>
      <c r="AA417" s="319"/>
      <c r="AB417" s="319"/>
      <c r="AC417" s="319"/>
      <c r="AD417" s="319"/>
      <c r="AE417" s="319"/>
      <c r="AF417" s="391"/>
      <c r="AG417" s="319"/>
      <c r="AH417" s="319"/>
      <c r="AI417" s="319"/>
      <c r="AJ417" s="319"/>
      <c r="AK417" s="319"/>
      <c r="AL417" s="391"/>
      <c r="AM417" s="319"/>
      <c r="AN417" s="319"/>
      <c r="AO417" s="319"/>
      <c r="AP417" s="319"/>
      <c r="AQ417" s="319"/>
      <c r="AR417" s="391"/>
      <c r="AS417" s="319"/>
      <c r="AT417" s="319"/>
      <c r="AU417" s="319"/>
      <c r="AV417" s="319"/>
      <c r="AW417" s="394"/>
      <c r="AX417" s="391"/>
      <c r="AY417" s="319"/>
      <c r="AZ417" s="319"/>
      <c r="BA417" s="319"/>
      <c r="BB417" s="319"/>
      <c r="BC417" s="319"/>
      <c r="BD417" s="391"/>
      <c r="BE417" s="319"/>
      <c r="BF417" s="319"/>
      <c r="BG417" s="319"/>
      <c r="BH417" s="319"/>
      <c r="BI417" s="319"/>
      <c r="BJ417" s="391"/>
      <c r="BL417" s="391"/>
      <c r="BM417" s="391"/>
      <c r="BN417" s="391"/>
      <c r="BO417" s="391"/>
      <c r="BP417" s="391"/>
      <c r="BQ417" s="391"/>
      <c r="BR417" s="391"/>
      <c r="BS417" s="391"/>
      <c r="BT417" s="391"/>
      <c r="BU417" s="391"/>
      <c r="BV417" s="391"/>
      <c r="BW417" s="391"/>
      <c r="BX417" s="391"/>
    </row>
    <row r="418" spans="1:76">
      <c r="A418" s="662"/>
      <c r="B418" s="319"/>
      <c r="C418" s="319"/>
      <c r="D418" s="319"/>
      <c r="E418" s="319"/>
      <c r="F418" s="319"/>
      <c r="G418" s="393"/>
      <c r="H418" s="391"/>
      <c r="I418" s="319"/>
      <c r="J418" s="319"/>
      <c r="K418" s="319"/>
      <c r="L418" s="319"/>
      <c r="M418" s="319"/>
      <c r="N418" s="391"/>
      <c r="O418" s="319"/>
      <c r="P418" s="319"/>
      <c r="Q418" s="319"/>
      <c r="R418" s="319"/>
      <c r="S418" s="319"/>
      <c r="T418" s="391"/>
      <c r="U418" s="319"/>
      <c r="V418" s="319"/>
      <c r="W418" s="319"/>
      <c r="X418" s="319"/>
      <c r="Y418" s="319"/>
      <c r="Z418" s="391"/>
      <c r="AA418" s="319"/>
      <c r="AB418" s="319"/>
      <c r="AC418" s="319"/>
      <c r="AD418" s="319"/>
      <c r="AE418" s="319"/>
      <c r="AF418" s="391"/>
      <c r="AG418" s="319"/>
      <c r="AH418" s="319"/>
      <c r="AI418" s="319"/>
      <c r="AJ418" s="319"/>
      <c r="AK418" s="319"/>
      <c r="AL418" s="391"/>
      <c r="AM418" s="319"/>
      <c r="AN418" s="319"/>
      <c r="AO418" s="319"/>
      <c r="AP418" s="319"/>
      <c r="AQ418" s="319"/>
      <c r="AR418" s="391"/>
      <c r="AS418" s="319"/>
      <c r="AT418" s="319"/>
      <c r="AU418" s="319"/>
      <c r="AV418" s="319"/>
      <c r="AW418" s="394"/>
      <c r="AX418" s="391"/>
      <c r="AY418" s="319"/>
      <c r="AZ418" s="319"/>
      <c r="BA418" s="319"/>
      <c r="BB418" s="319"/>
      <c r="BC418" s="319"/>
      <c r="BD418" s="391"/>
      <c r="BE418" s="319"/>
      <c r="BF418" s="319"/>
      <c r="BG418" s="319"/>
      <c r="BH418" s="319"/>
      <c r="BI418" s="319"/>
      <c r="BJ418" s="391"/>
      <c r="BL418" s="391"/>
      <c r="BM418" s="391"/>
      <c r="BN418" s="391"/>
      <c r="BO418" s="391"/>
      <c r="BP418" s="391"/>
      <c r="BQ418" s="391"/>
      <c r="BR418" s="391"/>
      <c r="BS418" s="391"/>
      <c r="BT418" s="391"/>
      <c r="BU418" s="391"/>
      <c r="BV418" s="391"/>
      <c r="BW418" s="391"/>
      <c r="BX418" s="391"/>
    </row>
    <row r="419" spans="1:76">
      <c r="A419" s="662"/>
      <c r="B419" s="319"/>
      <c r="C419" s="319"/>
      <c r="D419" s="319"/>
      <c r="E419" s="319"/>
      <c r="F419" s="319"/>
      <c r="G419" s="393"/>
      <c r="H419" s="391"/>
      <c r="I419" s="319"/>
      <c r="J419" s="319"/>
      <c r="K419" s="319"/>
      <c r="L419" s="319"/>
      <c r="M419" s="319"/>
      <c r="N419" s="391"/>
      <c r="O419" s="319"/>
      <c r="P419" s="319"/>
      <c r="Q419" s="319"/>
      <c r="R419" s="319"/>
      <c r="S419" s="319"/>
      <c r="T419" s="391"/>
      <c r="U419" s="319"/>
      <c r="V419" s="319"/>
      <c r="W419" s="319"/>
      <c r="X419" s="319"/>
      <c r="Y419" s="319"/>
      <c r="Z419" s="391"/>
      <c r="AA419" s="319"/>
      <c r="AB419" s="319"/>
      <c r="AC419" s="319"/>
      <c r="AD419" s="319"/>
      <c r="AE419" s="319"/>
      <c r="AF419" s="391"/>
      <c r="AG419" s="319"/>
      <c r="AH419" s="319"/>
      <c r="AI419" s="319"/>
      <c r="AJ419" s="319"/>
      <c r="AK419" s="319"/>
      <c r="AL419" s="391"/>
      <c r="AM419" s="319"/>
      <c r="AN419" s="319"/>
      <c r="AO419" s="319"/>
      <c r="AP419" s="319"/>
      <c r="AQ419" s="319"/>
      <c r="AR419" s="391"/>
      <c r="AS419" s="319"/>
      <c r="AT419" s="319"/>
      <c r="AU419" s="319"/>
      <c r="AV419" s="319"/>
      <c r="AW419" s="394"/>
      <c r="AX419" s="391"/>
      <c r="AY419" s="319"/>
      <c r="AZ419" s="319"/>
      <c r="BA419" s="319"/>
      <c r="BB419" s="319"/>
      <c r="BC419" s="319"/>
      <c r="BD419" s="391"/>
      <c r="BE419" s="319"/>
      <c r="BF419" s="319"/>
      <c r="BG419" s="319"/>
      <c r="BH419" s="319"/>
      <c r="BI419" s="319"/>
      <c r="BJ419" s="391"/>
      <c r="BL419" s="391"/>
      <c r="BM419" s="391"/>
      <c r="BN419" s="391"/>
      <c r="BO419" s="391"/>
      <c r="BP419" s="391"/>
      <c r="BQ419" s="391"/>
      <c r="BR419" s="391"/>
      <c r="BS419" s="391"/>
      <c r="BT419" s="391"/>
      <c r="BU419" s="391"/>
      <c r="BV419" s="391"/>
      <c r="BW419" s="391"/>
      <c r="BX419" s="391"/>
    </row>
    <row r="420" spans="1:76">
      <c r="A420" s="662"/>
      <c r="B420" s="319"/>
      <c r="C420" s="319"/>
      <c r="D420" s="319"/>
      <c r="E420" s="319"/>
      <c r="F420" s="319"/>
      <c r="G420" s="393"/>
      <c r="H420" s="391"/>
      <c r="I420" s="319"/>
      <c r="J420" s="319"/>
      <c r="K420" s="319"/>
      <c r="L420" s="319"/>
      <c r="M420" s="319"/>
      <c r="N420" s="391"/>
      <c r="O420" s="319"/>
      <c r="P420" s="319"/>
      <c r="Q420" s="319"/>
      <c r="R420" s="319"/>
      <c r="S420" s="319"/>
      <c r="T420" s="391"/>
      <c r="U420" s="319"/>
      <c r="V420" s="319"/>
      <c r="W420" s="319"/>
      <c r="X420" s="319"/>
      <c r="Y420" s="319"/>
      <c r="Z420" s="391"/>
      <c r="AA420" s="319"/>
      <c r="AB420" s="319"/>
      <c r="AC420" s="319"/>
      <c r="AD420" s="319"/>
      <c r="AE420" s="319"/>
      <c r="AF420" s="391"/>
      <c r="AG420" s="319"/>
      <c r="AH420" s="319"/>
      <c r="AI420" s="319"/>
      <c r="AJ420" s="319"/>
      <c r="AK420" s="319"/>
      <c r="AL420" s="391"/>
      <c r="AM420" s="319"/>
      <c r="AN420" s="319"/>
      <c r="AO420" s="319"/>
      <c r="AP420" s="319"/>
      <c r="AQ420" s="319"/>
      <c r="AR420" s="391"/>
      <c r="AS420" s="319"/>
      <c r="AT420" s="319"/>
      <c r="AU420" s="319"/>
      <c r="AV420" s="319"/>
      <c r="AW420" s="394"/>
      <c r="AX420" s="391"/>
      <c r="AY420" s="319"/>
      <c r="AZ420" s="319"/>
      <c r="BA420" s="319"/>
      <c r="BB420" s="319"/>
      <c r="BC420" s="319"/>
      <c r="BD420" s="391"/>
      <c r="BE420" s="319"/>
      <c r="BF420" s="319"/>
      <c r="BG420" s="319"/>
      <c r="BH420" s="319"/>
      <c r="BI420" s="319"/>
      <c r="BJ420" s="391"/>
      <c r="BL420" s="391"/>
      <c r="BM420" s="391"/>
      <c r="BN420" s="391"/>
      <c r="BO420" s="391"/>
      <c r="BP420" s="391"/>
      <c r="BQ420" s="391"/>
      <c r="BR420" s="391"/>
      <c r="BS420" s="391"/>
      <c r="BT420" s="391"/>
      <c r="BU420" s="391"/>
      <c r="BV420" s="391"/>
      <c r="BW420" s="391"/>
      <c r="BX420" s="391"/>
    </row>
    <row r="421" spans="1:76">
      <c r="A421" s="662"/>
      <c r="B421" s="319"/>
      <c r="C421" s="319"/>
      <c r="D421" s="319"/>
      <c r="E421" s="319"/>
      <c r="F421" s="319"/>
      <c r="G421" s="393"/>
      <c r="H421" s="391"/>
      <c r="I421" s="319"/>
      <c r="J421" s="319"/>
      <c r="K421" s="319"/>
      <c r="L421" s="319"/>
      <c r="M421" s="319"/>
      <c r="N421" s="391"/>
      <c r="O421" s="319"/>
      <c r="P421" s="319"/>
      <c r="Q421" s="319"/>
      <c r="R421" s="319"/>
      <c r="S421" s="319"/>
      <c r="T421" s="391"/>
      <c r="U421" s="319"/>
      <c r="V421" s="319"/>
      <c r="W421" s="319"/>
      <c r="X421" s="319"/>
      <c r="Y421" s="319"/>
      <c r="Z421" s="391"/>
      <c r="AA421" s="319"/>
      <c r="AB421" s="319"/>
      <c r="AC421" s="319"/>
      <c r="AD421" s="319"/>
      <c r="AE421" s="319"/>
      <c r="AF421" s="391"/>
      <c r="AG421" s="319"/>
      <c r="AH421" s="319"/>
      <c r="AI421" s="319"/>
      <c r="AJ421" s="319"/>
      <c r="AK421" s="319"/>
      <c r="AL421" s="391"/>
      <c r="AM421" s="319"/>
      <c r="AN421" s="319"/>
      <c r="AO421" s="319"/>
      <c r="AP421" s="319"/>
      <c r="AQ421" s="319"/>
      <c r="AR421" s="391"/>
      <c r="AS421" s="319"/>
      <c r="AT421" s="319"/>
      <c r="AU421" s="319"/>
      <c r="AV421" s="319"/>
      <c r="AW421" s="394"/>
      <c r="AX421" s="391"/>
      <c r="AY421" s="319"/>
      <c r="AZ421" s="319"/>
      <c r="BA421" s="319"/>
      <c r="BB421" s="319"/>
      <c r="BC421" s="319"/>
      <c r="BD421" s="391"/>
      <c r="BE421" s="319"/>
      <c r="BF421" s="319"/>
      <c r="BG421" s="319"/>
      <c r="BH421" s="319"/>
      <c r="BI421" s="319"/>
      <c r="BJ421" s="391"/>
      <c r="BL421" s="391"/>
      <c r="BM421" s="391"/>
      <c r="BN421" s="391"/>
      <c r="BO421" s="391"/>
      <c r="BP421" s="391"/>
      <c r="BQ421" s="391"/>
      <c r="BR421" s="391"/>
      <c r="BS421" s="391"/>
      <c r="BT421" s="391"/>
      <c r="BU421" s="391"/>
      <c r="BV421" s="391"/>
      <c r="BW421" s="391"/>
      <c r="BX421" s="391"/>
    </row>
    <row r="422" spans="1:76">
      <c r="A422" s="662"/>
      <c r="B422" s="319"/>
      <c r="C422" s="319"/>
      <c r="D422" s="319"/>
      <c r="E422" s="319"/>
      <c r="F422" s="319"/>
      <c r="G422" s="393"/>
      <c r="H422" s="391"/>
      <c r="I422" s="319"/>
      <c r="J422" s="319"/>
      <c r="K422" s="319"/>
      <c r="L422" s="319"/>
      <c r="M422" s="319"/>
      <c r="N422" s="391"/>
      <c r="O422" s="319"/>
      <c r="P422" s="319"/>
      <c r="Q422" s="319"/>
      <c r="R422" s="319"/>
      <c r="S422" s="319"/>
      <c r="T422" s="391"/>
      <c r="U422" s="319"/>
      <c r="V422" s="319"/>
      <c r="W422" s="319"/>
      <c r="X422" s="319"/>
      <c r="Y422" s="319"/>
      <c r="Z422" s="391"/>
      <c r="AA422" s="319"/>
      <c r="AB422" s="319"/>
      <c r="AC422" s="319"/>
      <c r="AD422" s="319"/>
      <c r="AE422" s="319"/>
      <c r="AF422" s="391"/>
      <c r="AG422" s="319"/>
      <c r="AH422" s="319"/>
      <c r="AI422" s="319"/>
      <c r="AJ422" s="319"/>
      <c r="AK422" s="319"/>
      <c r="AL422" s="391"/>
      <c r="AM422" s="319"/>
      <c r="AN422" s="319"/>
      <c r="AO422" s="319"/>
      <c r="AP422" s="319"/>
      <c r="AQ422" s="319"/>
      <c r="AR422" s="391"/>
      <c r="AS422" s="319"/>
      <c r="AT422" s="319"/>
      <c r="AU422" s="319"/>
      <c r="AV422" s="319"/>
      <c r="AW422" s="394"/>
      <c r="AX422" s="391"/>
      <c r="AY422" s="319"/>
      <c r="AZ422" s="319"/>
      <c r="BA422" s="319"/>
      <c r="BB422" s="319"/>
      <c r="BC422" s="319"/>
      <c r="BD422" s="391"/>
      <c r="BE422" s="319"/>
      <c r="BF422" s="319"/>
      <c r="BG422" s="319"/>
      <c r="BH422" s="319"/>
      <c r="BI422" s="319"/>
      <c r="BJ422" s="391"/>
      <c r="BL422" s="391"/>
      <c r="BM422" s="391"/>
      <c r="BN422" s="391"/>
      <c r="BO422" s="391"/>
      <c r="BP422" s="391"/>
      <c r="BQ422" s="391"/>
      <c r="BR422" s="391"/>
      <c r="BS422" s="391"/>
      <c r="BT422" s="391"/>
      <c r="BU422" s="391"/>
      <c r="BV422" s="391"/>
      <c r="BW422" s="391"/>
      <c r="BX422" s="391"/>
    </row>
    <row r="423" spans="1:76">
      <c r="A423" s="662"/>
      <c r="B423" s="319"/>
      <c r="C423" s="319"/>
      <c r="D423" s="319"/>
      <c r="E423" s="319"/>
      <c r="F423" s="319"/>
      <c r="G423" s="393"/>
      <c r="H423" s="391"/>
      <c r="I423" s="319"/>
      <c r="J423" s="319"/>
      <c r="K423" s="319"/>
      <c r="L423" s="319"/>
      <c r="M423" s="319"/>
      <c r="N423" s="391"/>
      <c r="O423" s="319"/>
      <c r="P423" s="319"/>
      <c r="Q423" s="319"/>
      <c r="R423" s="319"/>
      <c r="S423" s="319"/>
      <c r="T423" s="391"/>
      <c r="U423" s="319"/>
      <c r="V423" s="319"/>
      <c r="W423" s="319"/>
      <c r="X423" s="319"/>
      <c r="Y423" s="319"/>
      <c r="Z423" s="391"/>
      <c r="AA423" s="319"/>
      <c r="AB423" s="319"/>
      <c r="AC423" s="319"/>
      <c r="AD423" s="319"/>
      <c r="AE423" s="319"/>
      <c r="AF423" s="391"/>
      <c r="AG423" s="319"/>
      <c r="AH423" s="319"/>
      <c r="AI423" s="319"/>
      <c r="AJ423" s="319"/>
      <c r="AK423" s="319"/>
      <c r="AL423" s="391"/>
      <c r="AM423" s="319"/>
      <c r="AN423" s="319"/>
      <c r="AO423" s="319"/>
      <c r="AP423" s="319"/>
      <c r="AQ423" s="319"/>
      <c r="AR423" s="391"/>
      <c r="AS423" s="319"/>
      <c r="AT423" s="319"/>
      <c r="AU423" s="319"/>
      <c r="AV423" s="319"/>
      <c r="AW423" s="394"/>
      <c r="AX423" s="391"/>
      <c r="AY423" s="319"/>
      <c r="AZ423" s="319"/>
      <c r="BA423" s="319"/>
      <c r="BB423" s="319"/>
      <c r="BC423" s="319"/>
      <c r="BD423" s="391"/>
      <c r="BE423" s="319"/>
      <c r="BF423" s="319"/>
      <c r="BG423" s="319"/>
      <c r="BH423" s="319"/>
      <c r="BI423" s="319"/>
      <c r="BJ423" s="391"/>
      <c r="BL423" s="391"/>
      <c r="BM423" s="391"/>
      <c r="BN423" s="391"/>
      <c r="BO423" s="391"/>
      <c r="BP423" s="391"/>
      <c r="BQ423" s="391"/>
      <c r="BR423" s="391"/>
      <c r="BS423" s="391"/>
      <c r="BT423" s="391"/>
      <c r="BU423" s="391"/>
      <c r="BV423" s="391"/>
      <c r="BW423" s="391"/>
      <c r="BX423" s="391"/>
    </row>
    <row r="424" spans="1:76">
      <c r="A424" s="662"/>
      <c r="B424" s="319"/>
      <c r="C424" s="319"/>
      <c r="D424" s="319"/>
      <c r="E424" s="319"/>
      <c r="F424" s="319"/>
      <c r="G424" s="393"/>
      <c r="H424" s="391"/>
      <c r="I424" s="319"/>
      <c r="J424" s="319"/>
      <c r="K424" s="319"/>
      <c r="L424" s="319"/>
      <c r="M424" s="319"/>
      <c r="N424" s="391"/>
      <c r="O424" s="319"/>
      <c r="P424" s="319"/>
      <c r="Q424" s="319"/>
      <c r="R424" s="319"/>
      <c r="S424" s="319"/>
      <c r="T424" s="391"/>
      <c r="U424" s="319"/>
      <c r="V424" s="319"/>
      <c r="W424" s="319"/>
      <c r="X424" s="319"/>
      <c r="Y424" s="319"/>
      <c r="Z424" s="391"/>
      <c r="AA424" s="319"/>
      <c r="AB424" s="319"/>
      <c r="AC424" s="319"/>
      <c r="AD424" s="319"/>
      <c r="AE424" s="319"/>
      <c r="AF424" s="391"/>
      <c r="AG424" s="319"/>
      <c r="AH424" s="319"/>
      <c r="AI424" s="319"/>
      <c r="AJ424" s="319"/>
      <c r="AK424" s="319"/>
      <c r="AL424" s="391"/>
      <c r="AM424" s="319"/>
      <c r="AN424" s="319"/>
      <c r="AO424" s="319"/>
      <c r="AP424" s="319"/>
      <c r="AQ424" s="319"/>
      <c r="AR424" s="391"/>
      <c r="AS424" s="319"/>
      <c r="AT424" s="319"/>
      <c r="AU424" s="319"/>
      <c r="AV424" s="319"/>
      <c r="AW424" s="394"/>
      <c r="AX424" s="391"/>
      <c r="AY424" s="319"/>
      <c r="AZ424" s="319"/>
      <c r="BA424" s="319"/>
      <c r="BB424" s="319"/>
      <c r="BC424" s="319"/>
      <c r="BD424" s="391"/>
      <c r="BE424" s="319"/>
      <c r="BF424" s="319"/>
      <c r="BG424" s="319"/>
      <c r="BH424" s="319"/>
      <c r="BI424" s="319"/>
      <c r="BJ424" s="391"/>
      <c r="BL424" s="391"/>
      <c r="BM424" s="391"/>
      <c r="BN424" s="391"/>
      <c r="BO424" s="391"/>
      <c r="BP424" s="391"/>
      <c r="BQ424" s="391"/>
      <c r="BR424" s="391"/>
      <c r="BS424" s="391"/>
      <c r="BT424" s="391"/>
      <c r="BU424" s="391"/>
      <c r="BV424" s="391"/>
      <c r="BW424" s="391"/>
      <c r="BX424" s="391"/>
    </row>
    <row r="425" spans="1:76">
      <c r="A425" s="662"/>
      <c r="B425" s="319"/>
      <c r="C425" s="319"/>
      <c r="D425" s="319"/>
      <c r="E425" s="319"/>
      <c r="F425" s="319"/>
      <c r="G425" s="393"/>
      <c r="H425" s="391"/>
      <c r="I425" s="319"/>
      <c r="J425" s="319"/>
      <c r="K425" s="319"/>
      <c r="L425" s="319"/>
      <c r="M425" s="319"/>
      <c r="N425" s="391"/>
      <c r="O425" s="319"/>
      <c r="P425" s="319"/>
      <c r="Q425" s="319"/>
      <c r="R425" s="319"/>
      <c r="S425" s="319"/>
      <c r="T425" s="391"/>
      <c r="U425" s="319"/>
      <c r="V425" s="319"/>
      <c r="W425" s="319"/>
      <c r="X425" s="319"/>
      <c r="Y425" s="319"/>
      <c r="Z425" s="391"/>
      <c r="AA425" s="319"/>
      <c r="AB425" s="319"/>
      <c r="AC425" s="319"/>
      <c r="AD425" s="319"/>
      <c r="AE425" s="319"/>
      <c r="AF425" s="391"/>
      <c r="AG425" s="319"/>
      <c r="AH425" s="319"/>
      <c r="AI425" s="319"/>
      <c r="AJ425" s="319"/>
      <c r="AK425" s="319"/>
      <c r="AL425" s="391"/>
      <c r="AM425" s="319"/>
      <c r="AN425" s="319"/>
      <c r="AO425" s="319"/>
      <c r="AP425" s="319"/>
      <c r="AQ425" s="319"/>
      <c r="AR425" s="391"/>
      <c r="AS425" s="319"/>
      <c r="AT425" s="319"/>
      <c r="AU425" s="319"/>
      <c r="AV425" s="319"/>
      <c r="AW425" s="394"/>
      <c r="AX425" s="391"/>
      <c r="AY425" s="319"/>
      <c r="AZ425" s="319"/>
      <c r="BA425" s="319"/>
      <c r="BB425" s="319"/>
      <c r="BC425" s="319"/>
      <c r="BD425" s="391"/>
      <c r="BE425" s="319"/>
      <c r="BF425" s="319"/>
      <c r="BG425" s="319"/>
      <c r="BH425" s="319"/>
      <c r="BI425" s="319"/>
      <c r="BJ425" s="391"/>
      <c r="BL425" s="391"/>
      <c r="BM425" s="391"/>
      <c r="BN425" s="391"/>
      <c r="BO425" s="391"/>
      <c r="BP425" s="391"/>
      <c r="BQ425" s="391"/>
      <c r="BR425" s="391"/>
      <c r="BS425" s="391"/>
      <c r="BT425" s="391"/>
      <c r="BU425" s="391"/>
      <c r="BV425" s="391"/>
      <c r="BW425" s="391"/>
      <c r="BX425" s="391"/>
    </row>
    <row r="426" spans="1:76">
      <c r="A426" s="662"/>
      <c r="B426" s="319"/>
      <c r="C426" s="319"/>
      <c r="D426" s="319"/>
      <c r="E426" s="319"/>
      <c r="F426" s="319"/>
      <c r="G426" s="393"/>
      <c r="H426" s="391"/>
      <c r="I426" s="319"/>
      <c r="J426" s="319"/>
      <c r="K426" s="319"/>
      <c r="L426" s="319"/>
      <c r="M426" s="319"/>
      <c r="N426" s="391"/>
      <c r="O426" s="319"/>
      <c r="P426" s="319"/>
      <c r="Q426" s="319"/>
      <c r="R426" s="319"/>
      <c r="S426" s="319"/>
      <c r="T426" s="391"/>
      <c r="U426" s="319"/>
      <c r="V426" s="319"/>
      <c r="W426" s="319"/>
      <c r="X426" s="319"/>
      <c r="Y426" s="319"/>
      <c r="Z426" s="391"/>
      <c r="AA426" s="319"/>
      <c r="AB426" s="319"/>
      <c r="AC426" s="319"/>
      <c r="AD426" s="319"/>
      <c r="AE426" s="319"/>
      <c r="AF426" s="391"/>
      <c r="AG426" s="319"/>
      <c r="AH426" s="319"/>
      <c r="AI426" s="319"/>
      <c r="AJ426" s="319"/>
      <c r="AK426" s="319"/>
      <c r="AL426" s="391"/>
      <c r="AM426" s="319"/>
      <c r="AN426" s="319"/>
      <c r="AO426" s="319"/>
      <c r="AP426" s="319"/>
      <c r="AQ426" s="319"/>
      <c r="AR426" s="391"/>
      <c r="AS426" s="319"/>
      <c r="AT426" s="319"/>
      <c r="AU426" s="319"/>
      <c r="AV426" s="319"/>
      <c r="AW426" s="394"/>
      <c r="AX426" s="391"/>
      <c r="AY426" s="319"/>
      <c r="AZ426" s="319"/>
      <c r="BA426" s="319"/>
      <c r="BB426" s="319"/>
      <c r="BC426" s="319"/>
      <c r="BD426" s="391"/>
      <c r="BE426" s="319"/>
      <c r="BF426" s="319"/>
      <c r="BG426" s="319"/>
      <c r="BH426" s="319"/>
      <c r="BI426" s="319"/>
      <c r="BJ426" s="391"/>
      <c r="BL426" s="391"/>
      <c r="BM426" s="391"/>
      <c r="BN426" s="391"/>
      <c r="BO426" s="391"/>
      <c r="BP426" s="391"/>
      <c r="BQ426" s="391"/>
      <c r="BR426" s="391"/>
      <c r="BS426" s="391"/>
      <c r="BT426" s="391"/>
      <c r="BU426" s="391"/>
      <c r="BV426" s="391"/>
      <c r="BW426" s="391"/>
      <c r="BX426" s="391"/>
    </row>
    <row r="427" spans="1:76">
      <c r="A427" s="662"/>
      <c r="B427" s="319"/>
      <c r="C427" s="319"/>
      <c r="D427" s="319"/>
      <c r="E427" s="319"/>
      <c r="F427" s="319"/>
      <c r="G427" s="393"/>
      <c r="H427" s="391"/>
      <c r="I427" s="319"/>
      <c r="J427" s="319"/>
      <c r="K427" s="319"/>
      <c r="L427" s="319"/>
      <c r="M427" s="319"/>
      <c r="N427" s="391"/>
      <c r="O427" s="319"/>
      <c r="P427" s="319"/>
      <c r="Q427" s="319"/>
      <c r="R427" s="319"/>
      <c r="S427" s="319"/>
      <c r="T427" s="391"/>
      <c r="U427" s="319"/>
      <c r="V427" s="319"/>
      <c r="W427" s="319"/>
      <c r="X427" s="319"/>
      <c r="Y427" s="319"/>
      <c r="Z427" s="391"/>
      <c r="AA427" s="319"/>
      <c r="AB427" s="319"/>
      <c r="AC427" s="319"/>
      <c r="AD427" s="319"/>
      <c r="AE427" s="319"/>
      <c r="AF427" s="391"/>
      <c r="AG427" s="319"/>
      <c r="AH427" s="319"/>
      <c r="AI427" s="319"/>
      <c r="AJ427" s="319"/>
      <c r="AK427" s="319"/>
      <c r="AL427" s="391"/>
      <c r="AM427" s="319"/>
      <c r="AN427" s="319"/>
      <c r="AO427" s="319"/>
      <c r="AP427" s="319"/>
      <c r="AQ427" s="319"/>
      <c r="AR427" s="391"/>
      <c r="AS427" s="319"/>
      <c r="AT427" s="319"/>
      <c r="AU427" s="319"/>
      <c r="AV427" s="319"/>
      <c r="AW427" s="394"/>
      <c r="AX427" s="391"/>
      <c r="AY427" s="319"/>
      <c r="AZ427" s="319"/>
      <c r="BA427" s="319"/>
      <c r="BB427" s="319"/>
      <c r="BC427" s="319"/>
      <c r="BD427" s="391"/>
      <c r="BE427" s="319"/>
      <c r="BF427" s="319"/>
      <c r="BG427" s="319"/>
      <c r="BH427" s="319"/>
      <c r="BI427" s="319"/>
      <c r="BJ427" s="391"/>
      <c r="BL427" s="391"/>
      <c r="BM427" s="391"/>
      <c r="BN427" s="391"/>
      <c r="BO427" s="391"/>
      <c r="BP427" s="391"/>
      <c r="BQ427" s="391"/>
      <c r="BR427" s="391"/>
      <c r="BS427" s="391"/>
      <c r="BT427" s="391"/>
      <c r="BU427" s="391"/>
      <c r="BV427" s="391"/>
      <c r="BW427" s="391"/>
      <c r="BX427" s="391"/>
    </row>
    <row r="428" spans="1:76">
      <c r="A428" s="662"/>
      <c r="B428" s="319"/>
      <c r="C428" s="319"/>
      <c r="D428" s="319"/>
      <c r="E428" s="319"/>
      <c r="F428" s="319"/>
      <c r="G428" s="393"/>
      <c r="H428" s="391"/>
      <c r="I428" s="319"/>
      <c r="J428" s="319"/>
      <c r="K428" s="319"/>
      <c r="L428" s="319"/>
      <c r="M428" s="319"/>
      <c r="N428" s="391"/>
      <c r="O428" s="319"/>
      <c r="P428" s="319"/>
      <c r="Q428" s="319"/>
      <c r="R428" s="319"/>
      <c r="S428" s="319"/>
      <c r="T428" s="391"/>
      <c r="U428" s="319"/>
      <c r="V428" s="319"/>
      <c r="W428" s="319"/>
      <c r="X428" s="319"/>
      <c r="Y428" s="319"/>
      <c r="Z428" s="391"/>
      <c r="AA428" s="319"/>
      <c r="AB428" s="319"/>
      <c r="AC428" s="319"/>
      <c r="AD428" s="319"/>
      <c r="AE428" s="319"/>
      <c r="AF428" s="391"/>
      <c r="AG428" s="319"/>
      <c r="AH428" s="319"/>
      <c r="AI428" s="319"/>
      <c r="AJ428" s="319"/>
      <c r="AK428" s="319"/>
      <c r="AL428" s="391"/>
      <c r="AM428" s="319"/>
      <c r="AN428" s="319"/>
      <c r="AO428" s="319"/>
      <c r="AP428" s="319"/>
      <c r="AQ428" s="319"/>
      <c r="AR428" s="391"/>
      <c r="AS428" s="319"/>
      <c r="AT428" s="319"/>
      <c r="AU428" s="319"/>
      <c r="AV428" s="319"/>
      <c r="AW428" s="394"/>
      <c r="AX428" s="391"/>
      <c r="AY428" s="319"/>
      <c r="AZ428" s="319"/>
      <c r="BA428" s="319"/>
      <c r="BB428" s="319"/>
      <c r="BC428" s="319"/>
      <c r="BD428" s="391"/>
      <c r="BE428" s="319"/>
      <c r="BF428" s="319"/>
      <c r="BG428" s="319"/>
      <c r="BH428" s="319"/>
      <c r="BI428" s="319"/>
      <c r="BJ428" s="391"/>
      <c r="BL428" s="391"/>
      <c r="BM428" s="391"/>
      <c r="BN428" s="391"/>
      <c r="BO428" s="391"/>
      <c r="BP428" s="391"/>
      <c r="BQ428" s="391"/>
      <c r="BR428" s="391"/>
      <c r="BS428" s="391"/>
      <c r="BT428" s="391"/>
      <c r="BU428" s="391"/>
      <c r="BV428" s="391"/>
      <c r="BW428" s="391"/>
      <c r="BX428" s="391"/>
    </row>
    <row r="429" spans="1:76">
      <c r="A429" s="662"/>
      <c r="B429" s="319"/>
      <c r="C429" s="319"/>
      <c r="D429" s="319"/>
      <c r="E429" s="319"/>
      <c r="F429" s="319"/>
      <c r="G429" s="393"/>
      <c r="H429" s="391"/>
      <c r="I429" s="319"/>
      <c r="J429" s="319"/>
      <c r="K429" s="319"/>
      <c r="L429" s="319"/>
      <c r="M429" s="319"/>
      <c r="N429" s="391"/>
      <c r="O429" s="319"/>
      <c r="P429" s="319"/>
      <c r="Q429" s="319"/>
      <c r="R429" s="319"/>
      <c r="S429" s="319"/>
      <c r="T429" s="391"/>
      <c r="U429" s="319"/>
      <c r="V429" s="319"/>
      <c r="W429" s="319"/>
      <c r="X429" s="319"/>
      <c r="Y429" s="319"/>
      <c r="Z429" s="391"/>
      <c r="AA429" s="319"/>
      <c r="AB429" s="319"/>
      <c r="AC429" s="319"/>
      <c r="AD429" s="319"/>
      <c r="AE429" s="319"/>
      <c r="AF429" s="391"/>
      <c r="AG429" s="319"/>
      <c r="AH429" s="319"/>
      <c r="AI429" s="319"/>
      <c r="AJ429" s="319"/>
      <c r="AK429" s="319"/>
      <c r="AL429" s="391"/>
      <c r="AM429" s="319"/>
      <c r="AN429" s="319"/>
      <c r="AO429" s="319"/>
      <c r="AP429" s="319"/>
      <c r="AQ429" s="319"/>
      <c r="AR429" s="391"/>
      <c r="AS429" s="319"/>
      <c r="AT429" s="319"/>
      <c r="AU429" s="319"/>
      <c r="AV429" s="319"/>
      <c r="AW429" s="394"/>
      <c r="AX429" s="391"/>
      <c r="AY429" s="319"/>
      <c r="AZ429" s="319"/>
      <c r="BA429" s="319"/>
      <c r="BB429" s="319"/>
      <c r="BC429" s="319"/>
      <c r="BD429" s="391"/>
      <c r="BE429" s="319"/>
      <c r="BF429" s="319"/>
      <c r="BG429" s="319"/>
      <c r="BH429" s="319"/>
      <c r="BI429" s="319"/>
      <c r="BJ429" s="391"/>
      <c r="BL429" s="391"/>
      <c r="BM429" s="391"/>
      <c r="BN429" s="391"/>
      <c r="BO429" s="391"/>
      <c r="BP429" s="391"/>
      <c r="BQ429" s="391"/>
      <c r="BR429" s="391"/>
      <c r="BS429" s="391"/>
      <c r="BT429" s="391"/>
      <c r="BU429" s="391"/>
      <c r="BV429" s="391"/>
      <c r="BW429" s="391"/>
      <c r="BX429" s="391"/>
    </row>
    <row r="430" spans="1:76">
      <c r="A430" s="662"/>
      <c r="B430" s="319"/>
      <c r="C430" s="319"/>
      <c r="D430" s="319"/>
      <c r="E430" s="319"/>
      <c r="F430" s="319"/>
      <c r="G430" s="393"/>
      <c r="H430" s="391"/>
      <c r="I430" s="319"/>
      <c r="J430" s="319"/>
      <c r="K430" s="319"/>
      <c r="L430" s="319"/>
      <c r="M430" s="319"/>
      <c r="N430" s="391"/>
      <c r="O430" s="319"/>
      <c r="P430" s="319"/>
      <c r="Q430" s="319"/>
      <c r="R430" s="319"/>
      <c r="S430" s="319"/>
      <c r="T430" s="391"/>
      <c r="U430" s="319"/>
      <c r="V430" s="319"/>
      <c r="W430" s="319"/>
      <c r="X430" s="319"/>
      <c r="Y430" s="319"/>
      <c r="Z430" s="391"/>
      <c r="AA430" s="319"/>
      <c r="AB430" s="319"/>
      <c r="AC430" s="319"/>
      <c r="AD430" s="319"/>
      <c r="AE430" s="319"/>
      <c r="AF430" s="391"/>
      <c r="AG430" s="319"/>
      <c r="AH430" s="319"/>
      <c r="AI430" s="319"/>
      <c r="AJ430" s="319"/>
      <c r="AK430" s="319"/>
      <c r="AL430" s="391"/>
      <c r="AM430" s="319"/>
      <c r="AN430" s="319"/>
      <c r="AO430" s="319"/>
      <c r="AP430" s="319"/>
      <c r="AQ430" s="319"/>
      <c r="AR430" s="391"/>
      <c r="AS430" s="319"/>
      <c r="AT430" s="319"/>
      <c r="AU430" s="319"/>
      <c r="AV430" s="319"/>
      <c r="AW430" s="394"/>
      <c r="AX430" s="391"/>
      <c r="AY430" s="319"/>
      <c r="AZ430" s="319"/>
      <c r="BA430" s="319"/>
      <c r="BB430" s="319"/>
      <c r="BC430" s="319"/>
      <c r="BD430" s="391"/>
      <c r="BE430" s="319"/>
      <c r="BF430" s="319"/>
      <c r="BG430" s="319"/>
      <c r="BH430" s="319"/>
      <c r="BI430" s="319"/>
      <c r="BJ430" s="391"/>
      <c r="BL430" s="391"/>
      <c r="BM430" s="391"/>
      <c r="BN430" s="391"/>
      <c r="BO430" s="391"/>
      <c r="BP430" s="391"/>
      <c r="BQ430" s="391"/>
      <c r="BR430" s="391"/>
      <c r="BS430" s="391"/>
      <c r="BT430" s="391"/>
      <c r="BU430" s="391"/>
      <c r="BV430" s="391"/>
      <c r="BW430" s="391"/>
      <c r="BX430" s="391"/>
    </row>
    <row r="431" spans="1:76">
      <c r="A431" s="662"/>
      <c r="B431" s="319"/>
      <c r="C431" s="319"/>
      <c r="D431" s="319"/>
      <c r="E431" s="319"/>
      <c r="F431" s="319"/>
      <c r="G431" s="393"/>
      <c r="H431" s="391"/>
      <c r="I431" s="319"/>
      <c r="J431" s="319"/>
      <c r="K431" s="319"/>
      <c r="L431" s="319"/>
      <c r="M431" s="319"/>
      <c r="N431" s="391"/>
      <c r="O431" s="319"/>
      <c r="P431" s="319"/>
      <c r="Q431" s="319"/>
      <c r="R431" s="319"/>
      <c r="S431" s="319"/>
      <c r="T431" s="391"/>
      <c r="U431" s="319"/>
      <c r="V431" s="319"/>
      <c r="W431" s="319"/>
      <c r="X431" s="319"/>
      <c r="Y431" s="319"/>
      <c r="Z431" s="391"/>
      <c r="AA431" s="319"/>
      <c r="AB431" s="319"/>
      <c r="AC431" s="319"/>
      <c r="AD431" s="319"/>
      <c r="AE431" s="319"/>
      <c r="AF431" s="391"/>
      <c r="AG431" s="319"/>
      <c r="AH431" s="319"/>
      <c r="AI431" s="319"/>
      <c r="AJ431" s="319"/>
      <c r="AK431" s="319"/>
      <c r="AL431" s="391"/>
      <c r="AM431" s="319"/>
      <c r="AN431" s="319"/>
      <c r="AO431" s="319"/>
      <c r="AP431" s="319"/>
      <c r="AQ431" s="319"/>
      <c r="AR431" s="391"/>
      <c r="AS431" s="319"/>
      <c r="AT431" s="319"/>
      <c r="AU431" s="319"/>
      <c r="AV431" s="319"/>
      <c r="AW431" s="394"/>
      <c r="AX431" s="391"/>
      <c r="AY431" s="319"/>
      <c r="AZ431" s="319"/>
      <c r="BA431" s="319"/>
      <c r="BB431" s="319"/>
      <c r="BC431" s="319"/>
      <c r="BD431" s="391"/>
      <c r="BE431" s="319"/>
      <c r="BF431" s="319"/>
      <c r="BG431" s="319"/>
      <c r="BH431" s="319"/>
      <c r="BI431" s="319"/>
      <c r="BJ431" s="391"/>
      <c r="BL431" s="391"/>
      <c r="BM431" s="391"/>
      <c r="BN431" s="391"/>
      <c r="BO431" s="391"/>
      <c r="BP431" s="391"/>
      <c r="BQ431" s="391"/>
      <c r="BR431" s="391"/>
      <c r="BS431" s="391"/>
      <c r="BT431" s="391"/>
      <c r="BU431" s="391"/>
      <c r="BV431" s="391"/>
      <c r="BW431" s="391"/>
      <c r="BX431" s="391"/>
    </row>
    <row r="432" spans="1:76">
      <c r="A432" s="662"/>
      <c r="B432" s="319"/>
      <c r="C432" s="319"/>
      <c r="D432" s="319"/>
      <c r="E432" s="319"/>
      <c r="F432" s="319"/>
      <c r="G432" s="393"/>
      <c r="H432" s="391"/>
      <c r="I432" s="319"/>
      <c r="J432" s="319"/>
      <c r="K432" s="319"/>
      <c r="L432" s="319"/>
      <c r="M432" s="319"/>
      <c r="N432" s="391"/>
      <c r="O432" s="319"/>
      <c r="P432" s="319"/>
      <c r="Q432" s="319"/>
      <c r="R432" s="319"/>
      <c r="S432" s="319"/>
      <c r="T432" s="391"/>
      <c r="U432" s="319"/>
      <c r="V432" s="319"/>
      <c r="W432" s="319"/>
      <c r="X432" s="319"/>
      <c r="Y432" s="319"/>
      <c r="Z432" s="391"/>
      <c r="AA432" s="319"/>
      <c r="AB432" s="319"/>
      <c r="AC432" s="319"/>
      <c r="AD432" s="319"/>
      <c r="AE432" s="319"/>
      <c r="AF432" s="391"/>
      <c r="AG432" s="319"/>
      <c r="AH432" s="319"/>
      <c r="AI432" s="319"/>
      <c r="AJ432" s="319"/>
      <c r="AK432" s="319"/>
      <c r="AL432" s="391"/>
      <c r="AM432" s="319"/>
      <c r="AN432" s="319"/>
      <c r="AO432" s="319"/>
      <c r="AP432" s="319"/>
      <c r="AQ432" s="319"/>
      <c r="AR432" s="391"/>
      <c r="AS432" s="319"/>
      <c r="AT432" s="319"/>
      <c r="AU432" s="319"/>
      <c r="AV432" s="319"/>
      <c r="AW432" s="394"/>
      <c r="AX432" s="391"/>
      <c r="AY432" s="319"/>
      <c r="AZ432" s="319"/>
      <c r="BA432" s="319"/>
      <c r="BB432" s="319"/>
      <c r="BC432" s="319"/>
      <c r="BD432" s="391"/>
      <c r="BE432" s="319"/>
      <c r="BF432" s="319"/>
      <c r="BG432" s="319"/>
      <c r="BH432" s="319"/>
      <c r="BI432" s="319"/>
      <c r="BJ432" s="391"/>
      <c r="BL432" s="391"/>
      <c r="BM432" s="391"/>
      <c r="BN432" s="391"/>
      <c r="BO432" s="391"/>
      <c r="BP432" s="391"/>
      <c r="BQ432" s="391"/>
      <c r="BR432" s="391"/>
      <c r="BS432" s="391"/>
      <c r="BT432" s="391"/>
      <c r="BU432" s="391"/>
      <c r="BV432" s="391"/>
      <c r="BW432" s="391"/>
      <c r="BX432" s="391"/>
    </row>
    <row r="433" spans="1:76">
      <c r="A433" s="662"/>
      <c r="B433" s="319"/>
      <c r="C433" s="319"/>
      <c r="D433" s="319"/>
      <c r="E433" s="319"/>
      <c r="F433" s="319"/>
      <c r="G433" s="393"/>
      <c r="H433" s="391"/>
      <c r="I433" s="319"/>
      <c r="J433" s="319"/>
      <c r="K433" s="319"/>
      <c r="L433" s="319"/>
      <c r="M433" s="319"/>
      <c r="N433" s="391"/>
      <c r="O433" s="319"/>
      <c r="P433" s="319"/>
      <c r="Q433" s="319"/>
      <c r="R433" s="319"/>
      <c r="S433" s="319"/>
      <c r="T433" s="391"/>
      <c r="U433" s="319"/>
      <c r="V433" s="319"/>
      <c r="W433" s="319"/>
      <c r="X433" s="319"/>
      <c r="Y433" s="319"/>
      <c r="Z433" s="391"/>
      <c r="AA433" s="319"/>
      <c r="AB433" s="319"/>
      <c r="AC433" s="319"/>
      <c r="AD433" s="319"/>
      <c r="AE433" s="319"/>
      <c r="AF433" s="391"/>
      <c r="AG433" s="319"/>
      <c r="AH433" s="319"/>
      <c r="AI433" s="319"/>
      <c r="AJ433" s="319"/>
      <c r="AK433" s="319"/>
      <c r="AL433" s="391"/>
      <c r="AM433" s="319"/>
      <c r="AN433" s="319"/>
      <c r="AO433" s="319"/>
      <c r="AP433" s="319"/>
      <c r="AQ433" s="319"/>
      <c r="AR433" s="391"/>
      <c r="AS433" s="319"/>
      <c r="AT433" s="319"/>
      <c r="AU433" s="319"/>
      <c r="AV433" s="319"/>
      <c r="AW433" s="394"/>
      <c r="AX433" s="391"/>
      <c r="AY433" s="319"/>
      <c r="AZ433" s="319"/>
      <c r="BA433" s="319"/>
      <c r="BB433" s="319"/>
      <c r="BC433" s="319"/>
      <c r="BD433" s="391"/>
      <c r="BE433" s="319"/>
      <c r="BF433" s="319"/>
      <c r="BG433" s="319"/>
      <c r="BH433" s="319"/>
      <c r="BI433" s="319"/>
      <c r="BJ433" s="391"/>
      <c r="BL433" s="391"/>
      <c r="BM433" s="391"/>
      <c r="BN433" s="391"/>
      <c r="BO433" s="391"/>
      <c r="BP433" s="391"/>
      <c r="BQ433" s="391"/>
      <c r="BR433" s="391"/>
      <c r="BS433" s="391"/>
      <c r="BT433" s="391"/>
      <c r="BU433" s="391"/>
      <c r="BV433" s="391"/>
      <c r="BW433" s="391"/>
      <c r="BX433" s="391"/>
    </row>
    <row r="434" spans="1:76">
      <c r="A434" s="662"/>
      <c r="B434" s="319"/>
      <c r="C434" s="319"/>
      <c r="D434" s="319"/>
      <c r="E434" s="319"/>
      <c r="F434" s="319"/>
      <c r="G434" s="393"/>
      <c r="H434" s="391"/>
      <c r="I434" s="319"/>
      <c r="J434" s="319"/>
      <c r="K434" s="319"/>
      <c r="L434" s="319"/>
      <c r="M434" s="319"/>
      <c r="N434" s="391"/>
      <c r="O434" s="319"/>
      <c r="P434" s="319"/>
      <c r="Q434" s="319"/>
      <c r="R434" s="319"/>
      <c r="S434" s="319"/>
      <c r="T434" s="391"/>
      <c r="U434" s="319"/>
      <c r="V434" s="319"/>
      <c r="W434" s="319"/>
      <c r="X434" s="319"/>
      <c r="Y434" s="319"/>
      <c r="Z434" s="391"/>
      <c r="AA434" s="319"/>
      <c r="AB434" s="319"/>
      <c r="AC434" s="319"/>
      <c r="AD434" s="319"/>
      <c r="AE434" s="319"/>
      <c r="AF434" s="391"/>
      <c r="AG434" s="319"/>
      <c r="AH434" s="319"/>
      <c r="AI434" s="319"/>
      <c r="AJ434" s="319"/>
      <c r="AK434" s="319"/>
      <c r="AL434" s="391"/>
      <c r="AM434" s="319"/>
      <c r="AN434" s="319"/>
      <c r="AO434" s="319"/>
      <c r="AP434" s="319"/>
      <c r="AQ434" s="319"/>
      <c r="AR434" s="391"/>
      <c r="AS434" s="319"/>
      <c r="AT434" s="319"/>
      <c r="AU434" s="319"/>
      <c r="AV434" s="319"/>
      <c r="AW434" s="394"/>
      <c r="AX434" s="391"/>
      <c r="AY434" s="319"/>
      <c r="AZ434" s="319"/>
      <c r="BA434" s="319"/>
      <c r="BB434" s="319"/>
      <c r="BC434" s="319"/>
      <c r="BD434" s="391"/>
      <c r="BE434" s="319"/>
      <c r="BF434" s="319"/>
      <c r="BG434" s="319"/>
      <c r="BH434" s="319"/>
      <c r="BI434" s="319"/>
      <c r="BJ434" s="391"/>
      <c r="BL434" s="391"/>
      <c r="BM434" s="391"/>
      <c r="BN434" s="391"/>
      <c r="BO434" s="391"/>
      <c r="BP434" s="391"/>
      <c r="BQ434" s="391"/>
      <c r="BR434" s="391"/>
      <c r="BS434" s="391"/>
      <c r="BT434" s="391"/>
      <c r="BU434" s="391"/>
      <c r="BV434" s="391"/>
      <c r="BW434" s="391"/>
      <c r="BX434" s="391"/>
    </row>
    <row r="435" spans="1:76">
      <c r="A435" s="662"/>
      <c r="B435" s="319"/>
      <c r="C435" s="319"/>
      <c r="D435" s="319"/>
      <c r="E435" s="319"/>
      <c r="F435" s="319"/>
      <c r="G435" s="393"/>
      <c r="H435" s="391"/>
      <c r="I435" s="319"/>
      <c r="J435" s="319"/>
      <c r="K435" s="319"/>
      <c r="L435" s="319"/>
      <c r="M435" s="319"/>
      <c r="N435" s="391"/>
      <c r="O435" s="319"/>
      <c r="P435" s="319"/>
      <c r="Q435" s="319"/>
      <c r="R435" s="319"/>
      <c r="S435" s="319"/>
      <c r="T435" s="391"/>
      <c r="U435" s="319"/>
      <c r="V435" s="319"/>
      <c r="W435" s="319"/>
      <c r="X435" s="319"/>
      <c r="Y435" s="319"/>
      <c r="Z435" s="391"/>
      <c r="AA435" s="319"/>
      <c r="AB435" s="319"/>
      <c r="AC435" s="319"/>
      <c r="AD435" s="319"/>
      <c r="AE435" s="319"/>
      <c r="AF435" s="391"/>
      <c r="AG435" s="319"/>
      <c r="AH435" s="319"/>
      <c r="AI435" s="319"/>
      <c r="AJ435" s="319"/>
      <c r="AK435" s="319"/>
      <c r="AL435" s="391"/>
      <c r="AM435" s="319"/>
      <c r="AN435" s="319"/>
      <c r="AO435" s="319"/>
      <c r="AP435" s="319"/>
      <c r="AQ435" s="319"/>
      <c r="AR435" s="391"/>
      <c r="AS435" s="319"/>
      <c r="AT435" s="319"/>
      <c r="AU435" s="319"/>
      <c r="AV435" s="319"/>
      <c r="AW435" s="394"/>
      <c r="AX435" s="391"/>
      <c r="AY435" s="319"/>
      <c r="AZ435" s="319"/>
      <c r="BA435" s="319"/>
      <c r="BB435" s="319"/>
      <c r="BC435" s="319"/>
      <c r="BD435" s="391"/>
      <c r="BE435" s="319"/>
      <c r="BF435" s="319"/>
      <c r="BG435" s="319"/>
      <c r="BH435" s="319"/>
      <c r="BI435" s="319"/>
      <c r="BJ435" s="391"/>
      <c r="BL435" s="391"/>
      <c r="BM435" s="391"/>
      <c r="BN435" s="391"/>
      <c r="BO435" s="391"/>
      <c r="BP435" s="391"/>
      <c r="BQ435" s="391"/>
      <c r="BR435" s="391"/>
      <c r="BS435" s="391"/>
      <c r="BT435" s="391"/>
      <c r="BU435" s="391"/>
      <c r="BV435" s="391"/>
      <c r="BW435" s="391"/>
      <c r="BX435" s="391"/>
    </row>
    <row r="436" spans="1:76">
      <c r="A436" s="662"/>
      <c r="B436" s="319"/>
      <c r="C436" s="319"/>
      <c r="D436" s="319"/>
      <c r="E436" s="319"/>
      <c r="F436" s="319"/>
      <c r="G436" s="393"/>
      <c r="H436" s="391"/>
      <c r="I436" s="319"/>
      <c r="J436" s="319"/>
      <c r="K436" s="319"/>
      <c r="L436" s="319"/>
      <c r="M436" s="319"/>
      <c r="N436" s="391"/>
      <c r="O436" s="319"/>
      <c r="P436" s="319"/>
      <c r="Q436" s="319"/>
      <c r="R436" s="319"/>
      <c r="S436" s="319"/>
      <c r="T436" s="391"/>
      <c r="U436" s="319"/>
      <c r="V436" s="319"/>
      <c r="W436" s="319"/>
      <c r="X436" s="319"/>
      <c r="Y436" s="319"/>
      <c r="Z436" s="391"/>
      <c r="AA436" s="319"/>
      <c r="AB436" s="319"/>
      <c r="AC436" s="319"/>
      <c r="AD436" s="319"/>
      <c r="AE436" s="319"/>
      <c r="AF436" s="391"/>
      <c r="AG436" s="319"/>
      <c r="AH436" s="319"/>
      <c r="AI436" s="319"/>
      <c r="AJ436" s="319"/>
      <c r="AK436" s="319"/>
      <c r="AL436" s="391"/>
      <c r="AM436" s="319"/>
      <c r="AN436" s="319"/>
      <c r="AO436" s="319"/>
      <c r="AP436" s="319"/>
      <c r="AQ436" s="319"/>
      <c r="AR436" s="391"/>
      <c r="AS436" s="319"/>
      <c r="AT436" s="319"/>
      <c r="AU436" s="319"/>
      <c r="AV436" s="319"/>
      <c r="AW436" s="394"/>
      <c r="AX436" s="391"/>
      <c r="AY436" s="319"/>
      <c r="AZ436" s="319"/>
      <c r="BA436" s="319"/>
      <c r="BB436" s="319"/>
      <c r="BC436" s="319"/>
      <c r="BD436" s="391"/>
      <c r="BE436" s="319"/>
      <c r="BF436" s="319"/>
      <c r="BG436" s="319"/>
      <c r="BH436" s="319"/>
      <c r="BI436" s="319"/>
      <c r="BJ436" s="391"/>
      <c r="BL436" s="391"/>
      <c r="BM436" s="391"/>
      <c r="BN436" s="391"/>
      <c r="BO436" s="391"/>
      <c r="BP436" s="391"/>
      <c r="BQ436" s="391"/>
      <c r="BR436" s="391"/>
      <c r="BS436" s="391"/>
      <c r="BT436" s="391"/>
      <c r="BU436" s="391"/>
      <c r="BV436" s="391"/>
      <c r="BW436" s="391"/>
      <c r="BX436" s="391"/>
    </row>
    <row r="437" spans="1:76">
      <c r="A437" s="662"/>
      <c r="B437" s="319"/>
      <c r="C437" s="319"/>
      <c r="D437" s="319"/>
      <c r="E437" s="319"/>
      <c r="F437" s="319"/>
      <c r="G437" s="393"/>
      <c r="H437" s="391"/>
      <c r="I437" s="319"/>
      <c r="J437" s="319"/>
      <c r="K437" s="319"/>
      <c r="L437" s="319"/>
      <c r="M437" s="319"/>
      <c r="N437" s="391"/>
      <c r="O437" s="319"/>
      <c r="P437" s="319"/>
      <c r="Q437" s="319"/>
      <c r="R437" s="319"/>
      <c r="S437" s="319"/>
      <c r="T437" s="391"/>
      <c r="U437" s="319"/>
      <c r="V437" s="319"/>
      <c r="W437" s="319"/>
      <c r="X437" s="319"/>
      <c r="Y437" s="319"/>
      <c r="Z437" s="391"/>
      <c r="AA437" s="319"/>
      <c r="AB437" s="319"/>
      <c r="AC437" s="319"/>
      <c r="AD437" s="319"/>
      <c r="AE437" s="319"/>
      <c r="AF437" s="391"/>
      <c r="AG437" s="319"/>
      <c r="AH437" s="319"/>
      <c r="AI437" s="319"/>
      <c r="AJ437" s="319"/>
      <c r="AK437" s="319"/>
      <c r="AL437" s="391"/>
      <c r="AM437" s="319"/>
      <c r="AN437" s="319"/>
      <c r="AO437" s="319"/>
      <c r="AP437" s="319"/>
      <c r="AQ437" s="319"/>
      <c r="AR437" s="391"/>
      <c r="AS437" s="319"/>
      <c r="AT437" s="319"/>
      <c r="AU437" s="319"/>
      <c r="AV437" s="319"/>
      <c r="AW437" s="394"/>
      <c r="AX437" s="391"/>
      <c r="AY437" s="319"/>
      <c r="AZ437" s="319"/>
      <c r="BA437" s="319"/>
      <c r="BB437" s="319"/>
      <c r="BC437" s="319"/>
      <c r="BD437" s="391"/>
      <c r="BE437" s="319"/>
      <c r="BF437" s="319"/>
      <c r="BG437" s="319"/>
      <c r="BH437" s="319"/>
      <c r="BI437" s="319"/>
      <c r="BJ437" s="391"/>
      <c r="BL437" s="391"/>
      <c r="BM437" s="391"/>
      <c r="BN437" s="391"/>
      <c r="BO437" s="391"/>
      <c r="BP437" s="391"/>
      <c r="BQ437" s="391"/>
      <c r="BR437" s="391"/>
      <c r="BS437" s="391"/>
      <c r="BT437" s="391"/>
      <c r="BU437" s="391"/>
      <c r="BV437" s="391"/>
      <c r="BW437" s="391"/>
      <c r="BX437" s="391"/>
    </row>
    <row r="438" spans="1:76">
      <c r="A438" s="662"/>
      <c r="B438" s="319"/>
      <c r="C438" s="319"/>
      <c r="D438" s="319"/>
      <c r="E438" s="319"/>
      <c r="F438" s="319"/>
      <c r="G438" s="393"/>
      <c r="H438" s="391"/>
      <c r="I438" s="319"/>
      <c r="J438" s="319"/>
      <c r="K438" s="319"/>
      <c r="L438" s="319"/>
      <c r="M438" s="319"/>
      <c r="N438" s="391"/>
      <c r="O438" s="319"/>
      <c r="P438" s="319"/>
      <c r="Q438" s="319"/>
      <c r="R438" s="319"/>
      <c r="S438" s="319"/>
      <c r="T438" s="391"/>
      <c r="U438" s="319"/>
      <c r="V438" s="319"/>
      <c r="W438" s="319"/>
      <c r="X438" s="319"/>
      <c r="Y438" s="319"/>
      <c r="Z438" s="391"/>
      <c r="AA438" s="319"/>
      <c r="AB438" s="319"/>
      <c r="AC438" s="319"/>
      <c r="AD438" s="319"/>
      <c r="AE438" s="319"/>
      <c r="AF438" s="391"/>
      <c r="AG438" s="319"/>
      <c r="AH438" s="319"/>
      <c r="AI438" s="319"/>
      <c r="AJ438" s="319"/>
      <c r="AK438" s="319"/>
      <c r="AL438" s="391"/>
      <c r="AM438" s="319"/>
      <c r="AN438" s="319"/>
      <c r="AO438" s="319"/>
      <c r="AP438" s="319"/>
      <c r="AQ438" s="319"/>
      <c r="AR438" s="391"/>
      <c r="AS438" s="319"/>
      <c r="AT438" s="319"/>
      <c r="AU438" s="319"/>
      <c r="AV438" s="319"/>
      <c r="AW438" s="394"/>
      <c r="AX438" s="391"/>
      <c r="AY438" s="319"/>
      <c r="AZ438" s="319"/>
      <c r="BA438" s="319"/>
      <c r="BB438" s="319"/>
      <c r="BC438" s="319"/>
      <c r="BD438" s="391"/>
      <c r="BE438" s="319"/>
      <c r="BF438" s="319"/>
      <c r="BG438" s="319"/>
      <c r="BH438" s="319"/>
      <c r="BI438" s="319"/>
      <c r="BJ438" s="391"/>
      <c r="BL438" s="391"/>
      <c r="BM438" s="391"/>
      <c r="BN438" s="391"/>
      <c r="BO438" s="391"/>
      <c r="BP438" s="391"/>
      <c r="BQ438" s="391"/>
      <c r="BR438" s="391"/>
      <c r="BS438" s="391"/>
      <c r="BT438" s="391"/>
      <c r="BU438" s="391"/>
      <c r="BV438" s="391"/>
      <c r="BW438" s="391"/>
      <c r="BX438" s="391"/>
    </row>
    <row r="439" spans="1:76">
      <c r="A439" s="662"/>
      <c r="B439" s="319"/>
      <c r="C439" s="319"/>
      <c r="D439" s="319"/>
      <c r="E439" s="319"/>
      <c r="F439" s="319"/>
      <c r="G439" s="393"/>
      <c r="H439" s="391"/>
      <c r="I439" s="319"/>
      <c r="J439" s="319"/>
      <c r="K439" s="319"/>
      <c r="L439" s="319"/>
      <c r="M439" s="319"/>
      <c r="N439" s="391"/>
      <c r="O439" s="319"/>
      <c r="P439" s="319"/>
      <c r="Q439" s="319"/>
      <c r="R439" s="319"/>
      <c r="S439" s="319"/>
      <c r="T439" s="391"/>
      <c r="U439" s="319"/>
      <c r="V439" s="319"/>
      <c r="W439" s="319"/>
      <c r="X439" s="319"/>
      <c r="Y439" s="319"/>
      <c r="Z439" s="391"/>
      <c r="AA439" s="319"/>
      <c r="AB439" s="319"/>
      <c r="AC439" s="319"/>
      <c r="AD439" s="319"/>
      <c r="AE439" s="319"/>
      <c r="AF439" s="391"/>
      <c r="AG439" s="319"/>
      <c r="AH439" s="319"/>
      <c r="AI439" s="319"/>
      <c r="AJ439" s="319"/>
      <c r="AK439" s="319"/>
      <c r="AL439" s="391"/>
      <c r="AM439" s="319"/>
      <c r="AN439" s="319"/>
      <c r="AO439" s="319"/>
      <c r="AP439" s="319"/>
      <c r="AQ439" s="319"/>
      <c r="AR439" s="391"/>
      <c r="AS439" s="319"/>
      <c r="AT439" s="319"/>
      <c r="AU439" s="319"/>
      <c r="AV439" s="319"/>
      <c r="AW439" s="394"/>
      <c r="AX439" s="391"/>
      <c r="AY439" s="319"/>
      <c r="AZ439" s="319"/>
      <c r="BA439" s="319"/>
      <c r="BB439" s="319"/>
      <c r="BC439" s="319"/>
      <c r="BD439" s="391"/>
      <c r="BE439" s="319"/>
      <c r="BF439" s="319"/>
      <c r="BG439" s="319"/>
      <c r="BH439" s="319"/>
      <c r="BI439" s="319"/>
      <c r="BJ439" s="391"/>
      <c r="BL439" s="391"/>
      <c r="BM439" s="391"/>
      <c r="BN439" s="391"/>
      <c r="BO439" s="391"/>
      <c r="BP439" s="391"/>
      <c r="BQ439" s="391"/>
      <c r="BR439" s="391"/>
      <c r="BS439" s="391"/>
      <c r="BT439" s="391"/>
      <c r="BU439" s="391"/>
      <c r="BV439" s="391"/>
      <c r="BW439" s="391"/>
      <c r="BX439" s="391"/>
    </row>
    <row r="440" spans="1:76">
      <c r="A440" s="662"/>
      <c r="B440" s="319"/>
      <c r="C440" s="319"/>
      <c r="D440" s="319"/>
      <c r="E440" s="319"/>
      <c r="F440" s="319"/>
      <c r="G440" s="393"/>
      <c r="H440" s="391"/>
      <c r="I440" s="319"/>
      <c r="J440" s="319"/>
      <c r="K440" s="319"/>
      <c r="L440" s="319"/>
      <c r="M440" s="319"/>
      <c r="N440" s="391"/>
      <c r="O440" s="319"/>
      <c r="P440" s="319"/>
      <c r="Q440" s="319"/>
      <c r="R440" s="319"/>
      <c r="S440" s="319"/>
      <c r="T440" s="391"/>
      <c r="U440" s="319"/>
      <c r="V440" s="319"/>
      <c r="W440" s="319"/>
      <c r="X440" s="319"/>
      <c r="Y440" s="319"/>
      <c r="Z440" s="391"/>
      <c r="AA440" s="319"/>
      <c r="AB440" s="319"/>
      <c r="AC440" s="319"/>
      <c r="AD440" s="319"/>
      <c r="AE440" s="319"/>
      <c r="AF440" s="391"/>
      <c r="AG440" s="319"/>
      <c r="AH440" s="319"/>
      <c r="AI440" s="319"/>
      <c r="AJ440" s="319"/>
      <c r="AK440" s="319"/>
      <c r="AL440" s="391"/>
      <c r="AM440" s="319"/>
      <c r="AN440" s="319"/>
      <c r="AO440" s="319"/>
      <c r="AP440" s="319"/>
      <c r="AQ440" s="319"/>
      <c r="AR440" s="391"/>
      <c r="AS440" s="319"/>
      <c r="AT440" s="319"/>
      <c r="AU440" s="319"/>
      <c r="AV440" s="319"/>
      <c r="AW440" s="394"/>
      <c r="AX440" s="391"/>
      <c r="AY440" s="319"/>
      <c r="AZ440" s="319"/>
      <c r="BA440" s="319"/>
      <c r="BB440" s="319"/>
      <c r="BC440" s="319"/>
      <c r="BD440" s="391"/>
      <c r="BE440" s="319"/>
      <c r="BF440" s="319"/>
      <c r="BG440" s="319"/>
      <c r="BH440" s="319"/>
      <c r="BI440" s="319"/>
      <c r="BJ440" s="391"/>
      <c r="BL440" s="391"/>
      <c r="BM440" s="391"/>
      <c r="BN440" s="391"/>
      <c r="BO440" s="391"/>
      <c r="BP440" s="391"/>
      <c r="BQ440" s="391"/>
      <c r="BR440" s="391"/>
      <c r="BS440" s="391"/>
      <c r="BT440" s="391"/>
      <c r="BU440" s="391"/>
      <c r="BV440" s="391"/>
      <c r="BW440" s="391"/>
      <c r="BX440" s="391"/>
    </row>
    <row r="441" spans="1:76">
      <c r="A441" s="662"/>
      <c r="B441" s="319"/>
      <c r="C441" s="319"/>
      <c r="D441" s="319"/>
      <c r="E441" s="319"/>
      <c r="F441" s="319"/>
      <c r="G441" s="393"/>
      <c r="H441" s="391"/>
      <c r="I441" s="319"/>
      <c r="J441" s="319"/>
      <c r="K441" s="319"/>
      <c r="L441" s="319"/>
      <c r="M441" s="319"/>
      <c r="N441" s="391"/>
      <c r="O441" s="319"/>
      <c r="P441" s="319"/>
      <c r="Q441" s="319"/>
      <c r="R441" s="319"/>
      <c r="S441" s="319"/>
      <c r="T441" s="391"/>
      <c r="U441" s="319"/>
      <c r="V441" s="319"/>
      <c r="W441" s="319"/>
      <c r="X441" s="319"/>
      <c r="Y441" s="319"/>
      <c r="Z441" s="391"/>
      <c r="AA441" s="319"/>
      <c r="AB441" s="319"/>
      <c r="AC441" s="319"/>
      <c r="AD441" s="319"/>
      <c r="AE441" s="319"/>
      <c r="AF441" s="391"/>
      <c r="AG441" s="319"/>
      <c r="AH441" s="319"/>
      <c r="AI441" s="319"/>
      <c r="AJ441" s="319"/>
      <c r="AK441" s="319"/>
      <c r="AL441" s="391"/>
      <c r="AM441" s="319"/>
      <c r="AN441" s="319"/>
      <c r="AO441" s="319"/>
      <c r="AP441" s="319"/>
      <c r="AQ441" s="319"/>
      <c r="AR441" s="391"/>
      <c r="AS441" s="319"/>
      <c r="AT441" s="319"/>
      <c r="AU441" s="319"/>
      <c r="AV441" s="319"/>
      <c r="AW441" s="394"/>
      <c r="AX441" s="391"/>
      <c r="AY441" s="319"/>
      <c r="AZ441" s="319"/>
      <c r="BA441" s="319"/>
      <c r="BB441" s="319"/>
      <c r="BC441" s="319"/>
      <c r="BD441" s="391"/>
      <c r="BE441" s="319"/>
      <c r="BF441" s="319"/>
      <c r="BG441" s="319"/>
      <c r="BH441" s="319"/>
      <c r="BI441" s="319"/>
      <c r="BJ441" s="391"/>
      <c r="BL441" s="391"/>
      <c r="BM441" s="391"/>
      <c r="BN441" s="391"/>
      <c r="BO441" s="391"/>
      <c r="BP441" s="391"/>
      <c r="BQ441" s="391"/>
      <c r="BR441" s="391"/>
      <c r="BS441" s="391"/>
      <c r="BT441" s="391"/>
      <c r="BU441" s="391"/>
      <c r="BV441" s="391"/>
      <c r="BW441" s="391"/>
      <c r="BX441" s="391"/>
    </row>
    <row r="442" spans="1:76">
      <c r="A442" s="662"/>
      <c r="B442" s="319"/>
      <c r="C442" s="319"/>
      <c r="D442" s="319"/>
      <c r="E442" s="319"/>
      <c r="F442" s="319"/>
      <c r="G442" s="393"/>
      <c r="H442" s="391"/>
      <c r="I442" s="319"/>
      <c r="J442" s="319"/>
      <c r="K442" s="319"/>
      <c r="L442" s="319"/>
      <c r="M442" s="319"/>
      <c r="N442" s="391"/>
      <c r="O442" s="319"/>
      <c r="P442" s="319"/>
      <c r="Q442" s="319"/>
      <c r="R442" s="319"/>
      <c r="S442" s="319"/>
      <c r="T442" s="391"/>
      <c r="U442" s="319"/>
      <c r="V442" s="319"/>
      <c r="W442" s="319"/>
      <c r="X442" s="319"/>
      <c r="Y442" s="319"/>
      <c r="Z442" s="391"/>
      <c r="AA442" s="319"/>
      <c r="AB442" s="319"/>
      <c r="AC442" s="319"/>
      <c r="AD442" s="319"/>
      <c r="AE442" s="319"/>
      <c r="AF442" s="391"/>
      <c r="AG442" s="319"/>
      <c r="AH442" s="319"/>
      <c r="AI442" s="319"/>
      <c r="AJ442" s="319"/>
      <c r="AK442" s="319"/>
      <c r="AL442" s="391"/>
      <c r="AM442" s="319"/>
      <c r="AN442" s="319"/>
      <c r="AO442" s="319"/>
      <c r="AP442" s="319"/>
      <c r="AQ442" s="319"/>
      <c r="AR442" s="391"/>
      <c r="AS442" s="319"/>
      <c r="AT442" s="319"/>
      <c r="AU442" s="319"/>
      <c r="AV442" s="319"/>
      <c r="AW442" s="394"/>
      <c r="AX442" s="391"/>
      <c r="AY442" s="319"/>
      <c r="AZ442" s="319"/>
      <c r="BA442" s="319"/>
      <c r="BB442" s="319"/>
      <c r="BC442" s="319"/>
      <c r="BD442" s="391"/>
      <c r="BE442" s="319"/>
      <c r="BF442" s="319"/>
      <c r="BG442" s="319"/>
      <c r="BH442" s="319"/>
      <c r="BI442" s="319"/>
      <c r="BJ442" s="391"/>
      <c r="BL442" s="391"/>
      <c r="BM442" s="391"/>
      <c r="BN442" s="391"/>
      <c r="BO442" s="391"/>
      <c r="BP442" s="391"/>
      <c r="BQ442" s="391"/>
      <c r="BR442" s="391"/>
      <c r="BS442" s="391"/>
      <c r="BT442" s="391"/>
      <c r="BU442" s="391"/>
      <c r="BV442" s="391"/>
      <c r="BW442" s="391"/>
      <c r="BX442" s="391"/>
    </row>
    <row r="443" spans="1:76">
      <c r="A443" s="662"/>
      <c r="B443" s="319"/>
      <c r="C443" s="319"/>
      <c r="D443" s="319"/>
      <c r="E443" s="319"/>
      <c r="F443" s="319"/>
      <c r="G443" s="393"/>
      <c r="H443" s="391"/>
      <c r="I443" s="319"/>
      <c r="J443" s="319"/>
      <c r="K443" s="319"/>
      <c r="L443" s="319"/>
      <c r="M443" s="319"/>
      <c r="N443" s="391"/>
      <c r="O443" s="319"/>
      <c r="P443" s="319"/>
      <c r="Q443" s="319"/>
      <c r="R443" s="319"/>
      <c r="S443" s="319"/>
      <c r="T443" s="391"/>
      <c r="U443" s="319"/>
      <c r="V443" s="319"/>
      <c r="W443" s="319"/>
      <c r="X443" s="319"/>
      <c r="Y443" s="319"/>
      <c r="Z443" s="391"/>
      <c r="AA443" s="319"/>
      <c r="AB443" s="319"/>
      <c r="AC443" s="319"/>
      <c r="AD443" s="319"/>
      <c r="AE443" s="319"/>
      <c r="AF443" s="391"/>
      <c r="AG443" s="319"/>
      <c r="AH443" s="319"/>
      <c r="AI443" s="319"/>
      <c r="AJ443" s="319"/>
      <c r="AK443" s="319"/>
      <c r="AL443" s="391"/>
      <c r="AM443" s="319"/>
      <c r="AN443" s="319"/>
      <c r="AO443" s="319"/>
      <c r="AP443" s="319"/>
      <c r="AQ443" s="319"/>
      <c r="AR443" s="391"/>
      <c r="AS443" s="319"/>
      <c r="AT443" s="319"/>
      <c r="AU443" s="319"/>
      <c r="AV443" s="319"/>
      <c r="AW443" s="394"/>
      <c r="AX443" s="391"/>
      <c r="AY443" s="319"/>
      <c r="AZ443" s="319"/>
      <c r="BA443" s="319"/>
      <c r="BB443" s="319"/>
      <c r="BC443" s="319"/>
      <c r="BD443" s="391"/>
      <c r="BE443" s="319"/>
      <c r="BF443" s="319"/>
      <c r="BG443" s="319"/>
      <c r="BH443" s="319"/>
      <c r="BI443" s="319"/>
      <c r="BJ443" s="391"/>
      <c r="BL443" s="391"/>
      <c r="BM443" s="391"/>
      <c r="BN443" s="391"/>
      <c r="BO443" s="391"/>
      <c r="BP443" s="391"/>
      <c r="BQ443" s="391"/>
      <c r="BR443" s="391"/>
      <c r="BS443" s="391"/>
      <c r="BT443" s="391"/>
      <c r="BU443" s="391"/>
      <c r="BV443" s="391"/>
      <c r="BW443" s="391"/>
      <c r="BX443" s="391"/>
    </row>
    <row r="444" spans="1:76">
      <c r="A444" s="662"/>
      <c r="B444" s="319"/>
      <c r="C444" s="319"/>
      <c r="D444" s="319"/>
      <c r="E444" s="319"/>
      <c r="F444" s="319"/>
      <c r="G444" s="393"/>
      <c r="H444" s="391"/>
      <c r="I444" s="319"/>
      <c r="J444" s="319"/>
      <c r="K444" s="319"/>
      <c r="L444" s="319"/>
      <c r="M444" s="319"/>
      <c r="N444" s="391"/>
      <c r="O444" s="319"/>
      <c r="P444" s="319"/>
      <c r="Q444" s="319"/>
      <c r="R444" s="319"/>
      <c r="S444" s="319"/>
      <c r="T444" s="391"/>
      <c r="U444" s="319"/>
      <c r="V444" s="319"/>
      <c r="W444" s="319"/>
      <c r="X444" s="319"/>
      <c r="Y444" s="319"/>
      <c r="Z444" s="391"/>
      <c r="AA444" s="319"/>
      <c r="AB444" s="319"/>
      <c r="AC444" s="319"/>
      <c r="AD444" s="319"/>
      <c r="AE444" s="319"/>
      <c r="AF444" s="391"/>
      <c r="AG444" s="319"/>
      <c r="AH444" s="319"/>
      <c r="AI444" s="319"/>
      <c r="AJ444" s="319"/>
      <c r="AK444" s="319"/>
      <c r="AL444" s="391"/>
      <c r="AM444" s="319"/>
      <c r="AN444" s="319"/>
      <c r="AO444" s="319"/>
      <c r="AP444" s="319"/>
      <c r="AQ444" s="319"/>
      <c r="AR444" s="391"/>
      <c r="AS444" s="319"/>
      <c r="AT444" s="319"/>
      <c r="AU444" s="319"/>
      <c r="AV444" s="319"/>
      <c r="AW444" s="394"/>
      <c r="AX444" s="391"/>
      <c r="AY444" s="319"/>
      <c r="AZ444" s="319"/>
      <c r="BA444" s="319"/>
      <c r="BB444" s="319"/>
      <c r="BC444" s="319"/>
      <c r="BD444" s="391"/>
      <c r="BE444" s="319"/>
      <c r="BF444" s="319"/>
      <c r="BG444" s="319"/>
      <c r="BH444" s="319"/>
      <c r="BI444" s="319"/>
      <c r="BJ444" s="391"/>
      <c r="BL444" s="391"/>
      <c r="BM444" s="391"/>
      <c r="BN444" s="391"/>
      <c r="BO444" s="391"/>
      <c r="BP444" s="391"/>
      <c r="BQ444" s="391"/>
      <c r="BR444" s="391"/>
      <c r="BS444" s="391"/>
      <c r="BT444" s="391"/>
      <c r="BU444" s="391"/>
      <c r="BV444" s="391"/>
      <c r="BW444" s="391"/>
      <c r="BX444" s="391"/>
    </row>
    <row r="445" spans="1:76">
      <c r="A445" s="662"/>
      <c r="B445" s="319"/>
      <c r="C445" s="319"/>
      <c r="D445" s="319"/>
      <c r="E445" s="319"/>
      <c r="F445" s="319"/>
      <c r="G445" s="393"/>
      <c r="H445" s="391"/>
      <c r="I445" s="319"/>
      <c r="J445" s="319"/>
      <c r="K445" s="319"/>
      <c r="L445" s="319"/>
      <c r="M445" s="319"/>
      <c r="N445" s="391"/>
      <c r="O445" s="319"/>
      <c r="P445" s="319"/>
      <c r="Q445" s="319"/>
      <c r="R445" s="319"/>
      <c r="S445" s="319"/>
      <c r="T445" s="391"/>
      <c r="U445" s="319"/>
      <c r="V445" s="319"/>
      <c r="W445" s="319"/>
      <c r="X445" s="319"/>
      <c r="Y445" s="319"/>
      <c r="Z445" s="391"/>
      <c r="AA445" s="319"/>
      <c r="AB445" s="319"/>
      <c r="AC445" s="319"/>
      <c r="AD445" s="319"/>
      <c r="AE445" s="319"/>
      <c r="AF445" s="391"/>
      <c r="AG445" s="319"/>
      <c r="AH445" s="319"/>
      <c r="AI445" s="319"/>
      <c r="AJ445" s="319"/>
      <c r="AK445" s="319"/>
      <c r="AL445" s="391"/>
      <c r="AM445" s="319"/>
      <c r="AN445" s="319"/>
      <c r="AO445" s="319"/>
      <c r="AP445" s="319"/>
      <c r="AQ445" s="319"/>
      <c r="AR445" s="391"/>
      <c r="AS445" s="319"/>
      <c r="AT445" s="319"/>
      <c r="AU445" s="319"/>
      <c r="AV445" s="319"/>
      <c r="AW445" s="394"/>
      <c r="AX445" s="391"/>
      <c r="AY445" s="319"/>
      <c r="AZ445" s="319"/>
      <c r="BA445" s="319"/>
      <c r="BB445" s="319"/>
      <c r="BC445" s="319"/>
      <c r="BD445" s="391"/>
      <c r="BE445" s="319"/>
      <c r="BF445" s="319"/>
      <c r="BG445" s="319"/>
      <c r="BH445" s="319"/>
      <c r="BI445" s="319"/>
      <c r="BJ445" s="391"/>
      <c r="BL445" s="391"/>
      <c r="BM445" s="391"/>
      <c r="BN445" s="391"/>
      <c r="BO445" s="391"/>
      <c r="BP445" s="391"/>
      <c r="BQ445" s="391"/>
      <c r="BR445" s="391"/>
      <c r="BS445" s="391"/>
      <c r="BT445" s="391"/>
      <c r="BU445" s="391"/>
      <c r="BV445" s="391"/>
      <c r="BW445" s="391"/>
      <c r="BX445" s="391"/>
    </row>
    <row r="446" spans="1:76">
      <c r="A446" s="662"/>
      <c r="B446" s="319"/>
      <c r="C446" s="319"/>
      <c r="D446" s="319"/>
      <c r="E446" s="319"/>
      <c r="F446" s="319"/>
      <c r="G446" s="393"/>
      <c r="H446" s="391"/>
      <c r="I446" s="319"/>
      <c r="J446" s="319"/>
      <c r="K446" s="319"/>
      <c r="L446" s="319"/>
      <c r="M446" s="319"/>
      <c r="N446" s="391"/>
      <c r="O446" s="319"/>
      <c r="P446" s="319"/>
      <c r="Q446" s="319"/>
      <c r="R446" s="319"/>
      <c r="S446" s="319"/>
      <c r="T446" s="391"/>
      <c r="U446" s="319"/>
      <c r="V446" s="319"/>
      <c r="W446" s="319"/>
      <c r="X446" s="319"/>
      <c r="Y446" s="319"/>
      <c r="Z446" s="391"/>
      <c r="AA446" s="319"/>
      <c r="AB446" s="319"/>
      <c r="AC446" s="319"/>
      <c r="AD446" s="319"/>
      <c r="AE446" s="319"/>
      <c r="AF446" s="391"/>
      <c r="AG446" s="319"/>
      <c r="AH446" s="319"/>
      <c r="AI446" s="319"/>
      <c r="AJ446" s="319"/>
      <c r="AK446" s="319"/>
      <c r="AL446" s="391"/>
      <c r="AM446" s="319"/>
      <c r="AN446" s="319"/>
      <c r="AO446" s="319"/>
      <c r="AP446" s="319"/>
      <c r="AQ446" s="319"/>
      <c r="AR446" s="391"/>
      <c r="AS446" s="319"/>
      <c r="AT446" s="319"/>
      <c r="AU446" s="319"/>
      <c r="AV446" s="319"/>
      <c r="AW446" s="394"/>
      <c r="AX446" s="391"/>
      <c r="AY446" s="319"/>
      <c r="AZ446" s="319"/>
      <c r="BA446" s="319"/>
      <c r="BB446" s="319"/>
      <c r="BC446" s="319"/>
      <c r="BD446" s="391"/>
      <c r="BE446" s="319"/>
      <c r="BF446" s="319"/>
      <c r="BG446" s="319"/>
      <c r="BH446" s="319"/>
      <c r="BI446" s="319"/>
      <c r="BJ446" s="391"/>
      <c r="BL446" s="391"/>
      <c r="BM446" s="391"/>
      <c r="BN446" s="391"/>
      <c r="BO446" s="391"/>
      <c r="BP446" s="391"/>
      <c r="BQ446" s="391"/>
      <c r="BR446" s="391"/>
      <c r="BS446" s="391"/>
      <c r="BT446" s="391"/>
      <c r="BU446" s="391"/>
      <c r="BV446" s="391"/>
      <c r="BW446" s="391"/>
      <c r="BX446" s="391"/>
    </row>
    <row r="447" spans="1:76">
      <c r="A447" s="662"/>
      <c r="B447" s="319"/>
      <c r="C447" s="319"/>
      <c r="D447" s="319"/>
      <c r="E447" s="319"/>
      <c r="F447" s="319"/>
      <c r="G447" s="393"/>
      <c r="H447" s="391"/>
      <c r="I447" s="319"/>
      <c r="J447" s="319"/>
      <c r="K447" s="319"/>
      <c r="L447" s="319"/>
      <c r="M447" s="319"/>
      <c r="N447" s="391"/>
      <c r="O447" s="319"/>
      <c r="P447" s="319"/>
      <c r="Q447" s="319"/>
      <c r="R447" s="319"/>
      <c r="S447" s="319"/>
      <c r="T447" s="391"/>
      <c r="U447" s="319"/>
      <c r="V447" s="319"/>
      <c r="W447" s="319"/>
      <c r="X447" s="319"/>
      <c r="Y447" s="319"/>
      <c r="Z447" s="391"/>
      <c r="AA447" s="319"/>
      <c r="AB447" s="319"/>
      <c r="AC447" s="319"/>
      <c r="AD447" s="319"/>
      <c r="AE447" s="319"/>
      <c r="AF447" s="391"/>
      <c r="AG447" s="319"/>
      <c r="AH447" s="319"/>
      <c r="AI447" s="319"/>
      <c r="AJ447" s="319"/>
      <c r="AK447" s="319"/>
      <c r="AL447" s="391"/>
      <c r="AM447" s="319"/>
      <c r="AN447" s="319"/>
      <c r="AO447" s="319"/>
      <c r="AP447" s="319"/>
      <c r="AQ447" s="319"/>
      <c r="AR447" s="391"/>
      <c r="AS447" s="319"/>
      <c r="AT447" s="319"/>
      <c r="AU447" s="319"/>
      <c r="AV447" s="319"/>
      <c r="AW447" s="394"/>
      <c r="AX447" s="391"/>
      <c r="AY447" s="319"/>
      <c r="AZ447" s="319"/>
      <c r="BA447" s="319"/>
      <c r="BB447" s="319"/>
      <c r="BC447" s="319"/>
      <c r="BD447" s="391"/>
      <c r="BE447" s="319"/>
      <c r="BF447" s="319"/>
      <c r="BG447" s="319"/>
      <c r="BH447" s="319"/>
      <c r="BI447" s="319"/>
      <c r="BJ447" s="391"/>
      <c r="BL447" s="391"/>
      <c r="BM447" s="391"/>
      <c r="BN447" s="391"/>
      <c r="BO447" s="391"/>
      <c r="BP447" s="391"/>
      <c r="BQ447" s="391"/>
      <c r="BR447" s="391"/>
      <c r="BS447" s="391"/>
      <c r="BT447" s="391"/>
      <c r="BU447" s="391"/>
      <c r="BV447" s="391"/>
      <c r="BW447" s="391"/>
      <c r="BX447" s="391"/>
    </row>
    <row r="448" spans="1:76">
      <c r="A448" s="662"/>
      <c r="B448" s="319"/>
      <c r="C448" s="319"/>
      <c r="D448" s="319"/>
      <c r="E448" s="319"/>
      <c r="F448" s="319"/>
      <c r="G448" s="393"/>
      <c r="H448" s="391"/>
      <c r="I448" s="319"/>
      <c r="J448" s="319"/>
      <c r="K448" s="319"/>
      <c r="L448" s="319"/>
      <c r="M448" s="319"/>
      <c r="N448" s="391"/>
      <c r="O448" s="319"/>
      <c r="P448" s="319"/>
      <c r="Q448" s="319"/>
      <c r="R448" s="319"/>
      <c r="S448" s="319"/>
      <c r="T448" s="391"/>
      <c r="U448" s="319"/>
      <c r="V448" s="319"/>
      <c r="W448" s="319"/>
      <c r="X448" s="319"/>
      <c r="Y448" s="319"/>
      <c r="Z448" s="391"/>
      <c r="AA448" s="319"/>
      <c r="AB448" s="319"/>
      <c r="AC448" s="319"/>
      <c r="AD448" s="319"/>
      <c r="AE448" s="319"/>
      <c r="AF448" s="391"/>
      <c r="AG448" s="319"/>
      <c r="AH448" s="319"/>
      <c r="AI448" s="319"/>
      <c r="AJ448" s="319"/>
      <c r="AK448" s="319"/>
      <c r="AL448" s="391"/>
      <c r="AM448" s="319"/>
      <c r="AN448" s="319"/>
      <c r="AO448" s="319"/>
      <c r="AP448" s="319"/>
      <c r="AQ448" s="319"/>
      <c r="AR448" s="391"/>
      <c r="AS448" s="319"/>
      <c r="AT448" s="319"/>
      <c r="AU448" s="319"/>
      <c r="AV448" s="319"/>
      <c r="AW448" s="394"/>
      <c r="AX448" s="391"/>
      <c r="AY448" s="319"/>
      <c r="AZ448" s="319"/>
      <c r="BA448" s="319"/>
      <c r="BB448" s="319"/>
      <c r="BC448" s="319"/>
      <c r="BD448" s="391"/>
      <c r="BE448" s="319"/>
      <c r="BF448" s="319"/>
      <c r="BG448" s="319"/>
      <c r="BH448" s="319"/>
      <c r="BI448" s="319"/>
      <c r="BJ448" s="391"/>
      <c r="BL448" s="391"/>
      <c r="BM448" s="391"/>
      <c r="BN448" s="391"/>
      <c r="BO448" s="391"/>
      <c r="BP448" s="391"/>
      <c r="BQ448" s="391"/>
      <c r="BR448" s="391"/>
      <c r="BS448" s="391"/>
      <c r="BT448" s="391"/>
      <c r="BU448" s="391"/>
      <c r="BV448" s="391"/>
      <c r="BW448" s="391"/>
      <c r="BX448" s="391"/>
    </row>
    <row r="449" spans="1:76">
      <c r="A449" s="662"/>
      <c r="B449" s="319"/>
      <c r="C449" s="319"/>
      <c r="D449" s="319"/>
      <c r="E449" s="319"/>
      <c r="F449" s="319"/>
      <c r="G449" s="393"/>
      <c r="H449" s="391"/>
      <c r="I449" s="319"/>
      <c r="J449" s="319"/>
      <c r="K449" s="319"/>
      <c r="L449" s="319"/>
      <c r="M449" s="319"/>
      <c r="N449" s="391"/>
      <c r="O449" s="319"/>
      <c r="P449" s="319"/>
      <c r="Q449" s="319"/>
      <c r="R449" s="319"/>
      <c r="S449" s="319"/>
      <c r="T449" s="391"/>
      <c r="U449" s="319"/>
      <c r="V449" s="319"/>
      <c r="W449" s="319"/>
      <c r="X449" s="319"/>
      <c r="Y449" s="319"/>
      <c r="Z449" s="391"/>
      <c r="AA449" s="319"/>
      <c r="AB449" s="319"/>
      <c r="AC449" s="319"/>
      <c r="AD449" s="319"/>
      <c r="AE449" s="319"/>
      <c r="AF449" s="391"/>
      <c r="AG449" s="319"/>
      <c r="AH449" s="319"/>
      <c r="AI449" s="319"/>
      <c r="AJ449" s="319"/>
      <c r="AK449" s="319"/>
      <c r="AL449" s="391"/>
      <c r="AM449" s="319"/>
      <c r="AN449" s="319"/>
      <c r="AO449" s="319"/>
      <c r="AP449" s="319"/>
      <c r="AQ449" s="319"/>
      <c r="AR449" s="391"/>
      <c r="AS449" s="319"/>
      <c r="AT449" s="319"/>
      <c r="AU449" s="319"/>
      <c r="AV449" s="319"/>
      <c r="AW449" s="394"/>
      <c r="AX449" s="391"/>
      <c r="AY449" s="319"/>
      <c r="AZ449" s="319"/>
      <c r="BA449" s="319"/>
      <c r="BB449" s="319"/>
      <c r="BC449" s="319"/>
      <c r="BD449" s="391"/>
      <c r="BE449" s="319"/>
      <c r="BF449" s="319"/>
      <c r="BG449" s="319"/>
      <c r="BH449" s="319"/>
      <c r="BI449" s="319"/>
      <c r="BJ449" s="391"/>
      <c r="BL449" s="391"/>
      <c r="BM449" s="391"/>
      <c r="BN449" s="391"/>
      <c r="BO449" s="391"/>
      <c r="BP449" s="391"/>
      <c r="BQ449" s="391"/>
      <c r="BR449" s="391"/>
      <c r="BS449" s="391"/>
      <c r="BT449" s="391"/>
      <c r="BU449" s="391"/>
      <c r="BV449" s="391"/>
      <c r="BW449" s="391"/>
      <c r="BX449" s="391"/>
    </row>
    <row r="450" spans="1:76">
      <c r="A450" s="662"/>
      <c r="B450" s="319"/>
      <c r="C450" s="319"/>
      <c r="D450" s="319"/>
      <c r="E450" s="319"/>
      <c r="F450" s="319"/>
      <c r="G450" s="393"/>
      <c r="H450" s="391"/>
      <c r="I450" s="319"/>
      <c r="J450" s="319"/>
      <c r="K450" s="319"/>
      <c r="L450" s="319"/>
      <c r="M450" s="319"/>
      <c r="N450" s="391"/>
      <c r="O450" s="319"/>
      <c r="P450" s="319"/>
      <c r="Q450" s="319"/>
      <c r="R450" s="319"/>
      <c r="S450" s="319"/>
      <c r="T450" s="391"/>
      <c r="U450" s="319"/>
      <c r="V450" s="319"/>
      <c r="W450" s="319"/>
      <c r="X450" s="319"/>
      <c r="Y450" s="319"/>
      <c r="Z450" s="391"/>
      <c r="AA450" s="319"/>
      <c r="AB450" s="319"/>
      <c r="AC450" s="319"/>
      <c r="AD450" s="319"/>
      <c r="AE450" s="319"/>
      <c r="AF450" s="391"/>
      <c r="AG450" s="319"/>
      <c r="AH450" s="319"/>
      <c r="AI450" s="319"/>
      <c r="AJ450" s="319"/>
      <c r="AK450" s="319"/>
      <c r="AL450" s="391"/>
      <c r="AM450" s="319"/>
      <c r="AN450" s="319"/>
      <c r="AO450" s="319"/>
      <c r="AP450" s="319"/>
      <c r="AQ450" s="319"/>
      <c r="AR450" s="391"/>
      <c r="AS450" s="319"/>
      <c r="AT450" s="319"/>
      <c r="AU450" s="319"/>
      <c r="AV450" s="319"/>
      <c r="AW450" s="394"/>
      <c r="AX450" s="391"/>
      <c r="AY450" s="319"/>
      <c r="AZ450" s="319"/>
      <c r="BA450" s="319"/>
      <c r="BB450" s="319"/>
      <c r="BC450" s="319"/>
      <c r="BD450" s="391"/>
      <c r="BE450" s="319"/>
      <c r="BF450" s="319"/>
      <c r="BG450" s="319"/>
      <c r="BH450" s="319"/>
      <c r="BI450" s="319"/>
      <c r="BJ450" s="391"/>
      <c r="BL450" s="391"/>
      <c r="BM450" s="391"/>
      <c r="BN450" s="391"/>
      <c r="BO450" s="391"/>
      <c r="BP450" s="391"/>
      <c r="BQ450" s="391"/>
      <c r="BR450" s="391"/>
      <c r="BS450" s="391"/>
      <c r="BT450" s="391"/>
      <c r="BU450" s="391"/>
      <c r="BV450" s="391"/>
      <c r="BW450" s="391"/>
      <c r="BX450" s="391"/>
    </row>
    <row r="451" spans="1:76">
      <c r="A451" s="662"/>
      <c r="B451" s="319"/>
      <c r="C451" s="319"/>
      <c r="D451" s="319"/>
      <c r="E451" s="319"/>
      <c r="F451" s="319"/>
      <c r="G451" s="393"/>
      <c r="H451" s="391"/>
      <c r="I451" s="319"/>
      <c r="J451" s="319"/>
      <c r="K451" s="319"/>
      <c r="L451" s="319"/>
      <c r="M451" s="319"/>
      <c r="N451" s="391"/>
      <c r="O451" s="319"/>
      <c r="P451" s="319"/>
      <c r="Q451" s="319"/>
      <c r="R451" s="319"/>
      <c r="S451" s="319"/>
      <c r="T451" s="391"/>
      <c r="U451" s="319"/>
      <c r="V451" s="319"/>
      <c r="W451" s="319"/>
      <c r="X451" s="319"/>
      <c r="Y451" s="319"/>
      <c r="Z451" s="391"/>
      <c r="AA451" s="319"/>
      <c r="AB451" s="319"/>
      <c r="AC451" s="319"/>
      <c r="AD451" s="319"/>
      <c r="AE451" s="319"/>
      <c r="AF451" s="391"/>
      <c r="AG451" s="319"/>
      <c r="AH451" s="319"/>
      <c r="AI451" s="319"/>
      <c r="AJ451" s="319"/>
      <c r="AK451" s="319"/>
      <c r="AL451" s="391"/>
      <c r="AM451" s="319"/>
      <c r="AN451" s="319"/>
      <c r="AO451" s="319"/>
      <c r="AP451" s="319"/>
      <c r="AQ451" s="319"/>
      <c r="AR451" s="391"/>
      <c r="AS451" s="319"/>
      <c r="AT451" s="319"/>
      <c r="AU451" s="319"/>
      <c r="AV451" s="319"/>
      <c r="AW451" s="394"/>
      <c r="AX451" s="391"/>
      <c r="AY451" s="319"/>
      <c r="AZ451" s="319"/>
      <c r="BA451" s="319"/>
      <c r="BB451" s="319"/>
      <c r="BC451" s="319"/>
      <c r="BD451" s="391"/>
      <c r="BE451" s="319"/>
      <c r="BF451" s="319"/>
      <c r="BG451" s="319"/>
      <c r="BH451" s="319"/>
      <c r="BI451" s="319"/>
      <c r="BJ451" s="391"/>
      <c r="BL451" s="391"/>
      <c r="BM451" s="391"/>
      <c r="BN451" s="391"/>
      <c r="BO451" s="391"/>
      <c r="BP451" s="391"/>
      <c r="BQ451" s="391"/>
      <c r="BR451" s="391"/>
      <c r="BS451" s="391"/>
      <c r="BT451" s="391"/>
      <c r="BU451" s="391"/>
      <c r="BV451" s="391"/>
      <c r="BW451" s="391"/>
      <c r="BX451" s="391"/>
    </row>
    <row r="452" spans="1:76">
      <c r="A452" s="662"/>
      <c r="B452" s="319"/>
      <c r="C452" s="319"/>
      <c r="D452" s="319"/>
      <c r="E452" s="319"/>
      <c r="F452" s="319"/>
      <c r="G452" s="393"/>
      <c r="H452" s="391"/>
      <c r="I452" s="319"/>
      <c r="J452" s="319"/>
      <c r="K452" s="319"/>
      <c r="L452" s="319"/>
      <c r="M452" s="319"/>
      <c r="N452" s="391"/>
      <c r="O452" s="319"/>
      <c r="P452" s="319"/>
      <c r="Q452" s="319"/>
      <c r="R452" s="319"/>
      <c r="S452" s="319"/>
      <c r="T452" s="391"/>
      <c r="U452" s="319"/>
      <c r="V452" s="319"/>
      <c r="W452" s="319"/>
      <c r="X452" s="319"/>
      <c r="Y452" s="319"/>
      <c r="Z452" s="391"/>
      <c r="AA452" s="319"/>
      <c r="AB452" s="319"/>
      <c r="AC452" s="319"/>
      <c r="AD452" s="319"/>
      <c r="AE452" s="319"/>
      <c r="AF452" s="391"/>
      <c r="AG452" s="319"/>
      <c r="AH452" s="319"/>
      <c r="AI452" s="319"/>
      <c r="AJ452" s="319"/>
      <c r="AK452" s="319"/>
      <c r="AL452" s="391"/>
      <c r="AM452" s="319"/>
      <c r="AN452" s="319"/>
      <c r="AO452" s="319"/>
      <c r="AP452" s="319"/>
      <c r="AQ452" s="319"/>
      <c r="AR452" s="391"/>
      <c r="AS452" s="319"/>
      <c r="AT452" s="319"/>
      <c r="AU452" s="319"/>
      <c r="AV452" s="319"/>
      <c r="AW452" s="394"/>
      <c r="AX452" s="391"/>
      <c r="AY452" s="319"/>
      <c r="AZ452" s="319"/>
      <c r="BA452" s="319"/>
      <c r="BB452" s="319"/>
      <c r="BC452" s="319"/>
      <c r="BD452" s="391"/>
      <c r="BE452" s="319"/>
      <c r="BF452" s="319"/>
      <c r="BG452" s="319"/>
      <c r="BH452" s="319"/>
      <c r="BI452" s="319"/>
      <c r="BJ452" s="391"/>
      <c r="BL452" s="391"/>
      <c r="BM452" s="391"/>
      <c r="BN452" s="391"/>
      <c r="BO452" s="391"/>
      <c r="BP452" s="391"/>
      <c r="BQ452" s="391"/>
      <c r="BR452" s="391"/>
      <c r="BS452" s="391"/>
      <c r="BT452" s="391"/>
      <c r="BU452" s="391"/>
      <c r="BV452" s="391"/>
      <c r="BW452" s="391"/>
      <c r="BX452" s="391"/>
    </row>
    <row r="453" spans="1:76">
      <c r="A453" s="662"/>
      <c r="B453" s="319"/>
      <c r="C453" s="319"/>
      <c r="D453" s="319"/>
      <c r="E453" s="319"/>
      <c r="F453" s="319"/>
      <c r="G453" s="393"/>
      <c r="H453" s="391"/>
      <c r="I453" s="319"/>
      <c r="J453" s="319"/>
      <c r="K453" s="319"/>
      <c r="L453" s="319"/>
      <c r="M453" s="319"/>
      <c r="N453" s="391"/>
      <c r="O453" s="319"/>
      <c r="P453" s="319"/>
      <c r="Q453" s="319"/>
      <c r="R453" s="319"/>
      <c r="S453" s="319"/>
      <c r="T453" s="391"/>
      <c r="U453" s="319"/>
      <c r="V453" s="319"/>
      <c r="W453" s="319"/>
      <c r="X453" s="319"/>
      <c r="Y453" s="319"/>
      <c r="Z453" s="391"/>
      <c r="AA453" s="319"/>
      <c r="AB453" s="319"/>
      <c r="AC453" s="319"/>
      <c r="AD453" s="319"/>
      <c r="AE453" s="319"/>
      <c r="AF453" s="391"/>
      <c r="AG453" s="319"/>
      <c r="AH453" s="319"/>
      <c r="AI453" s="319"/>
      <c r="AJ453" s="319"/>
      <c r="AK453" s="319"/>
      <c r="AL453" s="391"/>
      <c r="AM453" s="319"/>
      <c r="AN453" s="319"/>
      <c r="AO453" s="319"/>
      <c r="AP453" s="319"/>
      <c r="AQ453" s="319"/>
      <c r="AR453" s="391"/>
      <c r="AS453" s="319"/>
      <c r="AT453" s="319"/>
      <c r="AU453" s="319"/>
      <c r="AV453" s="319"/>
      <c r="AW453" s="394"/>
      <c r="AX453" s="391"/>
      <c r="AY453" s="319"/>
      <c r="AZ453" s="319"/>
      <c r="BA453" s="319"/>
      <c r="BB453" s="319"/>
      <c r="BC453" s="319"/>
      <c r="BD453" s="391"/>
      <c r="BE453" s="319"/>
      <c r="BF453" s="319"/>
      <c r="BG453" s="319"/>
      <c r="BH453" s="319"/>
      <c r="BI453" s="319"/>
      <c r="BJ453" s="391"/>
      <c r="BL453" s="391"/>
      <c r="BM453" s="391"/>
      <c r="BN453" s="391"/>
      <c r="BO453" s="391"/>
      <c r="BP453" s="391"/>
      <c r="BQ453" s="391"/>
      <c r="BR453" s="391"/>
      <c r="BS453" s="391"/>
      <c r="BT453" s="391"/>
      <c r="BU453" s="391"/>
      <c r="BV453" s="391"/>
      <c r="BW453" s="391"/>
      <c r="BX453" s="391"/>
    </row>
    <row r="454" spans="1:76">
      <c r="A454" s="662"/>
      <c r="B454" s="319"/>
      <c r="C454" s="319"/>
      <c r="D454" s="319"/>
      <c r="E454" s="319"/>
      <c r="F454" s="319"/>
      <c r="G454" s="393"/>
      <c r="H454" s="391"/>
      <c r="I454" s="319"/>
      <c r="J454" s="319"/>
      <c r="K454" s="319"/>
      <c r="L454" s="319"/>
      <c r="M454" s="319"/>
      <c r="N454" s="391"/>
      <c r="O454" s="319"/>
      <c r="P454" s="319"/>
      <c r="Q454" s="319"/>
      <c r="R454" s="319"/>
      <c r="S454" s="319"/>
      <c r="T454" s="391"/>
      <c r="U454" s="319"/>
      <c r="V454" s="319"/>
      <c r="W454" s="319"/>
      <c r="X454" s="319"/>
      <c r="Y454" s="319"/>
      <c r="Z454" s="391"/>
      <c r="AA454" s="319"/>
      <c r="AB454" s="319"/>
      <c r="AC454" s="319"/>
      <c r="AD454" s="319"/>
      <c r="AE454" s="319"/>
      <c r="AF454" s="391"/>
      <c r="AG454" s="319"/>
      <c r="AH454" s="319"/>
      <c r="AI454" s="319"/>
      <c r="AJ454" s="319"/>
      <c r="AK454" s="319"/>
      <c r="AL454" s="391"/>
      <c r="AM454" s="319"/>
      <c r="AN454" s="319"/>
      <c r="AO454" s="319"/>
      <c r="AP454" s="319"/>
      <c r="AQ454" s="319"/>
      <c r="AR454" s="391"/>
      <c r="AS454" s="319"/>
      <c r="AT454" s="319"/>
      <c r="AU454" s="319"/>
      <c r="AV454" s="319"/>
      <c r="AW454" s="394"/>
      <c r="AX454" s="391"/>
      <c r="AY454" s="319"/>
      <c r="AZ454" s="319"/>
      <c r="BA454" s="319"/>
      <c r="BB454" s="319"/>
      <c r="BC454" s="319"/>
      <c r="BD454" s="391"/>
      <c r="BE454" s="319"/>
      <c r="BF454" s="319"/>
      <c r="BG454" s="319"/>
      <c r="BH454" s="319"/>
      <c r="BI454" s="319"/>
      <c r="BJ454" s="391"/>
      <c r="BL454" s="391"/>
      <c r="BM454" s="391"/>
      <c r="BN454" s="391"/>
      <c r="BO454" s="391"/>
      <c r="BP454" s="391"/>
      <c r="BQ454" s="391"/>
      <c r="BR454" s="391"/>
      <c r="BS454" s="391"/>
      <c r="BT454" s="391"/>
      <c r="BU454" s="391"/>
      <c r="BV454" s="391"/>
      <c r="BW454" s="391"/>
      <c r="BX454" s="391"/>
    </row>
    <row r="455" spans="1:76">
      <c r="A455" s="662"/>
      <c r="B455" s="319"/>
      <c r="C455" s="319"/>
      <c r="D455" s="319"/>
      <c r="E455" s="319"/>
      <c r="F455" s="319"/>
      <c r="G455" s="393"/>
      <c r="H455" s="391"/>
      <c r="I455" s="319"/>
      <c r="J455" s="319"/>
      <c r="K455" s="319"/>
      <c r="L455" s="319"/>
      <c r="M455" s="319"/>
      <c r="N455" s="391"/>
      <c r="O455" s="319"/>
      <c r="P455" s="319"/>
      <c r="Q455" s="319"/>
      <c r="R455" s="319"/>
      <c r="S455" s="319"/>
      <c r="T455" s="391"/>
      <c r="U455" s="319"/>
      <c r="V455" s="319"/>
      <c r="W455" s="319"/>
      <c r="X455" s="319"/>
      <c r="Y455" s="319"/>
      <c r="Z455" s="391"/>
      <c r="AA455" s="319"/>
      <c r="AB455" s="319"/>
      <c r="AC455" s="319"/>
      <c r="AD455" s="319"/>
      <c r="AE455" s="319"/>
      <c r="AF455" s="391"/>
      <c r="AG455" s="319"/>
      <c r="AH455" s="319"/>
      <c r="AI455" s="319"/>
      <c r="AJ455" s="319"/>
      <c r="AK455" s="319"/>
      <c r="AL455" s="391"/>
      <c r="AM455" s="319"/>
      <c r="AN455" s="319"/>
      <c r="AO455" s="319"/>
      <c r="AP455" s="319"/>
      <c r="AQ455" s="319"/>
      <c r="AR455" s="391"/>
      <c r="AS455" s="319"/>
      <c r="AT455" s="319"/>
      <c r="AU455" s="319"/>
      <c r="AV455" s="319"/>
      <c r="AW455" s="394"/>
      <c r="AX455" s="391"/>
      <c r="AY455" s="319"/>
      <c r="AZ455" s="319"/>
      <c r="BA455" s="319"/>
      <c r="BB455" s="319"/>
      <c r="BC455" s="319"/>
      <c r="BD455" s="391"/>
      <c r="BE455" s="319"/>
      <c r="BF455" s="319"/>
      <c r="BG455" s="319"/>
      <c r="BH455" s="319"/>
      <c r="BI455" s="319"/>
      <c r="BJ455" s="391"/>
      <c r="BL455" s="391"/>
      <c r="BM455" s="391"/>
      <c r="BN455" s="391"/>
      <c r="BO455" s="391"/>
      <c r="BP455" s="391"/>
      <c r="BQ455" s="391"/>
      <c r="BR455" s="391"/>
      <c r="BS455" s="391"/>
      <c r="BT455" s="391"/>
      <c r="BU455" s="391"/>
      <c r="BV455" s="391"/>
      <c r="BW455" s="391"/>
      <c r="BX455" s="391"/>
    </row>
    <row r="456" spans="1:76">
      <c r="A456" s="662"/>
      <c r="B456" s="319"/>
      <c r="C456" s="319"/>
      <c r="D456" s="319"/>
      <c r="E456" s="319"/>
      <c r="F456" s="319"/>
      <c r="G456" s="393"/>
      <c r="H456" s="391"/>
      <c r="I456" s="319"/>
      <c r="J456" s="319"/>
      <c r="K456" s="319"/>
      <c r="L456" s="319"/>
      <c r="M456" s="319"/>
      <c r="N456" s="391"/>
      <c r="O456" s="319"/>
      <c r="P456" s="319"/>
      <c r="Q456" s="319"/>
      <c r="R456" s="319"/>
      <c r="S456" s="319"/>
      <c r="T456" s="391"/>
      <c r="U456" s="319"/>
      <c r="V456" s="319"/>
      <c r="W456" s="319"/>
      <c r="X456" s="319"/>
      <c r="Y456" s="319"/>
      <c r="Z456" s="391"/>
      <c r="AA456" s="319"/>
      <c r="AB456" s="319"/>
      <c r="AC456" s="319"/>
      <c r="AD456" s="319"/>
      <c r="AE456" s="319"/>
      <c r="AF456" s="391"/>
      <c r="AG456" s="319"/>
      <c r="AH456" s="319"/>
      <c r="AI456" s="319"/>
      <c r="AJ456" s="319"/>
      <c r="AK456" s="319"/>
      <c r="AL456" s="391"/>
      <c r="AM456" s="319"/>
      <c r="AN456" s="319"/>
      <c r="AO456" s="319"/>
      <c r="AP456" s="319"/>
      <c r="AQ456" s="319"/>
      <c r="AR456" s="391"/>
      <c r="AS456" s="319"/>
      <c r="AT456" s="319"/>
      <c r="AU456" s="319"/>
      <c r="AV456" s="319"/>
      <c r="AW456" s="394"/>
      <c r="AX456" s="391"/>
      <c r="AY456" s="319"/>
      <c r="AZ456" s="319"/>
      <c r="BA456" s="319"/>
      <c r="BB456" s="319"/>
      <c r="BC456" s="319"/>
      <c r="BD456" s="391"/>
      <c r="BE456" s="319"/>
      <c r="BF456" s="319"/>
      <c r="BG456" s="319"/>
      <c r="BH456" s="319"/>
      <c r="BI456" s="319"/>
      <c r="BJ456" s="391"/>
      <c r="BL456" s="391"/>
      <c r="BM456" s="391"/>
      <c r="BN456" s="391"/>
      <c r="BO456" s="391"/>
      <c r="BP456" s="391"/>
      <c r="BQ456" s="391"/>
      <c r="BR456" s="391"/>
      <c r="BS456" s="391"/>
      <c r="BT456" s="391"/>
      <c r="BU456" s="391"/>
      <c r="BV456" s="391"/>
      <c r="BW456" s="391"/>
      <c r="BX456" s="391"/>
    </row>
    <row r="457" spans="1:76">
      <c r="A457" s="662"/>
      <c r="B457" s="319"/>
      <c r="C457" s="319"/>
      <c r="D457" s="319"/>
      <c r="E457" s="319"/>
      <c r="F457" s="319"/>
      <c r="G457" s="393"/>
      <c r="H457" s="391"/>
      <c r="I457" s="319"/>
      <c r="J457" s="319"/>
      <c r="K457" s="319"/>
      <c r="L457" s="319"/>
      <c r="M457" s="319"/>
      <c r="N457" s="391"/>
      <c r="O457" s="319"/>
      <c r="P457" s="319"/>
      <c r="Q457" s="319"/>
      <c r="R457" s="319"/>
      <c r="S457" s="319"/>
      <c r="T457" s="391"/>
      <c r="U457" s="319"/>
      <c r="V457" s="319"/>
      <c r="W457" s="319"/>
      <c r="X457" s="319"/>
      <c r="Y457" s="319"/>
      <c r="Z457" s="391"/>
      <c r="AA457" s="319"/>
      <c r="AB457" s="319"/>
      <c r="AC457" s="319"/>
      <c r="AD457" s="319"/>
      <c r="AE457" s="319"/>
      <c r="AF457" s="391"/>
      <c r="AG457" s="319"/>
      <c r="AH457" s="319"/>
      <c r="AI457" s="319"/>
      <c r="AJ457" s="319"/>
      <c r="AK457" s="319"/>
      <c r="AL457" s="391"/>
      <c r="AM457" s="319"/>
      <c r="AN457" s="319"/>
      <c r="AO457" s="319"/>
      <c r="AP457" s="319"/>
      <c r="AQ457" s="319"/>
      <c r="AR457" s="391"/>
      <c r="AS457" s="319"/>
      <c r="AT457" s="319"/>
      <c r="AU457" s="319"/>
      <c r="AV457" s="319"/>
      <c r="AW457" s="394"/>
      <c r="AX457" s="391"/>
      <c r="AY457" s="319"/>
      <c r="AZ457" s="319"/>
      <c r="BA457" s="319"/>
      <c r="BB457" s="319"/>
      <c r="BC457" s="319"/>
      <c r="BD457" s="391"/>
      <c r="BE457" s="319"/>
      <c r="BF457" s="319"/>
      <c r="BG457" s="319"/>
      <c r="BH457" s="319"/>
      <c r="BI457" s="319"/>
      <c r="BJ457" s="391"/>
      <c r="BL457" s="391"/>
      <c r="BM457" s="391"/>
      <c r="BN457" s="391"/>
      <c r="BO457" s="391"/>
      <c r="BP457" s="391"/>
      <c r="BQ457" s="391"/>
      <c r="BR457" s="391"/>
      <c r="BS457" s="391"/>
      <c r="BT457" s="391"/>
      <c r="BU457" s="391"/>
      <c r="BV457" s="391"/>
      <c r="BW457" s="391"/>
      <c r="BX457" s="391"/>
    </row>
    <row r="458" spans="1:76">
      <c r="A458" s="662"/>
      <c r="B458" s="319"/>
      <c r="C458" s="319"/>
      <c r="D458" s="319"/>
      <c r="E458" s="319"/>
      <c r="F458" s="319"/>
      <c r="G458" s="393"/>
      <c r="H458" s="391"/>
      <c r="I458" s="319"/>
      <c r="J458" s="319"/>
      <c r="K458" s="319"/>
      <c r="L458" s="319"/>
      <c r="M458" s="319"/>
      <c r="N458" s="391"/>
      <c r="O458" s="319"/>
      <c r="P458" s="319"/>
      <c r="Q458" s="319"/>
      <c r="R458" s="319"/>
      <c r="S458" s="319"/>
      <c r="T458" s="391"/>
      <c r="U458" s="319"/>
      <c r="V458" s="319"/>
      <c r="W458" s="319"/>
      <c r="X458" s="319"/>
      <c r="Y458" s="319"/>
      <c r="Z458" s="391"/>
      <c r="AA458" s="319"/>
      <c r="AB458" s="319"/>
      <c r="AC458" s="319"/>
      <c r="AD458" s="319"/>
      <c r="AE458" s="319"/>
      <c r="AF458" s="391"/>
      <c r="AG458" s="319"/>
      <c r="AH458" s="319"/>
      <c r="AI458" s="319"/>
      <c r="AJ458" s="319"/>
      <c r="AK458" s="319"/>
      <c r="AL458" s="391"/>
      <c r="AM458" s="319"/>
      <c r="AN458" s="319"/>
      <c r="AO458" s="319"/>
      <c r="AP458" s="319"/>
      <c r="AQ458" s="319"/>
      <c r="AR458" s="391"/>
      <c r="AS458" s="319"/>
      <c r="AT458" s="319"/>
      <c r="AU458" s="319"/>
      <c r="AV458" s="319"/>
      <c r="AW458" s="394"/>
      <c r="AX458" s="391"/>
      <c r="AY458" s="319"/>
      <c r="AZ458" s="319"/>
      <c r="BA458" s="319"/>
      <c r="BB458" s="319"/>
      <c r="BC458" s="319"/>
      <c r="BD458" s="391"/>
      <c r="BE458" s="319"/>
      <c r="BF458" s="319"/>
      <c r="BG458" s="319"/>
      <c r="BH458" s="319"/>
      <c r="BI458" s="319"/>
      <c r="BJ458" s="391"/>
      <c r="BL458" s="391"/>
      <c r="BM458" s="391"/>
      <c r="BN458" s="391"/>
      <c r="BO458" s="391"/>
      <c r="BP458" s="391"/>
      <c r="BQ458" s="391"/>
      <c r="BR458" s="391"/>
      <c r="BS458" s="391"/>
      <c r="BT458" s="391"/>
      <c r="BU458" s="391"/>
      <c r="BV458" s="391"/>
      <c r="BW458" s="391"/>
      <c r="BX458" s="391"/>
    </row>
    <row r="459" spans="1:76">
      <c r="A459" s="662"/>
      <c r="B459" s="319"/>
      <c r="C459" s="319"/>
      <c r="D459" s="319"/>
      <c r="E459" s="319"/>
      <c r="F459" s="319"/>
      <c r="G459" s="393"/>
      <c r="H459" s="391"/>
      <c r="I459" s="319"/>
      <c r="J459" s="319"/>
      <c r="K459" s="319"/>
      <c r="L459" s="319"/>
      <c r="M459" s="319"/>
      <c r="N459" s="391"/>
      <c r="O459" s="319"/>
      <c r="P459" s="319"/>
      <c r="Q459" s="319"/>
      <c r="R459" s="319"/>
      <c r="S459" s="319"/>
      <c r="T459" s="391"/>
      <c r="U459" s="319"/>
      <c r="V459" s="319"/>
      <c r="W459" s="319"/>
      <c r="X459" s="319"/>
      <c r="Y459" s="319"/>
      <c r="Z459" s="391"/>
      <c r="AA459" s="319"/>
      <c r="AB459" s="319"/>
      <c r="AC459" s="319"/>
      <c r="AD459" s="319"/>
      <c r="AE459" s="319"/>
      <c r="AF459" s="391"/>
      <c r="AG459" s="319"/>
      <c r="AH459" s="319"/>
      <c r="AI459" s="319"/>
      <c r="AJ459" s="319"/>
      <c r="AK459" s="319"/>
      <c r="AL459" s="391"/>
      <c r="AM459" s="319"/>
      <c r="AN459" s="319"/>
      <c r="AO459" s="319"/>
      <c r="AP459" s="319"/>
      <c r="AQ459" s="319"/>
      <c r="AR459" s="391"/>
      <c r="AS459" s="319"/>
      <c r="AT459" s="319"/>
      <c r="AU459" s="319"/>
      <c r="AV459" s="319"/>
      <c r="AW459" s="394"/>
      <c r="AX459" s="391"/>
      <c r="AY459" s="319"/>
      <c r="AZ459" s="319"/>
      <c r="BA459" s="319"/>
      <c r="BB459" s="319"/>
      <c r="BC459" s="319"/>
      <c r="BD459" s="391"/>
      <c r="BE459" s="319"/>
      <c r="BF459" s="319"/>
      <c r="BG459" s="319"/>
      <c r="BH459" s="319"/>
      <c r="BI459" s="319"/>
      <c r="BJ459" s="391"/>
      <c r="BL459" s="391"/>
      <c r="BM459" s="391"/>
      <c r="BN459" s="391"/>
      <c r="BO459" s="391"/>
      <c r="BP459" s="391"/>
      <c r="BQ459" s="391"/>
      <c r="BR459" s="391"/>
      <c r="BS459" s="391"/>
      <c r="BT459" s="391"/>
      <c r="BU459" s="391"/>
      <c r="BV459" s="391"/>
      <c r="BW459" s="391"/>
      <c r="BX459" s="391"/>
    </row>
    <row r="460" spans="1:76">
      <c r="A460" s="662"/>
      <c r="B460" s="319"/>
      <c r="C460" s="319"/>
      <c r="D460" s="319"/>
      <c r="E460" s="319"/>
      <c r="F460" s="319"/>
      <c r="G460" s="393"/>
      <c r="H460" s="391"/>
      <c r="I460" s="319"/>
      <c r="J460" s="319"/>
      <c r="K460" s="319"/>
      <c r="L460" s="319"/>
      <c r="M460" s="319"/>
      <c r="N460" s="391"/>
      <c r="O460" s="319"/>
      <c r="P460" s="319"/>
      <c r="Q460" s="319"/>
      <c r="R460" s="319"/>
      <c r="S460" s="319"/>
      <c r="T460" s="391"/>
      <c r="U460" s="319"/>
      <c r="V460" s="319"/>
      <c r="W460" s="319"/>
      <c r="X460" s="319"/>
      <c r="Y460" s="319"/>
      <c r="Z460" s="391"/>
      <c r="AA460" s="319"/>
      <c r="AB460" s="319"/>
      <c r="AC460" s="319"/>
      <c r="AD460" s="319"/>
      <c r="AE460" s="319"/>
      <c r="AF460" s="391"/>
      <c r="AG460" s="319"/>
      <c r="AH460" s="319"/>
      <c r="AI460" s="319"/>
      <c r="AJ460" s="319"/>
      <c r="AK460" s="319"/>
      <c r="AL460" s="391"/>
      <c r="AM460" s="319"/>
      <c r="AN460" s="319"/>
      <c r="AO460" s="319"/>
      <c r="AP460" s="319"/>
      <c r="AQ460" s="319"/>
      <c r="AR460" s="391"/>
      <c r="AS460" s="319"/>
      <c r="AT460" s="319"/>
      <c r="AU460" s="319"/>
      <c r="AV460" s="319"/>
      <c r="AW460" s="394"/>
      <c r="AX460" s="391"/>
      <c r="AY460" s="319"/>
      <c r="AZ460" s="319"/>
      <c r="BA460" s="319"/>
      <c r="BB460" s="319"/>
      <c r="BC460" s="319"/>
      <c r="BD460" s="391"/>
      <c r="BE460" s="319"/>
      <c r="BF460" s="319"/>
      <c r="BG460" s="319"/>
      <c r="BH460" s="319"/>
      <c r="BI460" s="319"/>
      <c r="BJ460" s="391"/>
      <c r="BL460" s="391"/>
      <c r="BM460" s="391"/>
      <c r="BN460" s="391"/>
      <c r="BO460" s="391"/>
      <c r="BP460" s="391"/>
      <c r="BQ460" s="391"/>
      <c r="BR460" s="391"/>
      <c r="BS460" s="391"/>
      <c r="BT460" s="391"/>
      <c r="BU460" s="391"/>
      <c r="BV460" s="391"/>
      <c r="BW460" s="391"/>
      <c r="BX460" s="391"/>
    </row>
    <row r="461" spans="1:76">
      <c r="A461" s="662"/>
      <c r="B461" s="319"/>
      <c r="C461" s="319"/>
      <c r="D461" s="319"/>
      <c r="E461" s="319"/>
      <c r="F461" s="319"/>
      <c r="G461" s="393"/>
      <c r="H461" s="391"/>
      <c r="I461" s="319"/>
      <c r="J461" s="319"/>
      <c r="K461" s="319"/>
      <c r="L461" s="319"/>
      <c r="M461" s="319"/>
      <c r="N461" s="391"/>
      <c r="O461" s="319"/>
      <c r="P461" s="319"/>
      <c r="Q461" s="319"/>
      <c r="R461" s="319"/>
      <c r="S461" s="319"/>
      <c r="T461" s="391"/>
      <c r="U461" s="319"/>
      <c r="V461" s="319"/>
      <c r="W461" s="319"/>
      <c r="X461" s="319"/>
      <c r="Y461" s="319"/>
      <c r="Z461" s="391"/>
      <c r="AA461" s="319"/>
      <c r="AB461" s="319"/>
      <c r="AC461" s="319"/>
      <c r="AD461" s="319"/>
      <c r="AE461" s="319"/>
      <c r="AF461" s="391"/>
      <c r="AG461" s="319"/>
      <c r="AH461" s="319"/>
      <c r="AI461" s="319"/>
      <c r="AJ461" s="319"/>
      <c r="AK461" s="319"/>
      <c r="AL461" s="391"/>
      <c r="AM461" s="319"/>
      <c r="AN461" s="319"/>
      <c r="AO461" s="319"/>
      <c r="AP461" s="319"/>
      <c r="AQ461" s="319"/>
      <c r="AR461" s="391"/>
      <c r="AS461" s="319"/>
      <c r="AT461" s="319"/>
      <c r="AU461" s="319"/>
      <c r="AV461" s="319"/>
      <c r="AW461" s="394"/>
      <c r="AX461" s="391"/>
      <c r="AY461" s="319"/>
      <c r="AZ461" s="319"/>
      <c r="BA461" s="319"/>
      <c r="BB461" s="319"/>
      <c r="BC461" s="319"/>
      <c r="BD461" s="391"/>
      <c r="BE461" s="319"/>
      <c r="BF461" s="319"/>
      <c r="BG461" s="319"/>
      <c r="BH461" s="319"/>
      <c r="BI461" s="319"/>
      <c r="BJ461" s="391"/>
      <c r="BL461" s="391"/>
      <c r="BM461" s="391"/>
      <c r="BN461" s="391"/>
      <c r="BO461" s="391"/>
      <c r="BP461" s="391"/>
      <c r="BQ461" s="391"/>
      <c r="BR461" s="391"/>
      <c r="BS461" s="391"/>
      <c r="BT461" s="391"/>
      <c r="BU461" s="391"/>
      <c r="BV461" s="391"/>
      <c r="BW461" s="391"/>
      <c r="BX461" s="391"/>
    </row>
    <row r="462" spans="1:76">
      <c r="A462" s="662"/>
      <c r="B462" s="319"/>
      <c r="C462" s="319"/>
      <c r="D462" s="319"/>
      <c r="E462" s="319"/>
      <c r="F462" s="319"/>
      <c r="G462" s="393"/>
      <c r="H462" s="391"/>
      <c r="I462" s="319"/>
      <c r="J462" s="319"/>
      <c r="K462" s="319"/>
      <c r="L462" s="319"/>
      <c r="M462" s="319"/>
      <c r="N462" s="391"/>
      <c r="O462" s="319"/>
      <c r="P462" s="319"/>
      <c r="Q462" s="319"/>
      <c r="R462" s="319"/>
      <c r="S462" s="319"/>
      <c r="T462" s="391"/>
      <c r="U462" s="319"/>
      <c r="V462" s="319"/>
      <c r="W462" s="319"/>
      <c r="X462" s="319"/>
      <c r="Y462" s="319"/>
      <c r="Z462" s="391"/>
      <c r="AA462" s="319"/>
      <c r="AB462" s="319"/>
      <c r="AC462" s="319"/>
      <c r="AD462" s="319"/>
      <c r="AE462" s="319"/>
      <c r="AF462" s="391"/>
      <c r="AG462" s="319"/>
      <c r="AH462" s="319"/>
      <c r="AI462" s="319"/>
      <c r="AJ462" s="319"/>
      <c r="AK462" s="319"/>
      <c r="AL462" s="391"/>
      <c r="AM462" s="319"/>
      <c r="AN462" s="319"/>
      <c r="AO462" s="319"/>
      <c r="AP462" s="319"/>
      <c r="AQ462" s="319"/>
      <c r="AR462" s="391"/>
      <c r="AS462" s="319"/>
      <c r="AT462" s="319"/>
      <c r="AU462" s="319"/>
      <c r="AV462" s="319"/>
      <c r="AW462" s="394"/>
      <c r="AX462" s="391"/>
      <c r="AY462" s="319"/>
      <c r="AZ462" s="319"/>
      <c r="BA462" s="319"/>
      <c r="BB462" s="319"/>
      <c r="BC462" s="319"/>
      <c r="BD462" s="391"/>
      <c r="BE462" s="319"/>
      <c r="BF462" s="319"/>
      <c r="BG462" s="319"/>
      <c r="BH462" s="319"/>
      <c r="BI462" s="319"/>
      <c r="BJ462" s="391"/>
      <c r="BL462" s="391"/>
      <c r="BM462" s="391"/>
      <c r="BN462" s="391"/>
      <c r="BO462" s="391"/>
      <c r="BP462" s="391"/>
      <c r="BQ462" s="391"/>
      <c r="BR462" s="391"/>
      <c r="BS462" s="391"/>
      <c r="BT462" s="391"/>
      <c r="BU462" s="391"/>
      <c r="BV462" s="391"/>
      <c r="BW462" s="391"/>
      <c r="BX462" s="391"/>
    </row>
    <row r="463" spans="1:76">
      <c r="A463" s="662"/>
      <c r="B463" s="319"/>
      <c r="C463" s="319"/>
      <c r="D463" s="319"/>
      <c r="E463" s="319"/>
      <c r="F463" s="319"/>
      <c r="G463" s="393"/>
      <c r="H463" s="391"/>
      <c r="I463" s="319"/>
      <c r="J463" s="319"/>
      <c r="K463" s="319"/>
      <c r="L463" s="319"/>
      <c r="M463" s="319"/>
      <c r="N463" s="391"/>
      <c r="O463" s="319"/>
      <c r="P463" s="319"/>
      <c r="Q463" s="319"/>
      <c r="R463" s="319"/>
      <c r="S463" s="319"/>
      <c r="T463" s="391"/>
      <c r="U463" s="319"/>
      <c r="V463" s="319"/>
      <c r="W463" s="319"/>
      <c r="X463" s="319"/>
      <c r="Y463" s="319"/>
      <c r="Z463" s="391"/>
      <c r="AA463" s="319"/>
      <c r="AB463" s="319"/>
      <c r="AC463" s="319"/>
      <c r="AD463" s="319"/>
      <c r="AE463" s="319"/>
      <c r="AF463" s="391"/>
      <c r="AG463" s="319"/>
      <c r="AH463" s="319"/>
      <c r="AI463" s="319"/>
      <c r="AJ463" s="319"/>
      <c r="AK463" s="319"/>
      <c r="AL463" s="391"/>
      <c r="AM463" s="319"/>
      <c r="AN463" s="319"/>
      <c r="AO463" s="319"/>
      <c r="AP463" s="319"/>
      <c r="AQ463" s="319"/>
      <c r="AR463" s="391"/>
      <c r="AS463" s="319"/>
      <c r="AT463" s="319"/>
      <c r="AU463" s="319"/>
      <c r="AV463" s="319"/>
      <c r="AW463" s="394"/>
      <c r="AX463" s="391"/>
      <c r="AY463" s="319"/>
      <c r="AZ463" s="319"/>
      <c r="BA463" s="319"/>
      <c r="BB463" s="319"/>
      <c r="BC463" s="319"/>
      <c r="BD463" s="391"/>
      <c r="BE463" s="319"/>
      <c r="BF463" s="319"/>
      <c r="BG463" s="319"/>
      <c r="BH463" s="319"/>
      <c r="BI463" s="319"/>
      <c r="BJ463" s="391"/>
      <c r="BL463" s="391"/>
      <c r="BM463" s="391"/>
      <c r="BN463" s="391"/>
      <c r="BO463" s="391"/>
      <c r="BP463" s="391"/>
      <c r="BQ463" s="391"/>
      <c r="BR463" s="391"/>
      <c r="BS463" s="391"/>
      <c r="BT463" s="391"/>
      <c r="BU463" s="391"/>
      <c r="BV463" s="391"/>
      <c r="BW463" s="391"/>
      <c r="BX463" s="391"/>
    </row>
    <row r="464" spans="1:76">
      <c r="A464" s="662"/>
      <c r="B464" s="319"/>
      <c r="C464" s="319"/>
      <c r="D464" s="319"/>
      <c r="E464" s="319"/>
      <c r="F464" s="319"/>
      <c r="G464" s="393"/>
      <c r="H464" s="391"/>
      <c r="I464" s="319"/>
      <c r="J464" s="319"/>
      <c r="K464" s="319"/>
      <c r="L464" s="319"/>
      <c r="M464" s="319"/>
      <c r="N464" s="391"/>
      <c r="O464" s="319"/>
      <c r="P464" s="319"/>
      <c r="Q464" s="319"/>
      <c r="R464" s="319"/>
      <c r="S464" s="319"/>
      <c r="T464" s="391"/>
      <c r="U464" s="319"/>
      <c r="V464" s="319"/>
      <c r="W464" s="319"/>
      <c r="X464" s="319"/>
      <c r="Y464" s="319"/>
      <c r="Z464" s="391"/>
      <c r="AA464" s="319"/>
      <c r="AB464" s="319"/>
      <c r="AC464" s="319"/>
      <c r="AD464" s="319"/>
      <c r="AE464" s="319"/>
      <c r="AF464" s="391"/>
      <c r="AG464" s="319"/>
      <c r="AH464" s="319"/>
      <c r="AI464" s="319"/>
      <c r="AJ464" s="319"/>
      <c r="AK464" s="319"/>
      <c r="AL464" s="391"/>
      <c r="AM464" s="319"/>
      <c r="AN464" s="319"/>
      <c r="AO464" s="319"/>
      <c r="AP464" s="319"/>
      <c r="AQ464" s="319"/>
      <c r="AR464" s="391"/>
      <c r="AS464" s="319"/>
      <c r="AT464" s="319"/>
      <c r="AU464" s="319"/>
      <c r="AV464" s="319"/>
      <c r="AW464" s="394"/>
      <c r="AX464" s="391"/>
      <c r="AY464" s="319"/>
      <c r="AZ464" s="319"/>
      <c r="BA464" s="319"/>
      <c r="BB464" s="319"/>
      <c r="BC464" s="319"/>
      <c r="BD464" s="391"/>
      <c r="BE464" s="319"/>
      <c r="BF464" s="319"/>
      <c r="BG464" s="319"/>
      <c r="BH464" s="319"/>
      <c r="BI464" s="319"/>
      <c r="BJ464" s="391"/>
      <c r="BL464" s="391"/>
      <c r="BM464" s="391"/>
      <c r="BN464" s="391"/>
      <c r="BO464" s="391"/>
      <c r="BP464" s="391"/>
      <c r="BQ464" s="391"/>
      <c r="BR464" s="391"/>
      <c r="BS464" s="391"/>
      <c r="BT464" s="391"/>
      <c r="BU464" s="391"/>
      <c r="BV464" s="391"/>
      <c r="BW464" s="391"/>
      <c r="BX464" s="391"/>
    </row>
    <row r="465" spans="1:76">
      <c r="A465" s="662"/>
      <c r="B465" s="319"/>
      <c r="C465" s="319"/>
      <c r="D465" s="319"/>
      <c r="E465" s="319"/>
      <c r="F465" s="319"/>
      <c r="G465" s="393"/>
      <c r="H465" s="391"/>
      <c r="I465" s="319"/>
      <c r="J465" s="319"/>
      <c r="K465" s="319"/>
      <c r="L465" s="319"/>
      <c r="M465" s="319"/>
      <c r="N465" s="391"/>
      <c r="O465" s="319"/>
      <c r="P465" s="319"/>
      <c r="Q465" s="319"/>
      <c r="R465" s="319"/>
      <c r="S465" s="319"/>
      <c r="T465" s="391"/>
      <c r="U465" s="319"/>
      <c r="V465" s="319"/>
      <c r="W465" s="319"/>
      <c r="X465" s="319"/>
      <c r="Y465" s="319"/>
      <c r="Z465" s="391"/>
      <c r="AA465" s="319"/>
      <c r="AB465" s="319"/>
      <c r="AC465" s="319"/>
      <c r="AD465" s="319"/>
      <c r="AE465" s="319"/>
      <c r="AF465" s="391"/>
      <c r="AG465" s="319"/>
      <c r="AH465" s="319"/>
      <c r="AI465" s="319"/>
      <c r="AJ465" s="319"/>
      <c r="AK465" s="319"/>
      <c r="AL465" s="391"/>
      <c r="AM465" s="319"/>
      <c r="AN465" s="319"/>
      <c r="AO465" s="319"/>
      <c r="AP465" s="319"/>
      <c r="AQ465" s="319"/>
      <c r="AR465" s="391"/>
      <c r="AS465" s="319"/>
      <c r="AT465" s="319"/>
      <c r="AU465" s="319"/>
      <c r="AV465" s="319"/>
      <c r="AW465" s="394"/>
      <c r="AX465" s="391"/>
      <c r="AY465" s="319"/>
      <c r="AZ465" s="319"/>
      <c r="BA465" s="319"/>
      <c r="BB465" s="319"/>
      <c r="BC465" s="319"/>
      <c r="BD465" s="391"/>
      <c r="BE465" s="319"/>
      <c r="BF465" s="319"/>
      <c r="BG465" s="319"/>
      <c r="BH465" s="319"/>
      <c r="BI465" s="319"/>
      <c r="BJ465" s="391"/>
      <c r="BL465" s="391"/>
      <c r="BM465" s="391"/>
      <c r="BN465" s="391"/>
      <c r="BO465" s="391"/>
      <c r="BP465" s="391"/>
      <c r="BQ465" s="391"/>
      <c r="BR465" s="391"/>
      <c r="BS465" s="391"/>
      <c r="BT465" s="391"/>
      <c r="BU465" s="391"/>
      <c r="BV465" s="391"/>
      <c r="BW465" s="391"/>
      <c r="BX465" s="391"/>
    </row>
    <row r="466" spans="1:76">
      <c r="A466" s="662"/>
      <c r="B466" s="319"/>
      <c r="C466" s="319"/>
      <c r="D466" s="319"/>
      <c r="E466" s="319"/>
      <c r="F466" s="319"/>
      <c r="G466" s="393"/>
      <c r="H466" s="391"/>
      <c r="I466" s="319"/>
      <c r="J466" s="319"/>
      <c r="K466" s="319"/>
      <c r="L466" s="319"/>
      <c r="M466" s="319"/>
      <c r="N466" s="391"/>
      <c r="O466" s="319"/>
      <c r="P466" s="319"/>
      <c r="Q466" s="319"/>
      <c r="R466" s="319"/>
      <c r="S466" s="319"/>
      <c r="T466" s="391"/>
      <c r="U466" s="319"/>
      <c r="V466" s="319"/>
      <c r="W466" s="319"/>
      <c r="X466" s="319"/>
      <c r="Y466" s="319"/>
      <c r="Z466" s="391"/>
      <c r="AA466" s="319"/>
      <c r="AB466" s="319"/>
      <c r="AC466" s="319"/>
      <c r="AD466" s="319"/>
      <c r="AE466" s="319"/>
      <c r="AF466" s="391"/>
      <c r="AG466" s="319"/>
      <c r="AH466" s="319"/>
      <c r="AI466" s="319"/>
      <c r="AJ466" s="319"/>
      <c r="AK466" s="319"/>
      <c r="AL466" s="391"/>
      <c r="AM466" s="319"/>
      <c r="AN466" s="319"/>
      <c r="AO466" s="319"/>
      <c r="AP466" s="319"/>
      <c r="AQ466" s="319"/>
      <c r="AR466" s="391"/>
      <c r="AS466" s="319"/>
      <c r="AT466" s="319"/>
      <c r="AU466" s="319"/>
      <c r="AV466" s="319"/>
      <c r="AW466" s="394"/>
      <c r="AX466" s="391"/>
      <c r="AY466" s="319"/>
      <c r="AZ466" s="319"/>
      <c r="BA466" s="319"/>
      <c r="BB466" s="319"/>
      <c r="BC466" s="319"/>
      <c r="BD466" s="391"/>
      <c r="BE466" s="319"/>
      <c r="BF466" s="319"/>
      <c r="BG466" s="319"/>
      <c r="BH466" s="319"/>
      <c r="BI466" s="319"/>
      <c r="BJ466" s="391"/>
      <c r="BL466" s="391"/>
      <c r="BM466" s="391"/>
      <c r="BN466" s="391"/>
      <c r="BO466" s="391"/>
      <c r="BP466" s="391"/>
      <c r="BQ466" s="391"/>
      <c r="BR466" s="391"/>
      <c r="BS466" s="391"/>
      <c r="BT466" s="391"/>
      <c r="BU466" s="391"/>
      <c r="BV466" s="391"/>
      <c r="BW466" s="391"/>
      <c r="BX466" s="391"/>
    </row>
    <row r="467" spans="1:76">
      <c r="A467" s="662"/>
      <c r="B467" s="319"/>
      <c r="C467" s="319"/>
      <c r="D467" s="319"/>
      <c r="E467" s="319"/>
      <c r="F467" s="319"/>
      <c r="G467" s="393"/>
      <c r="H467" s="391"/>
      <c r="I467" s="319"/>
      <c r="J467" s="319"/>
      <c r="K467" s="319"/>
      <c r="L467" s="319"/>
      <c r="M467" s="319"/>
      <c r="N467" s="391"/>
      <c r="O467" s="319"/>
      <c r="P467" s="319"/>
      <c r="Q467" s="319"/>
      <c r="R467" s="319"/>
      <c r="S467" s="319"/>
      <c r="T467" s="391"/>
      <c r="U467" s="319"/>
      <c r="V467" s="319"/>
      <c r="W467" s="319"/>
      <c r="X467" s="319"/>
      <c r="Y467" s="319"/>
      <c r="Z467" s="391"/>
      <c r="AA467" s="319"/>
      <c r="AB467" s="319"/>
      <c r="AC467" s="319"/>
      <c r="AD467" s="319"/>
      <c r="AE467" s="319"/>
      <c r="AF467" s="391"/>
      <c r="AG467" s="319"/>
      <c r="AH467" s="319"/>
      <c r="AI467" s="319"/>
      <c r="AJ467" s="319"/>
      <c r="AK467" s="319"/>
      <c r="AL467" s="391"/>
      <c r="AM467" s="319"/>
      <c r="AN467" s="319"/>
      <c r="AO467" s="319"/>
      <c r="AP467" s="319"/>
      <c r="AQ467" s="319"/>
      <c r="AR467" s="391"/>
      <c r="AS467" s="319"/>
      <c r="AT467" s="319"/>
      <c r="AU467" s="319"/>
      <c r="AV467" s="319"/>
      <c r="AW467" s="394"/>
      <c r="AX467" s="391"/>
      <c r="AY467" s="319"/>
      <c r="AZ467" s="319"/>
      <c r="BA467" s="319"/>
      <c r="BB467" s="319"/>
      <c r="BC467" s="319"/>
      <c r="BD467" s="391"/>
      <c r="BE467" s="319"/>
      <c r="BF467" s="319"/>
      <c r="BG467" s="319"/>
      <c r="BH467" s="319"/>
      <c r="BI467" s="319"/>
      <c r="BJ467" s="391"/>
      <c r="BL467" s="391"/>
      <c r="BM467" s="391"/>
      <c r="BN467" s="391"/>
      <c r="BO467" s="391"/>
      <c r="BP467" s="391"/>
      <c r="BQ467" s="391"/>
      <c r="BR467" s="391"/>
      <c r="BS467" s="391"/>
      <c r="BT467" s="391"/>
      <c r="BU467" s="391"/>
      <c r="BV467" s="391"/>
      <c r="BW467" s="391"/>
      <c r="BX467" s="391"/>
    </row>
    <row r="468" spans="1:76">
      <c r="A468" s="662"/>
      <c r="B468" s="319"/>
      <c r="C468" s="319"/>
      <c r="D468" s="319"/>
      <c r="E468" s="319"/>
      <c r="F468" s="319"/>
      <c r="G468" s="393"/>
      <c r="H468" s="391"/>
      <c r="I468" s="319"/>
      <c r="J468" s="319"/>
      <c r="K468" s="319"/>
      <c r="L468" s="319"/>
      <c r="M468" s="319"/>
      <c r="N468" s="391"/>
      <c r="O468" s="319"/>
      <c r="P468" s="319"/>
      <c r="Q468" s="319"/>
      <c r="R468" s="319"/>
      <c r="S468" s="319"/>
      <c r="T468" s="391"/>
      <c r="U468" s="319"/>
      <c r="V468" s="319"/>
      <c r="W468" s="319"/>
      <c r="X468" s="319"/>
      <c r="Y468" s="319"/>
      <c r="Z468" s="391"/>
      <c r="AA468" s="319"/>
      <c r="AB468" s="319"/>
      <c r="AC468" s="319"/>
      <c r="AD468" s="319"/>
      <c r="AE468" s="319"/>
      <c r="AF468" s="391"/>
      <c r="AG468" s="319"/>
      <c r="AH468" s="319"/>
      <c r="AI468" s="319"/>
      <c r="AJ468" s="319"/>
      <c r="AK468" s="319"/>
      <c r="AL468" s="391"/>
      <c r="AM468" s="319"/>
      <c r="AN468" s="319"/>
      <c r="AO468" s="319"/>
      <c r="AP468" s="319"/>
      <c r="AQ468" s="319"/>
      <c r="AR468" s="391"/>
      <c r="AS468" s="319"/>
      <c r="AT468" s="319"/>
      <c r="AU468" s="319"/>
      <c r="AV468" s="319"/>
      <c r="AW468" s="394"/>
      <c r="AX468" s="391"/>
      <c r="AY468" s="319"/>
      <c r="AZ468" s="319"/>
      <c r="BA468" s="319"/>
      <c r="BB468" s="319"/>
      <c r="BC468" s="319"/>
      <c r="BD468" s="391"/>
      <c r="BE468" s="319"/>
      <c r="BF468" s="319"/>
      <c r="BG468" s="319"/>
      <c r="BH468" s="319"/>
      <c r="BI468" s="319"/>
      <c r="BJ468" s="391"/>
      <c r="BL468" s="391"/>
      <c r="BM468" s="391"/>
      <c r="BN468" s="391"/>
      <c r="BO468" s="391"/>
      <c r="BP468" s="391"/>
      <c r="BQ468" s="391"/>
      <c r="BR468" s="391"/>
      <c r="BS468" s="391"/>
      <c r="BT468" s="391"/>
      <c r="BU468" s="391"/>
      <c r="BV468" s="391"/>
      <c r="BW468" s="391"/>
      <c r="BX468" s="391"/>
    </row>
    <row r="469" spans="1:76">
      <c r="A469" s="662"/>
      <c r="B469" s="319"/>
      <c r="C469" s="319"/>
      <c r="D469" s="319"/>
      <c r="E469" s="319"/>
      <c r="F469" s="319"/>
      <c r="G469" s="393"/>
      <c r="H469" s="391"/>
      <c r="I469" s="319"/>
      <c r="J469" s="319"/>
      <c r="K469" s="319"/>
      <c r="L469" s="319"/>
      <c r="M469" s="319"/>
      <c r="N469" s="391"/>
      <c r="O469" s="319"/>
      <c r="P469" s="319"/>
      <c r="Q469" s="319"/>
      <c r="R469" s="319"/>
      <c r="S469" s="319"/>
      <c r="T469" s="391"/>
      <c r="U469" s="319"/>
      <c r="V469" s="319"/>
      <c r="W469" s="319"/>
      <c r="X469" s="319"/>
      <c r="Y469" s="319"/>
      <c r="Z469" s="391"/>
      <c r="AA469" s="319"/>
      <c r="AB469" s="319"/>
      <c r="AC469" s="319"/>
      <c r="AD469" s="319"/>
      <c r="AE469" s="319"/>
      <c r="AF469" s="391"/>
      <c r="AG469" s="319"/>
      <c r="AH469" s="319"/>
      <c r="AI469" s="319"/>
      <c r="AJ469" s="319"/>
      <c r="AK469" s="319"/>
      <c r="AL469" s="391"/>
      <c r="AM469" s="319"/>
      <c r="AN469" s="319"/>
      <c r="AO469" s="319"/>
      <c r="AP469" s="319"/>
      <c r="AQ469" s="319"/>
      <c r="AR469" s="391"/>
      <c r="AS469" s="319"/>
      <c r="AT469" s="319"/>
      <c r="AU469" s="319"/>
      <c r="AV469" s="319"/>
      <c r="AW469" s="394"/>
      <c r="AX469" s="391"/>
      <c r="AY469" s="319"/>
      <c r="AZ469" s="319"/>
      <c r="BA469" s="319"/>
      <c r="BB469" s="319"/>
      <c r="BC469" s="319"/>
      <c r="BD469" s="391"/>
      <c r="BE469" s="319"/>
      <c r="BF469" s="319"/>
      <c r="BG469" s="319"/>
      <c r="BH469" s="319"/>
      <c r="BI469" s="319"/>
      <c r="BJ469" s="391"/>
      <c r="BL469" s="391"/>
      <c r="BM469" s="391"/>
      <c r="BN469" s="391"/>
      <c r="BO469" s="391"/>
      <c r="BP469" s="391"/>
      <c r="BQ469" s="391"/>
      <c r="BR469" s="391"/>
      <c r="BS469" s="391"/>
      <c r="BT469" s="391"/>
      <c r="BU469" s="391"/>
      <c r="BV469" s="391"/>
      <c r="BW469" s="391"/>
      <c r="BX469" s="391"/>
    </row>
    <row r="470" spans="1:76">
      <c r="A470" s="662"/>
      <c r="B470" s="319"/>
      <c r="C470" s="319"/>
      <c r="D470" s="319"/>
      <c r="E470" s="319"/>
      <c r="F470" s="319"/>
      <c r="G470" s="393"/>
      <c r="H470" s="391"/>
      <c r="I470" s="319"/>
      <c r="J470" s="319"/>
      <c r="K470" s="319"/>
      <c r="L470" s="319"/>
      <c r="M470" s="319"/>
      <c r="N470" s="391"/>
      <c r="O470" s="319"/>
      <c r="P470" s="319"/>
      <c r="Q470" s="319"/>
      <c r="R470" s="319"/>
      <c r="S470" s="319"/>
      <c r="T470" s="391"/>
      <c r="U470" s="319"/>
      <c r="V470" s="319"/>
      <c r="W470" s="319"/>
      <c r="X470" s="319"/>
      <c r="Y470" s="319"/>
      <c r="Z470" s="391"/>
      <c r="AA470" s="319"/>
      <c r="AB470" s="319"/>
      <c r="AC470" s="319"/>
      <c r="AD470" s="319"/>
      <c r="AE470" s="319"/>
      <c r="AF470" s="391"/>
      <c r="AG470" s="319"/>
      <c r="AH470" s="319"/>
      <c r="AI470" s="319"/>
      <c r="AJ470" s="319"/>
      <c r="AK470" s="319"/>
      <c r="AL470" s="391"/>
      <c r="AM470" s="319"/>
      <c r="AN470" s="319"/>
      <c r="AO470" s="319"/>
      <c r="AP470" s="319"/>
      <c r="AQ470" s="319"/>
      <c r="AR470" s="391"/>
      <c r="AS470" s="319"/>
      <c r="AT470" s="319"/>
      <c r="AU470" s="319"/>
      <c r="AV470" s="319"/>
      <c r="AW470" s="394"/>
      <c r="AX470" s="391"/>
      <c r="AY470" s="319"/>
      <c r="AZ470" s="319"/>
      <c r="BA470" s="319"/>
      <c r="BB470" s="319"/>
      <c r="BC470" s="319"/>
      <c r="BD470" s="391"/>
      <c r="BE470" s="319"/>
      <c r="BF470" s="319"/>
      <c r="BG470" s="319"/>
      <c r="BH470" s="319"/>
      <c r="BI470" s="319"/>
      <c r="BJ470" s="391"/>
      <c r="BL470" s="391"/>
      <c r="BM470" s="391"/>
      <c r="BN470" s="391"/>
      <c r="BO470" s="391"/>
      <c r="BP470" s="391"/>
      <c r="BQ470" s="391"/>
      <c r="BR470" s="391"/>
      <c r="BS470" s="391"/>
      <c r="BT470" s="391"/>
      <c r="BU470" s="391"/>
      <c r="BV470" s="391"/>
      <c r="BW470" s="391"/>
      <c r="BX470" s="391"/>
    </row>
    <row r="471" spans="1:76">
      <c r="A471" s="662"/>
      <c r="B471" s="319"/>
      <c r="C471" s="319"/>
      <c r="D471" s="319"/>
      <c r="E471" s="319"/>
      <c r="F471" s="319"/>
      <c r="G471" s="393"/>
      <c r="H471" s="391"/>
      <c r="I471" s="319"/>
      <c r="J471" s="319"/>
      <c r="K471" s="319"/>
      <c r="L471" s="319"/>
      <c r="M471" s="319"/>
      <c r="N471" s="391"/>
      <c r="O471" s="319"/>
      <c r="P471" s="319"/>
      <c r="Q471" s="319"/>
      <c r="R471" s="319"/>
      <c r="S471" s="319"/>
      <c r="T471" s="391"/>
      <c r="U471" s="319"/>
      <c r="V471" s="319"/>
      <c r="W471" s="319"/>
      <c r="X471" s="319"/>
      <c r="Y471" s="319"/>
      <c r="Z471" s="391"/>
      <c r="AA471" s="319"/>
      <c r="AB471" s="319"/>
      <c r="AC471" s="319"/>
      <c r="AD471" s="319"/>
      <c r="AE471" s="319"/>
      <c r="AF471" s="391"/>
      <c r="AG471" s="319"/>
      <c r="AH471" s="319"/>
      <c r="AI471" s="319"/>
      <c r="AJ471" s="319"/>
      <c r="AK471" s="319"/>
      <c r="AL471" s="391"/>
      <c r="AM471" s="319"/>
      <c r="AN471" s="319"/>
      <c r="AO471" s="319"/>
      <c r="AP471" s="319"/>
      <c r="AQ471" s="319"/>
      <c r="AR471" s="391"/>
      <c r="AS471" s="319"/>
      <c r="AT471" s="319"/>
      <c r="AU471" s="319"/>
      <c r="AV471" s="319"/>
      <c r="AW471" s="394"/>
      <c r="AX471" s="391"/>
      <c r="AY471" s="319"/>
      <c r="AZ471" s="319"/>
      <c r="BA471" s="319"/>
      <c r="BB471" s="319"/>
      <c r="BC471" s="319"/>
      <c r="BD471" s="391"/>
      <c r="BE471" s="319"/>
      <c r="BF471" s="319"/>
      <c r="BG471" s="319"/>
      <c r="BH471" s="319"/>
      <c r="BI471" s="319"/>
      <c r="BJ471" s="391"/>
      <c r="BL471" s="391"/>
      <c r="BM471" s="391"/>
      <c r="BN471" s="391"/>
      <c r="BO471" s="391"/>
      <c r="BP471" s="391"/>
      <c r="BQ471" s="391"/>
      <c r="BR471" s="391"/>
      <c r="BS471" s="391"/>
      <c r="BT471" s="391"/>
      <c r="BU471" s="391"/>
      <c r="BV471" s="391"/>
      <c r="BW471" s="391"/>
      <c r="BX471" s="391"/>
    </row>
    <row r="472" spans="1:76">
      <c r="A472" s="662"/>
      <c r="B472" s="319"/>
      <c r="C472" s="319"/>
      <c r="D472" s="319"/>
      <c r="E472" s="319"/>
      <c r="F472" s="319"/>
      <c r="G472" s="393"/>
      <c r="H472" s="391"/>
      <c r="I472" s="319"/>
      <c r="J472" s="319"/>
      <c r="K472" s="319"/>
      <c r="L472" s="319"/>
      <c r="M472" s="319"/>
      <c r="N472" s="391"/>
      <c r="O472" s="319"/>
      <c r="P472" s="319"/>
      <c r="Q472" s="319"/>
      <c r="R472" s="319"/>
      <c r="S472" s="319"/>
      <c r="T472" s="391"/>
      <c r="U472" s="319"/>
      <c r="V472" s="319"/>
      <c r="W472" s="319"/>
      <c r="X472" s="319"/>
      <c r="Y472" s="319"/>
      <c r="Z472" s="391"/>
      <c r="AA472" s="319"/>
      <c r="AB472" s="319"/>
      <c r="AC472" s="319"/>
      <c r="AD472" s="319"/>
      <c r="AE472" s="319"/>
      <c r="AF472" s="391"/>
      <c r="AG472" s="319"/>
      <c r="AH472" s="319"/>
      <c r="AI472" s="319"/>
      <c r="AJ472" s="319"/>
      <c r="AK472" s="319"/>
      <c r="AL472" s="391"/>
      <c r="AM472" s="319"/>
      <c r="AN472" s="319"/>
      <c r="AO472" s="319"/>
      <c r="AP472" s="319"/>
      <c r="AQ472" s="319"/>
      <c r="AR472" s="391"/>
      <c r="AS472" s="319"/>
      <c r="AT472" s="319"/>
      <c r="AU472" s="319"/>
      <c r="AV472" s="319"/>
      <c r="AW472" s="394"/>
      <c r="AX472" s="391"/>
      <c r="AY472" s="319"/>
      <c r="AZ472" s="319"/>
      <c r="BA472" s="319"/>
      <c r="BB472" s="319"/>
      <c r="BC472" s="319"/>
      <c r="BD472" s="391"/>
      <c r="BE472" s="319"/>
      <c r="BF472" s="319"/>
      <c r="BG472" s="319"/>
      <c r="BH472" s="319"/>
      <c r="BI472" s="319"/>
      <c r="BJ472" s="391"/>
      <c r="BL472" s="391"/>
      <c r="BM472" s="391"/>
      <c r="BN472" s="391"/>
      <c r="BO472" s="391"/>
      <c r="BP472" s="391"/>
      <c r="BQ472" s="391"/>
      <c r="BR472" s="391"/>
      <c r="BS472" s="391"/>
      <c r="BT472" s="391"/>
      <c r="BU472" s="391"/>
      <c r="BV472" s="391"/>
      <c r="BW472" s="391"/>
      <c r="BX472" s="391"/>
    </row>
    <row r="473" spans="1:76">
      <c r="A473" s="662"/>
      <c r="B473" s="319"/>
      <c r="C473" s="319"/>
      <c r="D473" s="319"/>
      <c r="E473" s="319"/>
      <c r="F473" s="319"/>
      <c r="G473" s="393"/>
      <c r="H473" s="391"/>
      <c r="I473" s="319"/>
      <c r="J473" s="319"/>
      <c r="K473" s="319"/>
      <c r="L473" s="319"/>
      <c r="M473" s="319"/>
      <c r="N473" s="391"/>
      <c r="O473" s="319"/>
      <c r="P473" s="319"/>
      <c r="Q473" s="319"/>
      <c r="R473" s="319"/>
      <c r="S473" s="319"/>
      <c r="T473" s="391"/>
      <c r="U473" s="319"/>
      <c r="V473" s="319"/>
      <c r="W473" s="319"/>
      <c r="X473" s="319"/>
      <c r="Y473" s="319"/>
      <c r="Z473" s="391"/>
      <c r="AA473" s="319"/>
      <c r="AB473" s="319"/>
      <c r="AC473" s="319"/>
      <c r="AD473" s="319"/>
      <c r="AE473" s="319"/>
      <c r="AF473" s="391"/>
      <c r="AG473" s="319"/>
      <c r="AH473" s="319"/>
      <c r="AI473" s="319"/>
      <c r="AJ473" s="319"/>
      <c r="AK473" s="319"/>
      <c r="AL473" s="391"/>
      <c r="AM473" s="319"/>
      <c r="AN473" s="319"/>
      <c r="AO473" s="319"/>
      <c r="AP473" s="319"/>
      <c r="AQ473" s="319"/>
      <c r="AR473" s="391"/>
      <c r="AS473" s="319"/>
      <c r="AT473" s="319"/>
      <c r="AU473" s="319"/>
      <c r="AV473" s="319"/>
      <c r="AW473" s="394"/>
      <c r="AX473" s="391"/>
      <c r="AY473" s="319"/>
      <c r="AZ473" s="319"/>
      <c r="BA473" s="319"/>
      <c r="BB473" s="319"/>
      <c r="BC473" s="319"/>
      <c r="BD473" s="391"/>
      <c r="BE473" s="319"/>
      <c r="BF473" s="319"/>
      <c r="BG473" s="319"/>
      <c r="BH473" s="319"/>
      <c r="BI473" s="319"/>
      <c r="BJ473" s="391"/>
      <c r="BL473" s="391"/>
      <c r="BM473" s="391"/>
      <c r="BN473" s="391"/>
      <c r="BO473" s="391"/>
      <c r="BP473" s="391"/>
      <c r="BQ473" s="391"/>
      <c r="BR473" s="391"/>
      <c r="BS473" s="391"/>
      <c r="BT473" s="391"/>
      <c r="BU473" s="391"/>
      <c r="BV473" s="391"/>
      <c r="BW473" s="391"/>
      <c r="BX473" s="391"/>
    </row>
    <row r="474" spans="1:76">
      <c r="A474" s="662"/>
      <c r="B474" s="319"/>
      <c r="C474" s="319"/>
      <c r="D474" s="319"/>
      <c r="E474" s="319"/>
      <c r="F474" s="319"/>
      <c r="G474" s="393"/>
      <c r="H474" s="391"/>
      <c r="I474" s="319"/>
      <c r="J474" s="319"/>
      <c r="K474" s="319"/>
      <c r="L474" s="319"/>
      <c r="M474" s="319"/>
      <c r="N474" s="391"/>
      <c r="O474" s="319"/>
      <c r="P474" s="319"/>
      <c r="Q474" s="319"/>
      <c r="R474" s="319"/>
      <c r="S474" s="319"/>
      <c r="T474" s="391"/>
      <c r="U474" s="319"/>
      <c r="V474" s="319"/>
      <c r="W474" s="319"/>
      <c r="X474" s="319"/>
      <c r="Y474" s="319"/>
      <c r="Z474" s="391"/>
      <c r="AA474" s="319"/>
      <c r="AB474" s="319"/>
      <c r="AC474" s="319"/>
      <c r="AD474" s="319"/>
      <c r="AE474" s="319"/>
      <c r="AF474" s="391"/>
      <c r="AG474" s="319"/>
      <c r="AH474" s="319"/>
      <c r="AI474" s="319"/>
      <c r="AJ474" s="319"/>
      <c r="AK474" s="319"/>
      <c r="AL474" s="391"/>
      <c r="AM474" s="319"/>
      <c r="AN474" s="319"/>
      <c r="AO474" s="319"/>
      <c r="AP474" s="319"/>
      <c r="AQ474" s="319"/>
      <c r="AR474" s="391"/>
      <c r="AS474" s="319"/>
      <c r="AT474" s="319"/>
      <c r="AU474" s="319"/>
      <c r="AV474" s="319"/>
      <c r="AW474" s="394"/>
      <c r="AX474" s="391"/>
      <c r="AY474" s="319"/>
      <c r="AZ474" s="319"/>
      <c r="BA474" s="319"/>
      <c r="BB474" s="319"/>
      <c r="BC474" s="319"/>
      <c r="BD474" s="391"/>
      <c r="BE474" s="319"/>
      <c r="BF474" s="319"/>
      <c r="BG474" s="319"/>
      <c r="BH474" s="319"/>
      <c r="BI474" s="319"/>
      <c r="BJ474" s="391"/>
      <c r="BL474" s="391"/>
      <c r="BM474" s="391"/>
      <c r="BN474" s="391"/>
      <c r="BO474" s="391"/>
      <c r="BP474" s="391"/>
      <c r="BQ474" s="391"/>
      <c r="BR474" s="391"/>
      <c r="BS474" s="391"/>
      <c r="BT474" s="391"/>
      <c r="BU474" s="391"/>
      <c r="BV474" s="391"/>
      <c r="BW474" s="391"/>
      <c r="BX474" s="391"/>
    </row>
    <row r="475" spans="1:76">
      <c r="A475" s="662"/>
      <c r="B475" s="319"/>
      <c r="C475" s="319"/>
      <c r="D475" s="319"/>
      <c r="E475" s="319"/>
      <c r="F475" s="319"/>
      <c r="G475" s="393"/>
      <c r="H475" s="391"/>
      <c r="I475" s="319"/>
      <c r="J475" s="319"/>
      <c r="K475" s="319"/>
      <c r="L475" s="319"/>
      <c r="M475" s="319"/>
      <c r="N475" s="391"/>
      <c r="O475" s="319"/>
      <c r="P475" s="319"/>
      <c r="Q475" s="319"/>
      <c r="R475" s="319"/>
      <c r="S475" s="319"/>
      <c r="T475" s="391"/>
      <c r="U475" s="319"/>
      <c r="V475" s="319"/>
      <c r="W475" s="319"/>
      <c r="X475" s="319"/>
      <c r="Y475" s="319"/>
      <c r="Z475" s="391"/>
      <c r="AA475" s="319"/>
      <c r="AB475" s="319"/>
      <c r="AC475" s="319"/>
      <c r="AD475" s="319"/>
      <c r="AE475" s="319"/>
      <c r="AF475" s="391"/>
      <c r="AG475" s="319"/>
      <c r="AH475" s="319"/>
      <c r="AI475" s="319"/>
      <c r="AJ475" s="319"/>
      <c r="AK475" s="319"/>
      <c r="AL475" s="391"/>
      <c r="AM475" s="319"/>
      <c r="AN475" s="319"/>
      <c r="AO475" s="319"/>
      <c r="AP475" s="319"/>
      <c r="AQ475" s="319"/>
      <c r="AR475" s="391"/>
      <c r="AS475" s="319"/>
      <c r="AT475" s="319"/>
      <c r="AU475" s="319"/>
      <c r="AV475" s="319"/>
      <c r="AW475" s="394"/>
      <c r="AX475" s="391"/>
      <c r="AY475" s="319"/>
      <c r="AZ475" s="319"/>
      <c r="BA475" s="319"/>
      <c r="BB475" s="319"/>
      <c r="BC475" s="319"/>
      <c r="BD475" s="391"/>
      <c r="BE475" s="319"/>
      <c r="BF475" s="319"/>
      <c r="BG475" s="319"/>
      <c r="BH475" s="319"/>
      <c r="BI475" s="319"/>
      <c r="BJ475" s="391"/>
      <c r="BL475" s="391"/>
      <c r="BM475" s="391"/>
      <c r="BN475" s="391"/>
      <c r="BO475" s="391"/>
      <c r="BP475" s="391"/>
      <c r="BQ475" s="391"/>
      <c r="BR475" s="391"/>
      <c r="BS475" s="391"/>
      <c r="BT475" s="391"/>
      <c r="BU475" s="391"/>
      <c r="BV475" s="391"/>
      <c r="BW475" s="391"/>
      <c r="BX475" s="391"/>
    </row>
    <row r="476" spans="1:76">
      <c r="A476" s="662"/>
      <c r="B476" s="319"/>
      <c r="C476" s="319"/>
      <c r="D476" s="319"/>
      <c r="E476" s="319"/>
      <c r="F476" s="319"/>
      <c r="G476" s="393"/>
      <c r="H476" s="391"/>
      <c r="I476" s="319"/>
      <c r="J476" s="319"/>
      <c r="K476" s="319"/>
      <c r="L476" s="319"/>
      <c r="M476" s="319"/>
      <c r="N476" s="391"/>
      <c r="O476" s="319"/>
      <c r="P476" s="319"/>
      <c r="Q476" s="319"/>
      <c r="R476" s="319"/>
      <c r="S476" s="319"/>
      <c r="T476" s="391"/>
      <c r="U476" s="319"/>
      <c r="V476" s="319"/>
      <c r="W476" s="319"/>
      <c r="X476" s="319"/>
      <c r="Y476" s="319"/>
      <c r="Z476" s="391"/>
      <c r="AA476" s="319"/>
      <c r="AB476" s="319"/>
      <c r="AC476" s="319"/>
      <c r="AD476" s="319"/>
      <c r="AE476" s="319"/>
      <c r="AF476" s="391"/>
      <c r="AG476" s="319"/>
      <c r="AH476" s="319"/>
      <c r="AI476" s="319"/>
      <c r="AJ476" s="319"/>
      <c r="AK476" s="319"/>
      <c r="AL476" s="391"/>
      <c r="AM476" s="319"/>
      <c r="AN476" s="319"/>
      <c r="AO476" s="319"/>
      <c r="AP476" s="319"/>
      <c r="AQ476" s="319"/>
      <c r="AR476" s="391"/>
      <c r="AS476" s="319"/>
      <c r="AT476" s="319"/>
      <c r="AU476" s="319"/>
      <c r="AV476" s="319"/>
      <c r="AW476" s="394"/>
      <c r="AX476" s="391"/>
      <c r="AY476" s="319"/>
      <c r="AZ476" s="319"/>
      <c r="BA476" s="319"/>
      <c r="BB476" s="319"/>
      <c r="BC476" s="319"/>
      <c r="BD476" s="391"/>
      <c r="BE476" s="319"/>
      <c r="BF476" s="319"/>
      <c r="BG476" s="319"/>
      <c r="BH476" s="319"/>
      <c r="BI476" s="319"/>
      <c r="BJ476" s="391"/>
      <c r="BL476" s="391"/>
      <c r="BM476" s="391"/>
      <c r="BN476" s="391"/>
      <c r="BO476" s="391"/>
      <c r="BP476" s="391"/>
      <c r="BQ476" s="391"/>
      <c r="BR476" s="391"/>
      <c r="BS476" s="391"/>
      <c r="BT476" s="391"/>
      <c r="BU476" s="391"/>
      <c r="BV476" s="391"/>
      <c r="BW476" s="391"/>
      <c r="BX476" s="391"/>
    </row>
    <row r="477" spans="1:76">
      <c r="A477" s="662"/>
      <c r="B477" s="319"/>
      <c r="C477" s="319"/>
      <c r="D477" s="319"/>
      <c r="E477" s="319"/>
      <c r="F477" s="319"/>
      <c r="G477" s="393"/>
      <c r="H477" s="391"/>
      <c r="I477" s="319"/>
      <c r="J477" s="319"/>
      <c r="K477" s="319"/>
      <c r="L477" s="319"/>
      <c r="M477" s="319"/>
      <c r="N477" s="391"/>
      <c r="O477" s="319"/>
      <c r="P477" s="319"/>
      <c r="Q477" s="319"/>
      <c r="R477" s="319"/>
      <c r="S477" s="319"/>
      <c r="T477" s="391"/>
      <c r="U477" s="319"/>
      <c r="V477" s="319"/>
      <c r="W477" s="319"/>
      <c r="X477" s="319"/>
      <c r="Y477" s="319"/>
      <c r="Z477" s="391"/>
      <c r="AA477" s="319"/>
      <c r="AB477" s="319"/>
      <c r="AC477" s="319"/>
      <c r="AD477" s="319"/>
      <c r="AE477" s="319"/>
      <c r="AF477" s="391"/>
      <c r="AG477" s="319"/>
      <c r="AH477" s="319"/>
      <c r="AI477" s="319"/>
      <c r="AJ477" s="319"/>
      <c r="AK477" s="319"/>
      <c r="AL477" s="391"/>
      <c r="AM477" s="319"/>
      <c r="AN477" s="319"/>
      <c r="AO477" s="319"/>
      <c r="AP477" s="319"/>
      <c r="AQ477" s="319"/>
      <c r="AR477" s="391"/>
      <c r="AS477" s="319"/>
      <c r="AT477" s="319"/>
      <c r="AU477" s="319"/>
      <c r="AV477" s="319"/>
      <c r="AW477" s="394"/>
      <c r="AX477" s="391"/>
      <c r="AY477" s="319"/>
      <c r="AZ477" s="319"/>
      <c r="BA477" s="319"/>
      <c r="BB477" s="319"/>
      <c r="BC477" s="319"/>
      <c r="BD477" s="391"/>
      <c r="BE477" s="319"/>
      <c r="BF477" s="319"/>
      <c r="BG477" s="319"/>
      <c r="BH477" s="319"/>
      <c r="BI477" s="319"/>
      <c r="BJ477" s="391"/>
      <c r="BL477" s="391"/>
      <c r="BM477" s="391"/>
      <c r="BN477" s="391"/>
      <c r="BO477" s="391"/>
      <c r="BP477" s="391"/>
      <c r="BQ477" s="391"/>
      <c r="BR477" s="391"/>
      <c r="BS477" s="391"/>
      <c r="BT477" s="391"/>
      <c r="BU477" s="391"/>
      <c r="BV477" s="391"/>
      <c r="BW477" s="391"/>
      <c r="BX477" s="391"/>
    </row>
    <row r="478" spans="1:76">
      <c r="A478" s="662"/>
      <c r="B478" s="319"/>
      <c r="C478" s="319"/>
      <c r="D478" s="319"/>
      <c r="E478" s="319"/>
      <c r="F478" s="319"/>
      <c r="G478" s="393"/>
      <c r="H478" s="391"/>
      <c r="I478" s="319"/>
      <c r="J478" s="319"/>
      <c r="K478" s="319"/>
      <c r="L478" s="319"/>
      <c r="M478" s="319"/>
      <c r="N478" s="391"/>
      <c r="O478" s="319"/>
      <c r="P478" s="319"/>
      <c r="Q478" s="319"/>
      <c r="R478" s="319"/>
      <c r="S478" s="319"/>
      <c r="T478" s="391"/>
      <c r="U478" s="319"/>
      <c r="V478" s="319"/>
      <c r="W478" s="319"/>
      <c r="X478" s="319"/>
      <c r="Y478" s="319"/>
      <c r="Z478" s="391"/>
      <c r="AA478" s="319"/>
      <c r="AB478" s="319"/>
      <c r="AC478" s="319"/>
      <c r="AD478" s="319"/>
      <c r="AE478" s="319"/>
      <c r="AF478" s="391"/>
      <c r="AG478" s="319"/>
      <c r="AH478" s="319"/>
      <c r="AI478" s="319"/>
      <c r="AJ478" s="319"/>
      <c r="AK478" s="319"/>
      <c r="AL478" s="391"/>
      <c r="AM478" s="319"/>
      <c r="AN478" s="319"/>
      <c r="AO478" s="319"/>
      <c r="AP478" s="319"/>
      <c r="AQ478" s="319"/>
      <c r="AR478" s="391"/>
      <c r="AS478" s="319"/>
      <c r="AT478" s="319"/>
      <c r="AU478" s="319"/>
      <c r="AV478" s="319"/>
      <c r="AW478" s="394"/>
      <c r="AX478" s="391"/>
      <c r="AY478" s="319"/>
      <c r="AZ478" s="319"/>
      <c r="BA478" s="319"/>
      <c r="BB478" s="319"/>
      <c r="BC478" s="319"/>
      <c r="BD478" s="391"/>
      <c r="BE478" s="319"/>
      <c r="BF478" s="319"/>
      <c r="BG478" s="319"/>
      <c r="BH478" s="319"/>
      <c r="BI478" s="319"/>
      <c r="BJ478" s="391"/>
      <c r="BL478" s="391"/>
      <c r="BM478" s="391"/>
      <c r="BN478" s="391"/>
      <c r="BO478" s="391"/>
      <c r="BP478" s="391"/>
      <c r="BQ478" s="391"/>
      <c r="BR478" s="391"/>
      <c r="BS478" s="391"/>
      <c r="BT478" s="391"/>
      <c r="BU478" s="391"/>
      <c r="BV478" s="391"/>
      <c r="BW478" s="391"/>
      <c r="BX478" s="391"/>
    </row>
    <row r="479" spans="1:76">
      <c r="A479" s="662"/>
      <c r="B479" s="319"/>
      <c r="C479" s="319"/>
      <c r="D479" s="319"/>
      <c r="E479" s="319"/>
      <c r="F479" s="319"/>
      <c r="G479" s="393"/>
      <c r="H479" s="391"/>
      <c r="I479" s="319"/>
      <c r="J479" s="319"/>
      <c r="K479" s="319"/>
      <c r="L479" s="319"/>
      <c r="M479" s="319"/>
      <c r="N479" s="391"/>
      <c r="O479" s="319"/>
      <c r="P479" s="319"/>
      <c r="Q479" s="319"/>
      <c r="R479" s="319"/>
      <c r="S479" s="319"/>
      <c r="T479" s="391"/>
      <c r="U479" s="319"/>
      <c r="V479" s="319"/>
      <c r="W479" s="319"/>
      <c r="X479" s="319"/>
      <c r="Y479" s="319"/>
      <c r="Z479" s="391"/>
      <c r="AA479" s="319"/>
      <c r="AB479" s="319"/>
      <c r="AC479" s="319"/>
      <c r="AD479" s="319"/>
      <c r="AE479" s="319"/>
      <c r="AF479" s="391"/>
      <c r="AG479" s="319"/>
      <c r="AH479" s="319"/>
      <c r="AI479" s="319"/>
      <c r="AJ479" s="319"/>
      <c r="AK479" s="319"/>
      <c r="AL479" s="391"/>
      <c r="AM479" s="319"/>
      <c r="AN479" s="319"/>
      <c r="AO479" s="319"/>
      <c r="AP479" s="319"/>
      <c r="AQ479" s="319"/>
      <c r="AR479" s="391"/>
      <c r="AS479" s="319"/>
      <c r="AT479" s="319"/>
      <c r="AU479" s="319"/>
      <c r="AV479" s="319"/>
      <c r="AW479" s="394"/>
      <c r="AX479" s="391"/>
      <c r="AY479" s="319"/>
      <c r="AZ479" s="319"/>
      <c r="BA479" s="319"/>
      <c r="BB479" s="319"/>
      <c r="BC479" s="319"/>
      <c r="BD479" s="391"/>
      <c r="BE479" s="319"/>
      <c r="BF479" s="319"/>
      <c r="BG479" s="319"/>
      <c r="BH479" s="319"/>
      <c r="BI479" s="319"/>
      <c r="BJ479" s="391"/>
      <c r="BL479" s="391"/>
      <c r="BM479" s="391"/>
      <c r="BN479" s="391"/>
      <c r="BO479" s="391"/>
      <c r="BP479" s="391"/>
      <c r="BQ479" s="391"/>
      <c r="BR479" s="391"/>
      <c r="BS479" s="391"/>
      <c r="BT479" s="391"/>
      <c r="BU479" s="391"/>
      <c r="BV479" s="391"/>
      <c r="BW479" s="391"/>
      <c r="BX479" s="391"/>
    </row>
    <row r="480" spans="1:76">
      <c r="A480" s="662"/>
      <c r="B480" s="319"/>
      <c r="C480" s="319"/>
      <c r="D480" s="319"/>
      <c r="E480" s="319"/>
      <c r="F480" s="319"/>
      <c r="G480" s="393"/>
      <c r="H480" s="391"/>
      <c r="I480" s="319"/>
      <c r="J480" s="319"/>
      <c r="K480" s="319"/>
      <c r="L480" s="319"/>
      <c r="M480" s="319"/>
      <c r="N480" s="391"/>
      <c r="O480" s="319"/>
      <c r="P480" s="319"/>
      <c r="Q480" s="319"/>
      <c r="R480" s="319"/>
      <c r="S480" s="319"/>
      <c r="T480" s="391"/>
      <c r="U480" s="319"/>
      <c r="V480" s="319"/>
      <c r="W480" s="319"/>
      <c r="X480" s="319"/>
      <c r="Y480" s="319"/>
      <c r="Z480" s="391"/>
      <c r="AA480" s="319"/>
      <c r="AB480" s="319"/>
      <c r="AC480" s="319"/>
      <c r="AD480" s="319"/>
      <c r="AE480" s="319"/>
      <c r="AF480" s="391"/>
      <c r="AG480" s="319"/>
      <c r="AH480" s="319"/>
      <c r="AI480" s="319"/>
      <c r="AJ480" s="319"/>
      <c r="AK480" s="319"/>
      <c r="AL480" s="391"/>
      <c r="AM480" s="319"/>
      <c r="AN480" s="319"/>
      <c r="AO480" s="319"/>
      <c r="AP480" s="319"/>
      <c r="AQ480" s="319"/>
      <c r="AR480" s="391"/>
      <c r="AS480" s="319"/>
      <c r="AT480" s="319"/>
      <c r="AU480" s="319"/>
      <c r="AV480" s="319"/>
      <c r="AW480" s="394"/>
      <c r="AX480" s="391"/>
      <c r="AY480" s="319"/>
      <c r="AZ480" s="319"/>
      <c r="BA480" s="319"/>
      <c r="BB480" s="319"/>
      <c r="BC480" s="319"/>
      <c r="BD480" s="391"/>
      <c r="BE480" s="319"/>
      <c r="BF480" s="319"/>
      <c r="BG480" s="319"/>
      <c r="BH480" s="319"/>
      <c r="BI480" s="319"/>
      <c r="BJ480" s="391"/>
      <c r="BL480" s="391"/>
      <c r="BM480" s="391"/>
      <c r="BN480" s="391"/>
      <c r="BO480" s="391"/>
      <c r="BP480" s="391"/>
      <c r="BQ480" s="391"/>
      <c r="BR480" s="391"/>
      <c r="BS480" s="391"/>
      <c r="BT480" s="391"/>
      <c r="BU480" s="391"/>
      <c r="BV480" s="391"/>
      <c r="BW480" s="391"/>
      <c r="BX480" s="391"/>
    </row>
    <row r="481" spans="1:76">
      <c r="A481" s="662"/>
      <c r="B481" s="319"/>
      <c r="C481" s="319"/>
      <c r="D481" s="319"/>
      <c r="E481" s="319"/>
      <c r="F481" s="319"/>
      <c r="G481" s="393"/>
      <c r="H481" s="391"/>
      <c r="I481" s="319"/>
      <c r="J481" s="319"/>
      <c r="K481" s="319"/>
      <c r="L481" s="319"/>
      <c r="M481" s="319"/>
      <c r="N481" s="391"/>
      <c r="O481" s="319"/>
      <c r="P481" s="319"/>
      <c r="Q481" s="319"/>
      <c r="R481" s="319"/>
      <c r="S481" s="319"/>
      <c r="T481" s="391"/>
      <c r="U481" s="319"/>
      <c r="V481" s="319"/>
      <c r="W481" s="319"/>
      <c r="X481" s="319"/>
      <c r="Y481" s="319"/>
      <c r="Z481" s="391"/>
      <c r="AA481" s="319"/>
      <c r="AB481" s="319"/>
      <c r="AC481" s="319"/>
      <c r="AD481" s="319"/>
      <c r="AE481" s="319"/>
      <c r="AF481" s="391"/>
      <c r="AG481" s="319"/>
      <c r="AH481" s="319"/>
      <c r="AI481" s="319"/>
      <c r="AJ481" s="319"/>
      <c r="AK481" s="319"/>
      <c r="AL481" s="391"/>
      <c r="AM481" s="319"/>
      <c r="AN481" s="319"/>
      <c r="AO481" s="319"/>
      <c r="AP481" s="319"/>
      <c r="AQ481" s="319"/>
      <c r="AR481" s="391"/>
      <c r="AS481" s="319"/>
      <c r="AT481" s="319"/>
      <c r="AU481" s="319"/>
      <c r="AV481" s="319"/>
      <c r="AW481" s="394"/>
      <c r="AX481" s="391"/>
      <c r="AY481" s="319"/>
      <c r="AZ481" s="319"/>
      <c r="BA481" s="319"/>
      <c r="BB481" s="319"/>
      <c r="BC481" s="319"/>
      <c r="BD481" s="391"/>
      <c r="BE481" s="319"/>
      <c r="BF481" s="319"/>
      <c r="BG481" s="319"/>
      <c r="BH481" s="319"/>
      <c r="BI481" s="319"/>
      <c r="BJ481" s="391"/>
      <c r="BL481" s="391"/>
      <c r="BM481" s="391"/>
      <c r="BN481" s="391"/>
      <c r="BO481" s="391"/>
      <c r="BP481" s="391"/>
      <c r="BQ481" s="391"/>
      <c r="BR481" s="391"/>
      <c r="BS481" s="391"/>
      <c r="BT481" s="391"/>
      <c r="BU481" s="391"/>
      <c r="BV481" s="391"/>
      <c r="BW481" s="391"/>
      <c r="BX481" s="391"/>
    </row>
    <row r="482" spans="1:76">
      <c r="A482" s="662"/>
      <c r="B482" s="319"/>
      <c r="C482" s="319"/>
      <c r="D482" s="319"/>
      <c r="E482" s="319"/>
      <c r="F482" s="319"/>
      <c r="G482" s="393"/>
      <c r="H482" s="391"/>
      <c r="I482" s="319"/>
      <c r="J482" s="319"/>
      <c r="K482" s="319"/>
      <c r="L482" s="319"/>
      <c r="M482" s="319"/>
      <c r="N482" s="391"/>
      <c r="O482" s="319"/>
      <c r="P482" s="319"/>
      <c r="Q482" s="319"/>
      <c r="R482" s="319"/>
      <c r="S482" s="319"/>
      <c r="T482" s="391"/>
      <c r="U482" s="319"/>
      <c r="V482" s="319"/>
      <c r="W482" s="319"/>
      <c r="X482" s="319"/>
      <c r="Y482" s="319"/>
      <c r="Z482" s="391"/>
      <c r="AA482" s="319"/>
      <c r="AB482" s="319"/>
      <c r="AC482" s="319"/>
      <c r="AD482" s="319"/>
      <c r="AE482" s="319"/>
      <c r="AF482" s="391"/>
      <c r="AG482" s="319"/>
      <c r="AH482" s="319"/>
      <c r="AI482" s="319"/>
      <c r="AJ482" s="319"/>
      <c r="AK482" s="319"/>
      <c r="AL482" s="391"/>
      <c r="AM482" s="319"/>
      <c r="AN482" s="319"/>
      <c r="AO482" s="319"/>
      <c r="AP482" s="319"/>
      <c r="AQ482" s="319"/>
      <c r="AR482" s="391"/>
      <c r="AS482" s="319"/>
      <c r="AT482" s="319"/>
      <c r="AU482" s="319"/>
      <c r="AV482" s="319"/>
      <c r="AW482" s="394"/>
      <c r="AX482" s="391"/>
      <c r="AY482" s="319"/>
      <c r="AZ482" s="319"/>
      <c r="BA482" s="319"/>
      <c r="BB482" s="319"/>
      <c r="BC482" s="319"/>
      <c r="BD482" s="391"/>
      <c r="BE482" s="319"/>
      <c r="BF482" s="319"/>
      <c r="BG482" s="319"/>
      <c r="BH482" s="319"/>
      <c r="BI482" s="319"/>
      <c r="BJ482" s="391"/>
      <c r="BL482" s="391"/>
      <c r="BM482" s="391"/>
      <c r="BN482" s="391"/>
      <c r="BO482" s="391"/>
      <c r="BP482" s="391"/>
      <c r="BQ482" s="391"/>
      <c r="BR482" s="391"/>
      <c r="BS482" s="391"/>
      <c r="BT482" s="391"/>
      <c r="BU482" s="391"/>
      <c r="BV482" s="391"/>
      <c r="BW482" s="391"/>
      <c r="BX482" s="391"/>
    </row>
    <row r="483" spans="1:76">
      <c r="A483" s="662"/>
      <c r="B483" s="319"/>
      <c r="C483" s="319"/>
      <c r="D483" s="319"/>
      <c r="E483" s="319"/>
      <c r="F483" s="319"/>
      <c r="G483" s="393"/>
      <c r="H483" s="391"/>
      <c r="I483" s="319"/>
      <c r="J483" s="319"/>
      <c r="K483" s="319"/>
      <c r="L483" s="319"/>
      <c r="M483" s="319"/>
      <c r="N483" s="391"/>
      <c r="O483" s="319"/>
      <c r="P483" s="319"/>
      <c r="Q483" s="319"/>
      <c r="R483" s="319"/>
      <c r="S483" s="319"/>
      <c r="T483" s="391"/>
      <c r="U483" s="319"/>
      <c r="V483" s="319"/>
      <c r="W483" s="319"/>
      <c r="X483" s="319"/>
      <c r="Y483" s="319"/>
      <c r="Z483" s="391"/>
      <c r="AA483" s="319"/>
      <c r="AB483" s="319"/>
      <c r="AC483" s="319"/>
      <c r="AD483" s="319"/>
      <c r="AE483" s="319"/>
      <c r="AF483" s="391"/>
      <c r="AG483" s="319"/>
      <c r="AH483" s="319"/>
      <c r="AI483" s="319"/>
      <c r="AJ483" s="319"/>
      <c r="AK483" s="319"/>
      <c r="AL483" s="391"/>
      <c r="AM483" s="319"/>
      <c r="AN483" s="319"/>
      <c r="AO483" s="319"/>
      <c r="AP483" s="319"/>
      <c r="AQ483" s="319"/>
      <c r="AR483" s="391"/>
      <c r="AS483" s="319"/>
      <c r="AT483" s="319"/>
      <c r="AU483" s="319"/>
      <c r="AV483" s="319"/>
      <c r="AW483" s="394"/>
      <c r="AX483" s="391"/>
      <c r="AY483" s="319"/>
      <c r="AZ483" s="319"/>
      <c r="BA483" s="319"/>
      <c r="BB483" s="319"/>
      <c r="BC483" s="319"/>
      <c r="BD483" s="391"/>
      <c r="BE483" s="319"/>
      <c r="BF483" s="319"/>
      <c r="BG483" s="319"/>
      <c r="BH483" s="319"/>
      <c r="BI483" s="319"/>
      <c r="BJ483" s="391"/>
      <c r="BL483" s="391"/>
      <c r="BM483" s="391"/>
      <c r="BN483" s="391"/>
      <c r="BO483" s="391"/>
      <c r="BP483" s="391"/>
      <c r="BQ483" s="391"/>
      <c r="BR483" s="391"/>
      <c r="BS483" s="391"/>
      <c r="BT483" s="391"/>
      <c r="BU483" s="391"/>
      <c r="BV483" s="391"/>
      <c r="BW483" s="391"/>
      <c r="BX483" s="391"/>
    </row>
    <row r="484" spans="1:76">
      <c r="A484" s="662"/>
      <c r="B484" s="319"/>
      <c r="C484" s="319"/>
      <c r="D484" s="319"/>
      <c r="E484" s="319"/>
      <c r="F484" s="319"/>
      <c r="G484" s="393"/>
      <c r="H484" s="391"/>
      <c r="I484" s="319"/>
      <c r="J484" s="319"/>
      <c r="K484" s="319"/>
      <c r="L484" s="319"/>
      <c r="M484" s="319"/>
      <c r="N484" s="391"/>
      <c r="O484" s="319"/>
      <c r="P484" s="319"/>
      <c r="Q484" s="319"/>
      <c r="R484" s="319"/>
      <c r="S484" s="319"/>
      <c r="T484" s="391"/>
      <c r="U484" s="319"/>
      <c r="V484" s="319"/>
      <c r="W484" s="319"/>
      <c r="X484" s="319"/>
      <c r="Y484" s="319"/>
      <c r="Z484" s="391"/>
      <c r="AA484" s="319"/>
      <c r="AB484" s="319"/>
      <c r="AC484" s="319"/>
      <c r="AD484" s="319"/>
      <c r="AE484" s="319"/>
      <c r="AF484" s="391"/>
      <c r="AG484" s="319"/>
      <c r="AH484" s="319"/>
      <c r="AI484" s="319"/>
      <c r="AJ484" s="319"/>
      <c r="AK484" s="319"/>
      <c r="AL484" s="391"/>
      <c r="AM484" s="319"/>
      <c r="AN484" s="319"/>
      <c r="AO484" s="319"/>
      <c r="AP484" s="319"/>
      <c r="AQ484" s="319"/>
      <c r="AR484" s="391"/>
      <c r="AS484" s="319"/>
      <c r="AT484" s="319"/>
      <c r="AU484" s="319"/>
      <c r="AV484" s="319"/>
      <c r="AW484" s="394"/>
      <c r="AX484" s="391"/>
      <c r="AY484" s="319"/>
      <c r="AZ484" s="319"/>
      <c r="BA484" s="319"/>
      <c r="BB484" s="319"/>
      <c r="BC484" s="319"/>
      <c r="BD484" s="391"/>
      <c r="BE484" s="319"/>
      <c r="BF484" s="319"/>
      <c r="BG484" s="319"/>
      <c r="BH484" s="319"/>
      <c r="BI484" s="319"/>
      <c r="BJ484" s="391"/>
      <c r="BL484" s="391"/>
      <c r="BM484" s="391"/>
      <c r="BN484" s="391"/>
      <c r="BO484" s="391"/>
      <c r="BP484" s="391"/>
      <c r="BQ484" s="391"/>
      <c r="BR484" s="391"/>
      <c r="BS484" s="391"/>
      <c r="BT484" s="391"/>
      <c r="BU484" s="391"/>
      <c r="BV484" s="391"/>
      <c r="BW484" s="391"/>
      <c r="BX484" s="391"/>
    </row>
    <row r="485" spans="1:76">
      <c r="A485" s="662"/>
      <c r="B485" s="319"/>
      <c r="C485" s="319"/>
      <c r="D485" s="319"/>
      <c r="E485" s="319"/>
      <c r="F485" s="319"/>
      <c r="G485" s="393"/>
      <c r="H485" s="391"/>
      <c r="I485" s="319"/>
      <c r="J485" s="319"/>
      <c r="K485" s="319"/>
      <c r="L485" s="319"/>
      <c r="M485" s="319"/>
      <c r="N485" s="391"/>
      <c r="O485" s="319"/>
      <c r="P485" s="319"/>
      <c r="Q485" s="319"/>
      <c r="R485" s="319"/>
      <c r="S485" s="319"/>
      <c r="T485" s="391"/>
      <c r="U485" s="319"/>
      <c r="V485" s="319"/>
      <c r="W485" s="319"/>
      <c r="X485" s="319"/>
      <c r="Y485" s="319"/>
      <c r="Z485" s="391"/>
      <c r="AA485" s="319"/>
      <c r="AB485" s="319"/>
      <c r="AC485" s="319"/>
      <c r="AD485" s="319"/>
      <c r="AE485" s="319"/>
      <c r="AF485" s="391"/>
      <c r="AG485" s="319"/>
      <c r="AH485" s="319"/>
      <c r="AI485" s="319"/>
      <c r="AJ485" s="319"/>
      <c r="AK485" s="319"/>
      <c r="AL485" s="391"/>
      <c r="AM485" s="319"/>
      <c r="AN485" s="319"/>
      <c r="AO485" s="319"/>
      <c r="AP485" s="319"/>
      <c r="AQ485" s="319"/>
      <c r="AR485" s="391"/>
      <c r="AS485" s="319"/>
      <c r="AT485" s="319"/>
      <c r="AU485" s="319"/>
      <c r="AV485" s="319"/>
      <c r="AW485" s="394"/>
      <c r="AX485" s="391"/>
      <c r="AY485" s="319"/>
      <c r="AZ485" s="319"/>
      <c r="BA485" s="319"/>
      <c r="BB485" s="319"/>
      <c r="BC485" s="319"/>
      <c r="BD485" s="391"/>
      <c r="BE485" s="319"/>
      <c r="BF485" s="319"/>
      <c r="BG485" s="319"/>
      <c r="BH485" s="319"/>
      <c r="BI485" s="319"/>
      <c r="BJ485" s="391"/>
      <c r="BL485" s="391"/>
      <c r="BM485" s="391"/>
      <c r="BN485" s="391"/>
      <c r="BO485" s="391"/>
      <c r="BP485" s="391"/>
      <c r="BQ485" s="391"/>
      <c r="BR485" s="391"/>
      <c r="BS485" s="391"/>
      <c r="BT485" s="391"/>
      <c r="BU485" s="391"/>
      <c r="BV485" s="391"/>
      <c r="BW485" s="391"/>
      <c r="BX485" s="391"/>
    </row>
    <row r="486" spans="1:76">
      <c r="A486" s="662"/>
      <c r="B486" s="319"/>
      <c r="C486" s="319"/>
      <c r="D486" s="319"/>
      <c r="E486" s="319"/>
      <c r="F486" s="319"/>
      <c r="G486" s="393"/>
      <c r="H486" s="391"/>
      <c r="I486" s="319"/>
      <c r="J486" s="319"/>
      <c r="K486" s="319"/>
      <c r="L486" s="319"/>
      <c r="M486" s="319"/>
      <c r="N486" s="391"/>
      <c r="O486" s="319"/>
      <c r="P486" s="319"/>
      <c r="Q486" s="319"/>
      <c r="R486" s="319"/>
      <c r="S486" s="319"/>
      <c r="T486" s="391"/>
      <c r="U486" s="319"/>
      <c r="V486" s="319"/>
      <c r="W486" s="319"/>
      <c r="X486" s="319"/>
      <c r="Y486" s="319"/>
      <c r="Z486" s="391"/>
      <c r="AA486" s="319"/>
      <c r="AB486" s="319"/>
      <c r="AC486" s="319"/>
      <c r="AD486" s="319"/>
      <c r="AE486" s="319"/>
      <c r="AF486" s="391"/>
      <c r="AG486" s="319"/>
      <c r="AH486" s="319"/>
      <c r="AI486" s="319"/>
      <c r="AJ486" s="319"/>
      <c r="AK486" s="319"/>
      <c r="AL486" s="391"/>
      <c r="AM486" s="319"/>
      <c r="AN486" s="319"/>
      <c r="AO486" s="319"/>
      <c r="AP486" s="319"/>
      <c r="AQ486" s="319"/>
      <c r="AR486" s="391"/>
      <c r="AS486" s="319"/>
      <c r="AT486" s="319"/>
      <c r="AU486" s="319"/>
      <c r="AV486" s="319"/>
      <c r="AW486" s="394"/>
      <c r="AX486" s="391"/>
      <c r="AY486" s="319"/>
      <c r="AZ486" s="319"/>
      <c r="BA486" s="319"/>
      <c r="BB486" s="319"/>
      <c r="BC486" s="319"/>
      <c r="BD486" s="391"/>
      <c r="BE486" s="319"/>
      <c r="BF486" s="319"/>
      <c r="BG486" s="319"/>
      <c r="BH486" s="319"/>
      <c r="BI486" s="319"/>
      <c r="BJ486" s="391"/>
      <c r="BL486" s="391"/>
      <c r="BM486" s="391"/>
      <c r="BN486" s="391"/>
      <c r="BO486" s="391"/>
      <c r="BP486" s="391"/>
      <c r="BQ486" s="391"/>
      <c r="BR486" s="391"/>
      <c r="BS486" s="391"/>
      <c r="BT486" s="391"/>
      <c r="BU486" s="391"/>
      <c r="BV486" s="391"/>
      <c r="BW486" s="391"/>
      <c r="BX486" s="391"/>
    </row>
    <row r="487" spans="1:76">
      <c r="A487" s="662"/>
      <c r="B487" s="319"/>
      <c r="C487" s="319"/>
      <c r="D487" s="319"/>
      <c r="E487" s="319"/>
      <c r="F487" s="319"/>
      <c r="G487" s="393"/>
      <c r="H487" s="391"/>
      <c r="I487" s="319"/>
      <c r="J487" s="319"/>
      <c r="K487" s="319"/>
      <c r="L487" s="319"/>
      <c r="M487" s="319"/>
      <c r="N487" s="391"/>
      <c r="O487" s="319"/>
      <c r="P487" s="319"/>
      <c r="Q487" s="319"/>
      <c r="R487" s="319"/>
      <c r="S487" s="319"/>
      <c r="T487" s="391"/>
      <c r="U487" s="319"/>
      <c r="V487" s="319"/>
      <c r="W487" s="319"/>
      <c r="X487" s="319"/>
      <c r="Y487" s="319"/>
      <c r="Z487" s="391"/>
      <c r="AA487" s="319"/>
      <c r="AB487" s="319"/>
      <c r="AC487" s="319"/>
      <c r="AD487" s="319"/>
      <c r="AE487" s="319"/>
      <c r="AF487" s="391"/>
      <c r="AG487" s="319"/>
      <c r="AH487" s="319"/>
      <c r="AI487" s="319"/>
      <c r="AJ487" s="319"/>
      <c r="AK487" s="319"/>
      <c r="AL487" s="391"/>
      <c r="AM487" s="319"/>
      <c r="AN487" s="319"/>
      <c r="AO487" s="319"/>
      <c r="AP487" s="319"/>
      <c r="AQ487" s="319"/>
      <c r="AR487" s="391"/>
      <c r="AS487" s="319"/>
      <c r="AT487" s="319"/>
      <c r="AU487" s="319"/>
      <c r="AV487" s="319"/>
      <c r="AW487" s="394"/>
      <c r="AX487" s="391"/>
      <c r="AY487" s="319"/>
      <c r="AZ487" s="319"/>
      <c r="BA487" s="319"/>
      <c r="BB487" s="319"/>
      <c r="BC487" s="319"/>
      <c r="BD487" s="391"/>
      <c r="BE487" s="319"/>
      <c r="BF487" s="319"/>
      <c r="BG487" s="319"/>
      <c r="BH487" s="319"/>
      <c r="BI487" s="319"/>
      <c r="BJ487" s="391"/>
      <c r="BL487" s="391"/>
      <c r="BM487" s="391"/>
      <c r="BN487" s="391"/>
      <c r="BO487" s="391"/>
      <c r="BP487" s="391"/>
      <c r="BQ487" s="391"/>
      <c r="BR487" s="391"/>
      <c r="BS487" s="391"/>
      <c r="BT487" s="391"/>
      <c r="BU487" s="391"/>
      <c r="BV487" s="391"/>
      <c r="BW487" s="391"/>
      <c r="BX487" s="391"/>
    </row>
    <row r="488" spans="1:76">
      <c r="A488" s="662"/>
      <c r="B488" s="319"/>
      <c r="C488" s="319"/>
      <c r="D488" s="319"/>
      <c r="E488" s="319"/>
      <c r="F488" s="319"/>
      <c r="G488" s="393"/>
      <c r="H488" s="391"/>
      <c r="I488" s="319"/>
      <c r="J488" s="319"/>
      <c r="K488" s="319"/>
      <c r="L488" s="319"/>
      <c r="M488" s="319"/>
      <c r="N488" s="391"/>
      <c r="O488" s="319"/>
      <c r="P488" s="319"/>
      <c r="Q488" s="319"/>
      <c r="R488" s="319"/>
      <c r="S488" s="319"/>
      <c r="T488" s="391"/>
      <c r="U488" s="319"/>
      <c r="V488" s="319"/>
      <c r="W488" s="319"/>
      <c r="X488" s="319"/>
      <c r="Y488" s="319"/>
      <c r="Z488" s="391"/>
      <c r="AA488" s="319"/>
      <c r="AB488" s="319"/>
      <c r="AC488" s="319"/>
      <c r="AD488" s="319"/>
      <c r="AE488" s="319"/>
      <c r="AF488" s="391"/>
      <c r="AG488" s="319"/>
      <c r="AH488" s="319"/>
      <c r="AI488" s="319"/>
      <c r="AJ488" s="319"/>
      <c r="AK488" s="319"/>
      <c r="AL488" s="391"/>
      <c r="AM488" s="319"/>
      <c r="AN488" s="319"/>
      <c r="AO488" s="319"/>
      <c r="AP488" s="319"/>
      <c r="AQ488" s="319"/>
      <c r="AR488" s="391"/>
      <c r="AS488" s="319"/>
      <c r="AT488" s="319"/>
      <c r="AU488" s="319"/>
      <c r="AV488" s="319"/>
      <c r="AW488" s="394"/>
      <c r="AX488" s="391"/>
      <c r="AY488" s="319"/>
      <c r="AZ488" s="319"/>
      <c r="BA488" s="319"/>
      <c r="BB488" s="319"/>
      <c r="BC488" s="319"/>
      <c r="BD488" s="391"/>
      <c r="BE488" s="319"/>
      <c r="BF488" s="319"/>
      <c r="BG488" s="319"/>
      <c r="BH488" s="319"/>
      <c r="BI488" s="319"/>
      <c r="BJ488" s="391"/>
      <c r="BL488" s="391"/>
      <c r="BM488" s="391"/>
      <c r="BN488" s="391"/>
      <c r="BO488" s="391"/>
      <c r="BP488" s="391"/>
      <c r="BQ488" s="391"/>
      <c r="BR488" s="391"/>
      <c r="BS488" s="391"/>
      <c r="BT488" s="391"/>
      <c r="BU488" s="391"/>
      <c r="BV488" s="391"/>
      <c r="BW488" s="391"/>
      <c r="BX488" s="391"/>
    </row>
    <row r="489" spans="1:76">
      <c r="A489" s="662"/>
      <c r="B489" s="319"/>
      <c r="C489" s="319"/>
      <c r="D489" s="319"/>
      <c r="E489" s="319"/>
      <c r="F489" s="319"/>
      <c r="G489" s="393"/>
      <c r="H489" s="391"/>
      <c r="I489" s="319"/>
      <c r="J489" s="319"/>
      <c r="K489" s="319"/>
      <c r="L489" s="319"/>
      <c r="M489" s="319"/>
      <c r="N489" s="391"/>
      <c r="O489" s="319"/>
      <c r="P489" s="319"/>
      <c r="Q489" s="319"/>
      <c r="R489" s="319"/>
      <c r="S489" s="319"/>
      <c r="T489" s="391"/>
      <c r="U489" s="319"/>
      <c r="V489" s="319"/>
      <c r="W489" s="319"/>
      <c r="X489" s="319"/>
      <c r="Y489" s="319"/>
      <c r="Z489" s="391"/>
      <c r="AA489" s="319"/>
      <c r="AB489" s="319"/>
      <c r="AC489" s="319"/>
      <c r="AD489" s="319"/>
      <c r="AE489" s="319"/>
      <c r="AF489" s="391"/>
      <c r="AG489" s="319"/>
      <c r="AH489" s="319"/>
      <c r="AI489" s="319"/>
      <c r="AJ489" s="319"/>
      <c r="AK489" s="319"/>
      <c r="AL489" s="391"/>
      <c r="AM489" s="319"/>
      <c r="AN489" s="319"/>
      <c r="AO489" s="319"/>
      <c r="AP489" s="319"/>
      <c r="AQ489" s="319"/>
      <c r="AR489" s="391"/>
      <c r="AS489" s="319"/>
      <c r="AT489" s="319"/>
      <c r="AU489" s="319"/>
      <c r="AV489" s="319"/>
      <c r="AW489" s="394"/>
      <c r="AX489" s="391"/>
      <c r="AY489" s="319"/>
      <c r="AZ489" s="319"/>
      <c r="BA489" s="319"/>
      <c r="BB489" s="319"/>
      <c r="BC489" s="319"/>
      <c r="BD489" s="391"/>
      <c r="BE489" s="319"/>
      <c r="BF489" s="319"/>
      <c r="BG489" s="319"/>
      <c r="BH489" s="319"/>
      <c r="BI489" s="319"/>
      <c r="BJ489" s="391"/>
      <c r="BL489" s="391"/>
      <c r="BM489" s="391"/>
      <c r="BN489" s="391"/>
      <c r="BO489" s="391"/>
      <c r="BP489" s="391"/>
      <c r="BQ489" s="391"/>
      <c r="BR489" s="391"/>
      <c r="BS489" s="391"/>
      <c r="BT489" s="391"/>
      <c r="BU489" s="391"/>
      <c r="BV489" s="391"/>
      <c r="BW489" s="391"/>
      <c r="BX489" s="391"/>
    </row>
    <row r="490" spans="1:76">
      <c r="A490" s="662"/>
      <c r="B490" s="319"/>
      <c r="C490" s="319"/>
      <c r="D490" s="319"/>
      <c r="E490" s="319"/>
      <c r="F490" s="319"/>
      <c r="G490" s="393"/>
      <c r="H490" s="391"/>
      <c r="I490" s="319"/>
      <c r="J490" s="319"/>
      <c r="K490" s="319"/>
      <c r="L490" s="319"/>
      <c r="M490" s="319"/>
      <c r="N490" s="391"/>
      <c r="O490" s="319"/>
      <c r="P490" s="319"/>
      <c r="Q490" s="319"/>
      <c r="R490" s="319"/>
      <c r="S490" s="319"/>
      <c r="T490" s="391"/>
      <c r="U490" s="319"/>
      <c r="V490" s="319"/>
      <c r="W490" s="319"/>
      <c r="X490" s="319"/>
      <c r="Y490" s="319"/>
      <c r="Z490" s="391"/>
      <c r="AA490" s="319"/>
      <c r="AB490" s="319"/>
      <c r="AC490" s="319"/>
      <c r="AD490" s="319"/>
      <c r="AE490" s="319"/>
      <c r="AF490" s="391"/>
      <c r="AG490" s="319"/>
      <c r="AH490" s="319"/>
      <c r="AI490" s="319"/>
      <c r="AJ490" s="319"/>
      <c r="AK490" s="319"/>
      <c r="AL490" s="391"/>
      <c r="AM490" s="319"/>
      <c r="AN490" s="319"/>
      <c r="AO490" s="319"/>
      <c r="AP490" s="319"/>
      <c r="AQ490" s="319"/>
      <c r="AR490" s="391"/>
      <c r="AS490" s="319"/>
      <c r="AT490" s="319"/>
      <c r="AU490" s="319"/>
      <c r="AV490" s="319"/>
      <c r="AW490" s="394"/>
      <c r="AX490" s="391"/>
      <c r="AY490" s="319"/>
      <c r="AZ490" s="319"/>
      <c r="BA490" s="319"/>
      <c r="BB490" s="319"/>
      <c r="BC490" s="319"/>
      <c r="BD490" s="391"/>
      <c r="BE490" s="319"/>
      <c r="BF490" s="319"/>
      <c r="BG490" s="319"/>
      <c r="BH490" s="319"/>
      <c r="BI490" s="319"/>
      <c r="BJ490" s="391"/>
      <c r="BL490" s="391"/>
      <c r="BM490" s="391"/>
      <c r="BN490" s="391"/>
      <c r="BO490" s="391"/>
      <c r="BP490" s="391"/>
      <c r="BQ490" s="391"/>
      <c r="BR490" s="391"/>
      <c r="BS490" s="391"/>
      <c r="BT490" s="391"/>
      <c r="BU490" s="391"/>
      <c r="BV490" s="391"/>
      <c r="BW490" s="391"/>
      <c r="BX490" s="391"/>
    </row>
    <row r="491" spans="1:76">
      <c r="A491" s="662"/>
      <c r="B491" s="319"/>
      <c r="C491" s="319"/>
      <c r="D491" s="319"/>
      <c r="E491" s="319"/>
      <c r="F491" s="319"/>
      <c r="G491" s="393"/>
      <c r="H491" s="391"/>
      <c r="I491" s="319"/>
      <c r="J491" s="319"/>
      <c r="K491" s="319"/>
      <c r="L491" s="319"/>
      <c r="M491" s="319"/>
      <c r="N491" s="391"/>
      <c r="O491" s="319"/>
      <c r="P491" s="319"/>
      <c r="Q491" s="319"/>
      <c r="R491" s="319"/>
      <c r="S491" s="319"/>
      <c r="T491" s="391"/>
      <c r="U491" s="319"/>
      <c r="V491" s="319"/>
      <c r="W491" s="319"/>
      <c r="X491" s="319"/>
      <c r="Y491" s="319"/>
      <c r="Z491" s="391"/>
      <c r="AA491" s="319"/>
      <c r="AB491" s="319"/>
      <c r="AC491" s="319"/>
      <c r="AD491" s="319"/>
      <c r="AE491" s="319"/>
      <c r="AF491" s="391"/>
      <c r="AG491" s="319"/>
      <c r="AH491" s="319"/>
      <c r="AI491" s="319"/>
      <c r="AJ491" s="319"/>
      <c r="AK491" s="319"/>
      <c r="AL491" s="391"/>
      <c r="AM491" s="319"/>
      <c r="AN491" s="319"/>
      <c r="AO491" s="319"/>
      <c r="AP491" s="319"/>
      <c r="AQ491" s="319"/>
      <c r="AR491" s="391"/>
      <c r="AS491" s="319"/>
      <c r="AT491" s="319"/>
      <c r="AU491" s="319"/>
      <c r="AV491" s="319"/>
      <c r="AW491" s="394"/>
      <c r="AX491" s="391"/>
      <c r="AY491" s="319"/>
      <c r="AZ491" s="319"/>
      <c r="BA491" s="319"/>
      <c r="BB491" s="319"/>
      <c r="BC491" s="319"/>
      <c r="BD491" s="391"/>
      <c r="BE491" s="319"/>
      <c r="BF491" s="319"/>
      <c r="BG491" s="319"/>
      <c r="BH491" s="319"/>
      <c r="BI491" s="319"/>
      <c r="BJ491" s="391"/>
      <c r="BL491" s="391"/>
      <c r="BM491" s="391"/>
      <c r="BN491" s="391"/>
      <c r="BO491" s="391"/>
      <c r="BP491" s="391"/>
      <c r="BQ491" s="391"/>
      <c r="BR491" s="391"/>
      <c r="BS491" s="391"/>
      <c r="BT491" s="391"/>
      <c r="BU491" s="391"/>
      <c r="BV491" s="391"/>
      <c r="BW491" s="391"/>
      <c r="BX491" s="391"/>
    </row>
    <row r="492" spans="1:76">
      <c r="A492" s="662"/>
      <c r="B492" s="319"/>
      <c r="C492" s="319"/>
      <c r="D492" s="319"/>
      <c r="E492" s="319"/>
      <c r="F492" s="319"/>
      <c r="G492" s="393"/>
      <c r="H492" s="391"/>
      <c r="I492" s="319"/>
      <c r="J492" s="319"/>
      <c r="K492" s="319"/>
      <c r="L492" s="319"/>
      <c r="M492" s="319"/>
      <c r="N492" s="391"/>
      <c r="O492" s="319"/>
      <c r="P492" s="319"/>
      <c r="Q492" s="319"/>
      <c r="R492" s="319"/>
      <c r="S492" s="319"/>
      <c r="T492" s="391"/>
      <c r="U492" s="319"/>
      <c r="V492" s="319"/>
      <c r="W492" s="319"/>
      <c r="X492" s="319"/>
      <c r="Y492" s="319"/>
      <c r="Z492" s="391"/>
      <c r="AA492" s="319"/>
      <c r="AB492" s="319"/>
      <c r="AC492" s="319"/>
      <c r="AD492" s="319"/>
      <c r="AE492" s="319"/>
      <c r="AF492" s="391"/>
      <c r="AG492" s="319"/>
      <c r="AH492" s="319"/>
      <c r="AI492" s="319"/>
      <c r="AJ492" s="319"/>
      <c r="AK492" s="319"/>
      <c r="AL492" s="391"/>
      <c r="AM492" s="319"/>
      <c r="AN492" s="319"/>
      <c r="AO492" s="319"/>
      <c r="AP492" s="319"/>
      <c r="AQ492" s="319"/>
      <c r="AR492" s="391"/>
      <c r="AS492" s="319"/>
      <c r="AT492" s="319"/>
      <c r="AU492" s="319"/>
      <c r="AV492" s="319"/>
      <c r="AW492" s="394"/>
      <c r="AX492" s="391"/>
      <c r="AY492" s="319"/>
      <c r="AZ492" s="319"/>
      <c r="BA492" s="319"/>
      <c r="BB492" s="319"/>
      <c r="BC492" s="319"/>
      <c r="BD492" s="391"/>
      <c r="BE492" s="319"/>
      <c r="BF492" s="319"/>
      <c r="BG492" s="319"/>
      <c r="BH492" s="319"/>
      <c r="BI492" s="319"/>
      <c r="BJ492" s="391"/>
      <c r="BL492" s="391"/>
      <c r="BM492" s="391"/>
      <c r="BN492" s="391"/>
      <c r="BO492" s="391"/>
      <c r="BP492" s="391"/>
      <c r="BQ492" s="391"/>
      <c r="BR492" s="391"/>
      <c r="BS492" s="391"/>
      <c r="BT492" s="391"/>
      <c r="BU492" s="391"/>
      <c r="BV492" s="391"/>
      <c r="BW492" s="391"/>
      <c r="BX492" s="391"/>
    </row>
    <row r="493" spans="1:76">
      <c r="A493" s="662"/>
      <c r="B493" s="319"/>
      <c r="C493" s="319"/>
      <c r="D493" s="319"/>
      <c r="E493" s="319"/>
      <c r="F493" s="319"/>
      <c r="G493" s="393"/>
      <c r="H493" s="391"/>
      <c r="I493" s="319"/>
      <c r="J493" s="319"/>
      <c r="K493" s="319"/>
      <c r="L493" s="319"/>
      <c r="M493" s="319"/>
      <c r="N493" s="391"/>
      <c r="O493" s="319"/>
      <c r="P493" s="319"/>
      <c r="Q493" s="319"/>
      <c r="R493" s="319"/>
      <c r="S493" s="319"/>
      <c r="T493" s="391"/>
      <c r="U493" s="319"/>
      <c r="V493" s="319"/>
      <c r="W493" s="319"/>
      <c r="X493" s="319"/>
      <c r="Y493" s="319"/>
      <c r="Z493" s="391"/>
      <c r="AA493" s="319"/>
      <c r="AB493" s="319"/>
      <c r="AC493" s="319"/>
      <c r="AD493" s="319"/>
      <c r="AE493" s="319"/>
      <c r="AF493" s="391"/>
      <c r="AG493" s="319"/>
      <c r="AH493" s="319"/>
      <c r="AI493" s="319"/>
      <c r="AJ493" s="319"/>
      <c r="AK493" s="319"/>
      <c r="AL493" s="391"/>
      <c r="AM493" s="319"/>
      <c r="AN493" s="319"/>
      <c r="AO493" s="319"/>
      <c r="AP493" s="319"/>
      <c r="AQ493" s="319"/>
      <c r="AR493" s="391"/>
      <c r="AS493" s="319"/>
      <c r="AT493" s="319"/>
      <c r="AU493" s="319"/>
      <c r="AV493" s="319"/>
      <c r="AW493" s="394"/>
      <c r="AX493" s="391"/>
      <c r="AY493" s="319"/>
      <c r="AZ493" s="319"/>
      <c r="BA493" s="319"/>
      <c r="BB493" s="319"/>
      <c r="BC493" s="319"/>
      <c r="BD493" s="391"/>
      <c r="BE493" s="319"/>
      <c r="BF493" s="319"/>
      <c r="BG493" s="319"/>
      <c r="BH493" s="319"/>
      <c r="BI493" s="319"/>
      <c r="BJ493" s="391"/>
      <c r="BL493" s="391"/>
      <c r="BM493" s="391"/>
      <c r="BN493" s="391"/>
      <c r="BO493" s="391"/>
      <c r="BP493" s="391"/>
      <c r="BQ493" s="391"/>
      <c r="BR493" s="391"/>
      <c r="BS493" s="391"/>
      <c r="BT493" s="391"/>
      <c r="BU493" s="391"/>
      <c r="BV493" s="391"/>
      <c r="BW493" s="391"/>
      <c r="BX493" s="391"/>
    </row>
    <row r="494" spans="1:76">
      <c r="A494" s="662"/>
      <c r="B494" s="319"/>
      <c r="C494" s="319"/>
      <c r="D494" s="319"/>
      <c r="E494" s="319"/>
      <c r="F494" s="319"/>
      <c r="G494" s="393"/>
      <c r="H494" s="391"/>
      <c r="I494" s="319"/>
      <c r="J494" s="319"/>
      <c r="K494" s="319"/>
      <c r="L494" s="319"/>
      <c r="M494" s="319"/>
      <c r="N494" s="391"/>
      <c r="O494" s="319"/>
      <c r="P494" s="319"/>
      <c r="Q494" s="319"/>
      <c r="R494" s="319"/>
      <c r="S494" s="319"/>
      <c r="T494" s="391"/>
      <c r="U494" s="319"/>
      <c r="V494" s="319"/>
      <c r="W494" s="319"/>
      <c r="X494" s="319"/>
      <c r="Y494" s="319"/>
      <c r="Z494" s="391"/>
      <c r="AA494" s="319"/>
      <c r="AB494" s="319"/>
      <c r="AC494" s="319"/>
      <c r="AD494" s="319"/>
      <c r="AE494" s="319"/>
      <c r="AF494" s="391"/>
      <c r="AG494" s="319"/>
      <c r="AH494" s="319"/>
      <c r="AI494" s="319"/>
      <c r="AJ494" s="319"/>
      <c r="AK494" s="319"/>
      <c r="AL494" s="391"/>
      <c r="AM494" s="319"/>
      <c r="AN494" s="319"/>
      <c r="AO494" s="319"/>
      <c r="AP494" s="319"/>
      <c r="AQ494" s="319"/>
      <c r="AR494" s="391"/>
      <c r="AS494" s="319"/>
      <c r="AT494" s="319"/>
      <c r="AU494" s="319"/>
      <c r="AV494" s="319"/>
      <c r="AW494" s="394"/>
      <c r="AX494" s="391"/>
      <c r="AY494" s="319"/>
      <c r="AZ494" s="319"/>
      <c r="BA494" s="319"/>
      <c r="BB494" s="319"/>
      <c r="BC494" s="319"/>
      <c r="BD494" s="391"/>
      <c r="BE494" s="319"/>
      <c r="BF494" s="319"/>
      <c r="BG494" s="319"/>
      <c r="BH494" s="319"/>
      <c r="BI494" s="319"/>
      <c r="BJ494" s="391"/>
      <c r="BL494" s="391"/>
      <c r="BM494" s="391"/>
      <c r="BN494" s="391"/>
      <c r="BO494" s="391"/>
      <c r="BP494" s="391"/>
      <c r="BQ494" s="391"/>
      <c r="BR494" s="391"/>
      <c r="BS494" s="391"/>
      <c r="BT494" s="391"/>
      <c r="BU494" s="391"/>
      <c r="BV494" s="391"/>
      <c r="BW494" s="391"/>
      <c r="BX494" s="391"/>
    </row>
    <row r="495" spans="1:76">
      <c r="A495" s="662"/>
      <c r="B495" s="319"/>
      <c r="C495" s="319"/>
      <c r="D495" s="319"/>
      <c r="E495" s="319"/>
      <c r="F495" s="319"/>
      <c r="G495" s="393"/>
      <c r="H495" s="391"/>
      <c r="I495" s="319"/>
      <c r="J495" s="319"/>
      <c r="K495" s="319"/>
      <c r="L495" s="319"/>
      <c r="M495" s="319"/>
      <c r="N495" s="391"/>
      <c r="O495" s="319"/>
      <c r="P495" s="319"/>
      <c r="Q495" s="319"/>
      <c r="R495" s="319"/>
      <c r="S495" s="319"/>
      <c r="T495" s="391"/>
      <c r="U495" s="319"/>
      <c r="V495" s="319"/>
      <c r="W495" s="319"/>
      <c r="X495" s="319"/>
      <c r="Y495" s="319"/>
      <c r="Z495" s="391"/>
      <c r="AA495" s="319"/>
      <c r="AB495" s="319"/>
      <c r="AC495" s="319"/>
      <c r="AD495" s="319"/>
      <c r="AE495" s="319"/>
      <c r="AF495" s="391"/>
      <c r="AG495" s="319"/>
      <c r="AH495" s="319"/>
      <c r="AI495" s="319"/>
      <c r="AJ495" s="319"/>
      <c r="AK495" s="319"/>
      <c r="AL495" s="391"/>
      <c r="AM495" s="319"/>
      <c r="AN495" s="319"/>
      <c r="AO495" s="319"/>
      <c r="AP495" s="319"/>
      <c r="AQ495" s="319"/>
      <c r="AR495" s="391"/>
      <c r="AS495" s="319"/>
      <c r="AT495" s="319"/>
      <c r="AU495" s="319"/>
      <c r="AV495" s="319"/>
      <c r="AW495" s="394"/>
      <c r="AX495" s="391"/>
      <c r="AY495" s="319"/>
      <c r="AZ495" s="319"/>
      <c r="BA495" s="319"/>
      <c r="BB495" s="319"/>
      <c r="BC495" s="319"/>
      <c r="BD495" s="391"/>
      <c r="BE495" s="319"/>
      <c r="BF495" s="319"/>
      <c r="BG495" s="319"/>
      <c r="BH495" s="319"/>
      <c r="BI495" s="319"/>
      <c r="BJ495" s="391"/>
      <c r="BL495" s="391"/>
      <c r="BM495" s="391"/>
      <c r="BN495" s="391"/>
      <c r="BO495" s="391"/>
      <c r="BP495" s="391"/>
      <c r="BQ495" s="391"/>
      <c r="BR495" s="391"/>
      <c r="BS495" s="391"/>
      <c r="BT495" s="391"/>
      <c r="BU495" s="391"/>
      <c r="BV495" s="391"/>
      <c r="BW495" s="391"/>
      <c r="BX495" s="391"/>
    </row>
    <row r="496" spans="1:76">
      <c r="A496" s="662"/>
      <c r="B496" s="319"/>
      <c r="C496" s="319"/>
      <c r="D496" s="319"/>
      <c r="E496" s="319"/>
      <c r="F496" s="319"/>
      <c r="G496" s="393"/>
      <c r="H496" s="391"/>
      <c r="I496" s="319"/>
      <c r="J496" s="319"/>
      <c r="K496" s="319"/>
      <c r="L496" s="319"/>
      <c r="M496" s="319"/>
      <c r="N496" s="391"/>
      <c r="O496" s="319"/>
      <c r="P496" s="319"/>
      <c r="Q496" s="319"/>
      <c r="R496" s="319"/>
      <c r="S496" s="319"/>
      <c r="T496" s="391"/>
      <c r="U496" s="319"/>
      <c r="V496" s="319"/>
      <c r="W496" s="319"/>
      <c r="X496" s="319"/>
      <c r="Y496" s="319"/>
      <c r="Z496" s="391"/>
      <c r="AA496" s="319"/>
      <c r="AB496" s="319"/>
      <c r="AC496" s="319"/>
      <c r="AD496" s="319"/>
      <c r="AE496" s="319"/>
      <c r="AF496" s="391"/>
      <c r="AG496" s="319"/>
      <c r="AH496" s="319"/>
      <c r="AI496" s="319"/>
      <c r="AJ496" s="319"/>
      <c r="AK496" s="319"/>
      <c r="AL496" s="391"/>
      <c r="AM496" s="319"/>
      <c r="AN496" s="319"/>
      <c r="AO496" s="319"/>
      <c r="AP496" s="319"/>
      <c r="AQ496" s="319"/>
      <c r="AR496" s="391"/>
      <c r="AS496" s="319"/>
      <c r="AT496" s="319"/>
      <c r="AU496" s="319"/>
      <c r="AV496" s="319"/>
      <c r="AW496" s="394"/>
      <c r="AX496" s="391"/>
      <c r="AY496" s="319"/>
      <c r="AZ496" s="319"/>
      <c r="BA496" s="319"/>
      <c r="BB496" s="319"/>
      <c r="BC496" s="319"/>
      <c r="BD496" s="391"/>
      <c r="BE496" s="319"/>
      <c r="BF496" s="319"/>
      <c r="BG496" s="319"/>
      <c r="BH496" s="319"/>
      <c r="BI496" s="319"/>
      <c r="BJ496" s="391"/>
      <c r="BL496" s="391"/>
      <c r="BM496" s="391"/>
      <c r="BN496" s="391"/>
      <c r="BO496" s="391"/>
      <c r="BP496" s="391"/>
      <c r="BQ496" s="391"/>
      <c r="BR496" s="391"/>
      <c r="BS496" s="391"/>
      <c r="BT496" s="391"/>
      <c r="BU496" s="391"/>
      <c r="BV496" s="391"/>
      <c r="BW496" s="391"/>
      <c r="BX496" s="391"/>
    </row>
    <row r="497" spans="1:76">
      <c r="A497" s="662"/>
      <c r="B497" s="319"/>
      <c r="C497" s="319"/>
      <c r="D497" s="319"/>
      <c r="E497" s="319"/>
      <c r="F497" s="319"/>
      <c r="G497" s="393"/>
      <c r="H497" s="391"/>
      <c r="I497" s="319"/>
      <c r="J497" s="319"/>
      <c r="K497" s="319"/>
      <c r="L497" s="319"/>
      <c r="M497" s="319"/>
      <c r="N497" s="391"/>
      <c r="O497" s="319"/>
      <c r="P497" s="319"/>
      <c r="Q497" s="319"/>
      <c r="R497" s="319"/>
      <c r="S497" s="319"/>
      <c r="T497" s="391"/>
      <c r="U497" s="319"/>
      <c r="V497" s="319"/>
      <c r="W497" s="319"/>
      <c r="X497" s="319"/>
      <c r="Y497" s="319"/>
      <c r="Z497" s="391"/>
      <c r="AA497" s="319"/>
      <c r="AB497" s="319"/>
      <c r="AC497" s="319"/>
      <c r="AD497" s="319"/>
      <c r="AE497" s="319"/>
      <c r="AF497" s="391"/>
      <c r="AG497" s="319"/>
      <c r="AH497" s="319"/>
      <c r="AI497" s="319"/>
      <c r="AJ497" s="319"/>
      <c r="AK497" s="319"/>
      <c r="AL497" s="391"/>
      <c r="AM497" s="319"/>
      <c r="AN497" s="319"/>
      <c r="AO497" s="319"/>
      <c r="AP497" s="319"/>
      <c r="AQ497" s="319"/>
      <c r="AR497" s="391"/>
      <c r="AS497" s="319"/>
      <c r="AT497" s="319"/>
      <c r="AU497" s="319"/>
      <c r="AV497" s="319"/>
      <c r="AW497" s="394"/>
      <c r="AX497" s="391"/>
      <c r="AY497" s="319"/>
      <c r="AZ497" s="319"/>
      <c r="BA497" s="319"/>
      <c r="BB497" s="319"/>
      <c r="BC497" s="319"/>
      <c r="BD497" s="391"/>
      <c r="BE497" s="319"/>
      <c r="BF497" s="319"/>
      <c r="BG497" s="319"/>
      <c r="BH497" s="319"/>
      <c r="BI497" s="319"/>
      <c r="BJ497" s="391"/>
      <c r="BL497" s="391"/>
      <c r="BM497" s="391"/>
      <c r="BN497" s="391"/>
      <c r="BO497" s="391"/>
      <c r="BP497" s="391"/>
      <c r="BQ497" s="391"/>
      <c r="BR497" s="391"/>
      <c r="BS497" s="391"/>
      <c r="BT497" s="391"/>
      <c r="BU497" s="391"/>
      <c r="BV497" s="391"/>
      <c r="BW497" s="391"/>
      <c r="BX497" s="391"/>
    </row>
    <row r="498" spans="1:76">
      <c r="A498" s="662"/>
      <c r="B498" s="319"/>
      <c r="C498" s="319"/>
      <c r="D498" s="319"/>
      <c r="E498" s="319"/>
      <c r="F498" s="319"/>
      <c r="G498" s="393"/>
      <c r="H498" s="391"/>
      <c r="I498" s="319"/>
      <c r="J498" s="319"/>
      <c r="K498" s="319"/>
      <c r="L498" s="319"/>
      <c r="M498" s="319"/>
      <c r="N498" s="391"/>
      <c r="O498" s="319"/>
      <c r="P498" s="319"/>
      <c r="Q498" s="319"/>
      <c r="R498" s="319"/>
      <c r="S498" s="319"/>
      <c r="T498" s="391"/>
      <c r="U498" s="319"/>
      <c r="V498" s="319"/>
      <c r="W498" s="319"/>
      <c r="X498" s="319"/>
      <c r="Y498" s="319"/>
      <c r="Z498" s="391"/>
      <c r="AA498" s="319"/>
      <c r="AB498" s="319"/>
      <c r="AC498" s="319"/>
      <c r="AD498" s="319"/>
      <c r="AE498" s="319"/>
      <c r="AF498" s="391"/>
      <c r="AG498" s="319"/>
      <c r="AH498" s="319"/>
      <c r="AI498" s="319"/>
      <c r="AJ498" s="319"/>
      <c r="AK498" s="319"/>
      <c r="AL498" s="391"/>
      <c r="AM498" s="319"/>
      <c r="AN498" s="319"/>
      <c r="AO498" s="319"/>
      <c r="AP498" s="319"/>
      <c r="AQ498" s="319"/>
      <c r="AR498" s="391"/>
      <c r="AS498" s="319"/>
      <c r="AT498" s="319"/>
      <c r="AU498" s="319"/>
      <c r="AV498" s="319"/>
      <c r="AW498" s="394"/>
      <c r="AX498" s="391"/>
      <c r="AY498" s="319"/>
      <c r="AZ498" s="319"/>
      <c r="BA498" s="319"/>
      <c r="BB498" s="319"/>
      <c r="BC498" s="319"/>
      <c r="BD498" s="391"/>
      <c r="BE498" s="319"/>
      <c r="BF498" s="319"/>
      <c r="BG498" s="319"/>
      <c r="BH498" s="319"/>
      <c r="BI498" s="319"/>
      <c r="BJ498" s="391"/>
      <c r="BL498" s="391"/>
      <c r="BM498" s="391"/>
      <c r="BN498" s="391"/>
      <c r="BO498" s="391"/>
      <c r="BP498" s="391"/>
      <c r="BQ498" s="391"/>
      <c r="BR498" s="391"/>
      <c r="BS498" s="391"/>
      <c r="BT498" s="391"/>
      <c r="BU498" s="391"/>
      <c r="BV498" s="391"/>
      <c r="BW498" s="391"/>
      <c r="BX498" s="391"/>
    </row>
    <row r="499" spans="1:76">
      <c r="A499" s="662"/>
      <c r="B499" s="319"/>
      <c r="C499" s="319"/>
      <c r="D499" s="319"/>
      <c r="E499" s="319"/>
      <c r="F499" s="319"/>
      <c r="G499" s="393"/>
      <c r="H499" s="391"/>
      <c r="I499" s="319"/>
      <c r="J499" s="319"/>
      <c r="K499" s="319"/>
      <c r="L499" s="319"/>
      <c r="M499" s="319"/>
      <c r="N499" s="391"/>
      <c r="O499" s="319"/>
      <c r="P499" s="319"/>
      <c r="Q499" s="319"/>
      <c r="R499" s="319"/>
      <c r="S499" s="319"/>
      <c r="T499" s="391"/>
      <c r="U499" s="319"/>
      <c r="V499" s="319"/>
      <c r="W499" s="319"/>
      <c r="X499" s="319"/>
      <c r="Y499" s="319"/>
      <c r="Z499" s="391"/>
      <c r="AA499" s="319"/>
      <c r="AB499" s="319"/>
      <c r="AC499" s="319"/>
      <c r="AD499" s="319"/>
      <c r="AE499" s="319"/>
      <c r="AF499" s="391"/>
      <c r="AG499" s="319"/>
      <c r="AH499" s="319"/>
      <c r="AI499" s="319"/>
      <c r="AJ499" s="319"/>
      <c r="AK499" s="319"/>
      <c r="AL499" s="391"/>
      <c r="AM499" s="319"/>
      <c r="AN499" s="319"/>
      <c r="AO499" s="319"/>
      <c r="AP499" s="319"/>
      <c r="AQ499" s="319"/>
      <c r="AR499" s="391"/>
      <c r="AS499" s="319"/>
      <c r="AT499" s="319"/>
      <c r="AU499" s="319"/>
      <c r="AV499" s="319"/>
      <c r="AW499" s="394"/>
      <c r="AX499" s="391"/>
      <c r="AY499" s="319"/>
      <c r="AZ499" s="319"/>
      <c r="BA499" s="319"/>
      <c r="BB499" s="319"/>
      <c r="BC499" s="319"/>
      <c r="BD499" s="391"/>
      <c r="BE499" s="319"/>
      <c r="BF499" s="319"/>
      <c r="BG499" s="319"/>
      <c r="BH499" s="319"/>
      <c r="BI499" s="319"/>
      <c r="BJ499" s="391"/>
      <c r="BL499" s="391"/>
      <c r="BM499" s="391"/>
      <c r="BN499" s="391"/>
      <c r="BO499" s="391"/>
      <c r="BP499" s="391"/>
      <c r="BQ499" s="391"/>
      <c r="BR499" s="391"/>
      <c r="BS499" s="391"/>
      <c r="BT499" s="391"/>
      <c r="BU499" s="391"/>
      <c r="BV499" s="391"/>
      <c r="BW499" s="391"/>
      <c r="BX499" s="391"/>
    </row>
    <row r="500" spans="1:76">
      <c r="A500" s="662"/>
      <c r="B500" s="319"/>
      <c r="C500" s="319"/>
      <c r="D500" s="319"/>
      <c r="E500" s="319"/>
      <c r="F500" s="319"/>
      <c r="G500" s="393"/>
      <c r="H500" s="391"/>
      <c r="I500" s="319"/>
      <c r="J500" s="319"/>
      <c r="K500" s="319"/>
      <c r="L500" s="319"/>
      <c r="M500" s="319"/>
      <c r="N500" s="391"/>
      <c r="O500" s="319"/>
      <c r="P500" s="319"/>
      <c r="Q500" s="319"/>
      <c r="R500" s="319"/>
      <c r="S500" s="319"/>
      <c r="T500" s="391"/>
      <c r="U500" s="319"/>
      <c r="V500" s="319"/>
      <c r="W500" s="319"/>
      <c r="X500" s="319"/>
      <c r="Y500" s="319"/>
      <c r="Z500" s="391"/>
      <c r="AA500" s="319"/>
      <c r="AB500" s="319"/>
      <c r="AC500" s="319"/>
      <c r="AD500" s="319"/>
      <c r="AE500" s="319"/>
      <c r="AF500" s="391"/>
      <c r="AG500" s="319"/>
      <c r="AH500" s="319"/>
      <c r="AI500" s="319"/>
      <c r="AJ500" s="319"/>
      <c r="AK500" s="319"/>
      <c r="AL500" s="391"/>
      <c r="AM500" s="319"/>
      <c r="AN500" s="319"/>
      <c r="AO500" s="319"/>
      <c r="AP500" s="319"/>
      <c r="AQ500" s="319"/>
      <c r="AR500" s="391"/>
      <c r="AS500" s="319"/>
      <c r="AT500" s="319"/>
      <c r="AU500" s="319"/>
      <c r="AV500" s="319"/>
      <c r="AW500" s="394"/>
      <c r="AX500" s="391"/>
      <c r="AY500" s="319"/>
      <c r="AZ500" s="319"/>
      <c r="BA500" s="319"/>
      <c r="BB500" s="319"/>
      <c r="BC500" s="319"/>
      <c r="BD500" s="391"/>
      <c r="BE500" s="319"/>
      <c r="BF500" s="319"/>
      <c r="BG500" s="319"/>
      <c r="BH500" s="319"/>
      <c r="BI500" s="319"/>
      <c r="BJ500" s="391"/>
      <c r="BL500" s="391"/>
      <c r="BM500" s="391"/>
      <c r="BN500" s="391"/>
      <c r="BO500" s="391"/>
      <c r="BP500" s="391"/>
      <c r="BQ500" s="391"/>
      <c r="BR500" s="391"/>
      <c r="BS500" s="391"/>
      <c r="BT500" s="391"/>
      <c r="BU500" s="391"/>
      <c r="BV500" s="391"/>
      <c r="BW500" s="391"/>
      <c r="BX500" s="391"/>
    </row>
    <row r="501" spans="1:76">
      <c r="A501" s="662"/>
      <c r="B501" s="319"/>
      <c r="C501" s="319"/>
      <c r="D501" s="319"/>
      <c r="E501" s="319"/>
      <c r="F501" s="319"/>
      <c r="G501" s="393"/>
      <c r="H501" s="391"/>
      <c r="I501" s="319"/>
      <c r="J501" s="319"/>
      <c r="K501" s="319"/>
      <c r="L501" s="319"/>
      <c r="M501" s="319"/>
      <c r="N501" s="391"/>
      <c r="O501" s="319"/>
      <c r="P501" s="319"/>
      <c r="Q501" s="319"/>
      <c r="R501" s="319"/>
      <c r="S501" s="319"/>
      <c r="T501" s="391"/>
      <c r="U501" s="319"/>
      <c r="V501" s="319"/>
      <c r="W501" s="319"/>
      <c r="X501" s="319"/>
      <c r="Y501" s="319"/>
      <c r="Z501" s="391"/>
      <c r="AA501" s="319"/>
      <c r="AB501" s="319"/>
      <c r="AC501" s="319"/>
      <c r="AD501" s="319"/>
      <c r="AE501" s="319"/>
      <c r="AF501" s="391"/>
      <c r="AG501" s="319"/>
      <c r="AH501" s="319"/>
      <c r="AI501" s="319"/>
      <c r="AJ501" s="319"/>
      <c r="AK501" s="319"/>
      <c r="AL501" s="391"/>
      <c r="AM501" s="319"/>
      <c r="AN501" s="319"/>
      <c r="AO501" s="319"/>
      <c r="AP501" s="319"/>
      <c r="AQ501" s="319"/>
      <c r="AR501" s="391"/>
      <c r="AS501" s="319"/>
      <c r="AT501" s="319"/>
      <c r="AU501" s="319"/>
      <c r="AV501" s="319"/>
      <c r="AW501" s="394"/>
      <c r="AX501" s="391"/>
      <c r="AY501" s="319"/>
      <c r="AZ501" s="319"/>
      <c r="BA501" s="319"/>
      <c r="BB501" s="319"/>
      <c r="BC501" s="319"/>
      <c r="BD501" s="391"/>
      <c r="BE501" s="319"/>
      <c r="BF501" s="319"/>
      <c r="BG501" s="319"/>
      <c r="BH501" s="319"/>
      <c r="BI501" s="319"/>
      <c r="BJ501" s="391"/>
      <c r="BL501" s="391"/>
      <c r="BM501" s="391"/>
      <c r="BN501" s="391"/>
      <c r="BO501" s="391"/>
      <c r="BP501" s="391"/>
      <c r="BQ501" s="391"/>
      <c r="BR501" s="391"/>
      <c r="BS501" s="391"/>
      <c r="BT501" s="391"/>
      <c r="BU501" s="391"/>
      <c r="BV501" s="391"/>
      <c r="BW501" s="391"/>
      <c r="BX501" s="391"/>
    </row>
    <row r="502" spans="1:76">
      <c r="A502" s="662"/>
      <c r="B502" s="319"/>
      <c r="C502" s="319"/>
      <c r="D502" s="319"/>
      <c r="E502" s="319"/>
      <c r="F502" s="319"/>
      <c r="G502" s="393"/>
      <c r="H502" s="391"/>
      <c r="I502" s="319"/>
      <c r="J502" s="319"/>
      <c r="K502" s="319"/>
      <c r="L502" s="319"/>
      <c r="M502" s="319"/>
      <c r="N502" s="391"/>
      <c r="O502" s="319"/>
      <c r="P502" s="319"/>
      <c r="Q502" s="319"/>
      <c r="R502" s="319"/>
      <c r="S502" s="319"/>
      <c r="T502" s="391"/>
      <c r="U502" s="319"/>
      <c r="V502" s="319"/>
      <c r="W502" s="319"/>
      <c r="X502" s="319"/>
      <c r="Y502" s="319"/>
      <c r="Z502" s="391"/>
      <c r="AA502" s="319"/>
      <c r="AB502" s="319"/>
      <c r="AC502" s="319"/>
      <c r="AD502" s="319"/>
      <c r="AE502" s="319"/>
      <c r="AF502" s="391"/>
      <c r="AG502" s="319"/>
      <c r="AH502" s="319"/>
      <c r="AI502" s="319"/>
      <c r="AJ502" s="319"/>
      <c r="AK502" s="319"/>
      <c r="AL502" s="391"/>
      <c r="AM502" s="319"/>
      <c r="AN502" s="319"/>
      <c r="AO502" s="319"/>
      <c r="AP502" s="319"/>
      <c r="AQ502" s="319"/>
      <c r="AR502" s="391"/>
      <c r="AS502" s="319"/>
      <c r="AT502" s="319"/>
      <c r="AU502" s="319"/>
      <c r="AV502" s="319"/>
      <c r="AW502" s="394"/>
      <c r="AX502" s="391"/>
      <c r="AY502" s="319"/>
      <c r="AZ502" s="319"/>
      <c r="BA502" s="319"/>
      <c r="BB502" s="319"/>
      <c r="BC502" s="319"/>
      <c r="BD502" s="391"/>
      <c r="BE502" s="319"/>
      <c r="BF502" s="319"/>
      <c r="BG502" s="319"/>
      <c r="BH502" s="319"/>
      <c r="BI502" s="319"/>
      <c r="BJ502" s="391"/>
      <c r="BL502" s="391"/>
      <c r="BM502" s="391"/>
      <c r="BN502" s="391"/>
      <c r="BO502" s="391"/>
      <c r="BP502" s="391"/>
      <c r="BQ502" s="391"/>
      <c r="BR502" s="391"/>
      <c r="BS502" s="391"/>
      <c r="BT502" s="391"/>
      <c r="BU502" s="391"/>
      <c r="BV502" s="391"/>
      <c r="BW502" s="391"/>
      <c r="BX502" s="391"/>
    </row>
    <row r="503" spans="1:76">
      <c r="A503" s="662"/>
      <c r="B503" s="319"/>
      <c r="C503" s="319"/>
      <c r="D503" s="319"/>
      <c r="E503" s="319"/>
      <c r="F503" s="319"/>
      <c r="G503" s="393"/>
      <c r="H503" s="391"/>
      <c r="I503" s="319"/>
      <c r="J503" s="319"/>
      <c r="K503" s="319"/>
      <c r="L503" s="319"/>
      <c r="M503" s="319"/>
      <c r="N503" s="391"/>
      <c r="O503" s="319"/>
      <c r="P503" s="319"/>
      <c r="Q503" s="319"/>
      <c r="R503" s="319"/>
      <c r="S503" s="319"/>
      <c r="T503" s="391"/>
      <c r="U503" s="319"/>
      <c r="V503" s="319"/>
      <c r="W503" s="319"/>
      <c r="X503" s="319"/>
      <c r="Y503" s="319"/>
      <c r="Z503" s="391"/>
      <c r="AA503" s="319"/>
      <c r="AB503" s="319"/>
      <c r="AC503" s="319"/>
      <c r="AD503" s="319"/>
      <c r="AE503" s="319"/>
      <c r="AF503" s="391"/>
      <c r="AG503" s="319"/>
      <c r="AH503" s="319"/>
      <c r="AI503" s="319"/>
      <c r="AJ503" s="319"/>
      <c r="AK503" s="319"/>
      <c r="AL503" s="391"/>
      <c r="AM503" s="319"/>
      <c r="AN503" s="319"/>
      <c r="AO503" s="319"/>
      <c r="AP503" s="319"/>
      <c r="AQ503" s="319"/>
      <c r="AR503" s="391"/>
      <c r="AS503" s="319"/>
      <c r="AT503" s="319"/>
      <c r="AU503" s="319"/>
      <c r="AV503" s="319"/>
      <c r="AW503" s="394"/>
      <c r="AX503" s="391"/>
      <c r="AY503" s="319"/>
      <c r="AZ503" s="319"/>
      <c r="BA503" s="319"/>
      <c r="BB503" s="319"/>
      <c r="BC503" s="319"/>
      <c r="BD503" s="391"/>
      <c r="BE503" s="319"/>
      <c r="BF503" s="319"/>
      <c r="BG503" s="319"/>
      <c r="BH503" s="319"/>
      <c r="BI503" s="319"/>
      <c r="BJ503" s="391"/>
      <c r="BL503" s="391"/>
      <c r="BM503" s="391"/>
      <c r="BN503" s="391"/>
      <c r="BO503" s="391"/>
      <c r="BP503" s="391"/>
      <c r="BQ503" s="391"/>
      <c r="BR503" s="391"/>
      <c r="BS503" s="391"/>
      <c r="BT503" s="391"/>
      <c r="BU503" s="391"/>
      <c r="BV503" s="391"/>
      <c r="BW503" s="391"/>
      <c r="BX503" s="391"/>
    </row>
    <row r="504" spans="1:76">
      <c r="A504" s="662"/>
      <c r="B504" s="319"/>
      <c r="C504" s="319"/>
      <c r="D504" s="319"/>
      <c r="E504" s="319"/>
      <c r="F504" s="319"/>
      <c r="G504" s="393"/>
      <c r="H504" s="391"/>
      <c r="I504" s="319"/>
      <c r="J504" s="319"/>
      <c r="K504" s="319"/>
      <c r="L504" s="319"/>
      <c r="M504" s="319"/>
      <c r="N504" s="391"/>
      <c r="O504" s="319"/>
      <c r="P504" s="319"/>
      <c r="Q504" s="319"/>
      <c r="R504" s="319"/>
      <c r="S504" s="319"/>
      <c r="T504" s="391"/>
      <c r="U504" s="319"/>
      <c r="V504" s="319"/>
      <c r="W504" s="319"/>
      <c r="X504" s="319"/>
      <c r="Y504" s="319"/>
      <c r="Z504" s="391"/>
      <c r="AA504" s="319"/>
      <c r="AB504" s="319"/>
      <c r="AC504" s="319"/>
      <c r="AD504" s="319"/>
      <c r="AE504" s="319"/>
      <c r="AF504" s="391"/>
      <c r="AG504" s="319"/>
      <c r="AH504" s="319"/>
      <c r="AI504" s="319"/>
      <c r="AJ504" s="319"/>
      <c r="AK504" s="319"/>
      <c r="AL504" s="391"/>
      <c r="AM504" s="319"/>
      <c r="AN504" s="319"/>
      <c r="AO504" s="319"/>
      <c r="AP504" s="319"/>
      <c r="AQ504" s="319"/>
      <c r="AR504" s="391"/>
      <c r="AS504" s="319"/>
      <c r="AT504" s="319"/>
      <c r="AU504" s="319"/>
      <c r="AV504" s="319"/>
      <c r="AW504" s="394"/>
      <c r="AX504" s="391"/>
      <c r="AY504" s="319"/>
      <c r="AZ504" s="319"/>
      <c r="BA504" s="319"/>
      <c r="BB504" s="319"/>
      <c r="BC504" s="319"/>
      <c r="BD504" s="391"/>
      <c r="BE504" s="319"/>
      <c r="BF504" s="319"/>
      <c r="BG504" s="319"/>
      <c r="BH504" s="319"/>
      <c r="BI504" s="319"/>
      <c r="BJ504" s="391"/>
      <c r="BL504" s="391"/>
      <c r="BM504" s="391"/>
      <c r="BN504" s="391"/>
      <c r="BO504" s="391"/>
      <c r="BP504" s="391"/>
      <c r="BQ504" s="391"/>
      <c r="BR504" s="391"/>
      <c r="BS504" s="391"/>
      <c r="BT504" s="391"/>
      <c r="BU504" s="391"/>
      <c r="BV504" s="391"/>
      <c r="BW504" s="391"/>
      <c r="BX504" s="391"/>
    </row>
    <row r="505" spans="1:76">
      <c r="A505" s="662"/>
      <c r="B505" s="319"/>
      <c r="C505" s="319"/>
      <c r="D505" s="319"/>
      <c r="E505" s="319"/>
      <c r="F505" s="319"/>
      <c r="G505" s="393"/>
      <c r="H505" s="391"/>
      <c r="I505" s="319"/>
      <c r="J505" s="319"/>
      <c r="K505" s="319"/>
      <c r="L505" s="319"/>
      <c r="M505" s="319"/>
      <c r="N505" s="391"/>
      <c r="O505" s="319"/>
      <c r="P505" s="319"/>
      <c r="Q505" s="319"/>
      <c r="R505" s="319"/>
      <c r="S505" s="319"/>
      <c r="T505" s="391"/>
      <c r="U505" s="319"/>
      <c r="V505" s="319"/>
      <c r="W505" s="319"/>
      <c r="X505" s="319"/>
      <c r="Y505" s="319"/>
      <c r="Z505" s="391"/>
      <c r="AA505" s="319"/>
      <c r="AB505" s="319"/>
      <c r="AC505" s="319"/>
      <c r="AD505" s="319"/>
      <c r="AE505" s="319"/>
      <c r="AF505" s="391"/>
      <c r="AG505" s="319"/>
      <c r="AH505" s="319"/>
      <c r="AI505" s="319"/>
      <c r="AJ505" s="319"/>
      <c r="AK505" s="319"/>
      <c r="AL505" s="391"/>
      <c r="AM505" s="319"/>
      <c r="AN505" s="319"/>
      <c r="AO505" s="319"/>
      <c r="AP505" s="319"/>
      <c r="AQ505" s="319"/>
      <c r="AR505" s="391"/>
      <c r="AS505" s="319"/>
      <c r="AT505" s="319"/>
      <c r="AU505" s="319"/>
      <c r="AV505" s="319"/>
      <c r="AW505" s="394"/>
      <c r="AX505" s="391"/>
      <c r="AY505" s="319"/>
      <c r="AZ505" s="319"/>
      <c r="BA505" s="319"/>
      <c r="BB505" s="319"/>
      <c r="BC505" s="319"/>
      <c r="BD505" s="391"/>
      <c r="BE505" s="319"/>
      <c r="BF505" s="319"/>
      <c r="BG505" s="319"/>
      <c r="BH505" s="319"/>
      <c r="BI505" s="319"/>
      <c r="BJ505" s="391"/>
      <c r="BL505" s="391"/>
      <c r="BM505" s="391"/>
      <c r="BN505" s="391"/>
      <c r="BO505" s="391"/>
      <c r="BP505" s="391"/>
      <c r="BQ505" s="391"/>
      <c r="BR505" s="391"/>
      <c r="BS505" s="391"/>
      <c r="BT505" s="391"/>
      <c r="BU505" s="391"/>
      <c r="BV505" s="391"/>
      <c r="BW505" s="391"/>
      <c r="BX505" s="391"/>
    </row>
    <row r="506" spans="1:76">
      <c r="A506" s="662"/>
      <c r="B506" s="319"/>
      <c r="C506" s="319"/>
      <c r="D506" s="319"/>
      <c r="E506" s="319"/>
      <c r="F506" s="319"/>
      <c r="G506" s="393"/>
      <c r="H506" s="391"/>
      <c r="I506" s="319"/>
      <c r="J506" s="319"/>
      <c r="K506" s="319"/>
      <c r="L506" s="319"/>
      <c r="M506" s="319"/>
      <c r="N506" s="391"/>
      <c r="O506" s="319"/>
      <c r="P506" s="319"/>
      <c r="Q506" s="319"/>
      <c r="R506" s="319"/>
      <c r="S506" s="319"/>
      <c r="T506" s="391"/>
      <c r="U506" s="319"/>
      <c r="V506" s="319"/>
      <c r="W506" s="319"/>
      <c r="X506" s="319"/>
      <c r="Y506" s="319"/>
      <c r="Z506" s="391"/>
      <c r="AA506" s="319"/>
      <c r="AB506" s="319"/>
      <c r="AC506" s="319"/>
      <c r="AD506" s="319"/>
      <c r="AE506" s="319"/>
      <c r="AF506" s="391"/>
      <c r="AG506" s="319"/>
      <c r="AH506" s="319"/>
      <c r="AI506" s="319"/>
      <c r="AJ506" s="319"/>
      <c r="AK506" s="319"/>
      <c r="AL506" s="391"/>
      <c r="AM506" s="319"/>
      <c r="AN506" s="319"/>
      <c r="AO506" s="319"/>
      <c r="AP506" s="319"/>
      <c r="AQ506" s="319"/>
      <c r="AR506" s="391"/>
      <c r="AS506" s="319"/>
      <c r="AT506" s="319"/>
      <c r="AU506" s="319"/>
      <c r="AV506" s="319"/>
      <c r="AW506" s="394"/>
      <c r="AX506" s="391"/>
      <c r="AY506" s="319"/>
      <c r="AZ506" s="319"/>
      <c r="BA506" s="319"/>
      <c r="BB506" s="319"/>
      <c r="BC506" s="319"/>
      <c r="BD506" s="391"/>
      <c r="BE506" s="319"/>
      <c r="BF506" s="319"/>
      <c r="BG506" s="319"/>
      <c r="BH506" s="319"/>
      <c r="BI506" s="319"/>
      <c r="BJ506" s="391"/>
      <c r="BL506" s="391"/>
      <c r="BM506" s="391"/>
      <c r="BN506" s="391"/>
      <c r="BO506" s="391"/>
      <c r="BP506" s="391"/>
      <c r="BQ506" s="391"/>
      <c r="BR506" s="391"/>
      <c r="BS506" s="391"/>
      <c r="BT506" s="391"/>
      <c r="BU506" s="391"/>
      <c r="BV506" s="391"/>
      <c r="BW506" s="391"/>
      <c r="BX506" s="391"/>
    </row>
    <row r="507" spans="1:76">
      <c r="A507" s="662"/>
      <c r="B507" s="319"/>
      <c r="C507" s="319"/>
      <c r="D507" s="319"/>
      <c r="E507" s="319"/>
      <c r="F507" s="319"/>
      <c r="G507" s="393"/>
      <c r="H507" s="391"/>
      <c r="I507" s="319"/>
      <c r="J507" s="319"/>
      <c r="K507" s="319"/>
      <c r="L507" s="319"/>
      <c r="M507" s="319"/>
      <c r="N507" s="391"/>
      <c r="O507" s="319"/>
      <c r="P507" s="319"/>
      <c r="Q507" s="319"/>
      <c r="R507" s="319"/>
      <c r="S507" s="319"/>
      <c r="T507" s="391"/>
      <c r="U507" s="319"/>
      <c r="V507" s="319"/>
      <c r="W507" s="319"/>
      <c r="X507" s="319"/>
      <c r="Y507" s="319"/>
      <c r="Z507" s="391"/>
      <c r="AA507" s="319"/>
      <c r="AB507" s="319"/>
      <c r="AC507" s="319"/>
      <c r="AD507" s="319"/>
      <c r="AE507" s="319"/>
      <c r="AF507" s="391"/>
      <c r="AG507" s="319"/>
      <c r="AH507" s="319"/>
      <c r="AI507" s="319"/>
      <c r="AJ507" s="319"/>
      <c r="AK507" s="319"/>
      <c r="AL507" s="391"/>
      <c r="AM507" s="319"/>
      <c r="AN507" s="319"/>
      <c r="AO507" s="319"/>
      <c r="AP507" s="319"/>
      <c r="AQ507" s="319"/>
      <c r="AR507" s="391"/>
      <c r="AS507" s="319"/>
      <c r="AT507" s="319"/>
      <c r="AU507" s="319"/>
      <c r="AV507" s="319"/>
      <c r="AW507" s="394"/>
      <c r="AX507" s="391"/>
      <c r="AY507" s="319"/>
      <c r="AZ507" s="319"/>
      <c r="BA507" s="319"/>
      <c r="BB507" s="319"/>
      <c r="BC507" s="319"/>
      <c r="BD507" s="391"/>
      <c r="BE507" s="319"/>
      <c r="BF507" s="319"/>
      <c r="BG507" s="319"/>
      <c r="BH507" s="319"/>
      <c r="BI507" s="319"/>
      <c r="BJ507" s="391"/>
      <c r="BL507" s="391"/>
      <c r="BM507" s="391"/>
      <c r="BN507" s="391"/>
      <c r="BO507" s="391"/>
      <c r="BP507" s="391"/>
      <c r="BQ507" s="391"/>
      <c r="BR507" s="391"/>
      <c r="BS507" s="391"/>
      <c r="BT507" s="391"/>
      <c r="BU507" s="391"/>
      <c r="BV507" s="391"/>
      <c r="BW507" s="391"/>
      <c r="BX507" s="391"/>
    </row>
    <row r="508" spans="1:76">
      <c r="A508" s="662"/>
      <c r="B508" s="319"/>
      <c r="C508" s="319"/>
      <c r="D508" s="319"/>
      <c r="E508" s="319"/>
      <c r="F508" s="319"/>
      <c r="G508" s="393"/>
      <c r="H508" s="391"/>
      <c r="I508" s="319"/>
      <c r="J508" s="319"/>
      <c r="K508" s="319"/>
      <c r="L508" s="319"/>
      <c r="M508" s="319"/>
      <c r="N508" s="391"/>
      <c r="O508" s="319"/>
      <c r="P508" s="319"/>
      <c r="Q508" s="319"/>
      <c r="R508" s="319"/>
      <c r="S508" s="319"/>
      <c r="T508" s="391"/>
      <c r="U508" s="319"/>
      <c r="V508" s="319"/>
      <c r="W508" s="319"/>
      <c r="X508" s="319"/>
      <c r="Y508" s="319"/>
      <c r="Z508" s="391"/>
      <c r="AA508" s="319"/>
      <c r="AB508" s="319"/>
      <c r="AC508" s="319"/>
      <c r="AD508" s="319"/>
      <c r="AE508" s="319"/>
      <c r="AF508" s="391"/>
      <c r="AG508" s="319"/>
      <c r="AH508" s="319"/>
      <c r="AI508" s="319"/>
      <c r="AJ508" s="319"/>
      <c r="AK508" s="319"/>
      <c r="AL508" s="391"/>
      <c r="AM508" s="319"/>
      <c r="AN508" s="319"/>
      <c r="AO508" s="319"/>
      <c r="AP508" s="319"/>
      <c r="AQ508" s="319"/>
      <c r="AR508" s="391"/>
      <c r="AS508" s="319"/>
      <c r="AT508" s="319"/>
      <c r="AU508" s="319"/>
      <c r="AV508" s="319"/>
      <c r="AW508" s="394"/>
      <c r="AX508" s="391"/>
      <c r="AY508" s="319"/>
      <c r="AZ508" s="319"/>
      <c r="BA508" s="319"/>
      <c r="BB508" s="319"/>
      <c r="BC508" s="319"/>
      <c r="BD508" s="391"/>
      <c r="BE508" s="319"/>
      <c r="BF508" s="319"/>
      <c r="BG508" s="319"/>
      <c r="BH508" s="319"/>
      <c r="BI508" s="319"/>
      <c r="BJ508" s="391"/>
      <c r="BL508" s="391"/>
      <c r="BM508" s="391"/>
      <c r="BN508" s="391"/>
      <c r="BO508" s="391"/>
      <c r="BP508" s="391"/>
      <c r="BQ508" s="391"/>
      <c r="BR508" s="391"/>
      <c r="BS508" s="391"/>
      <c r="BT508" s="391"/>
      <c r="BU508" s="391"/>
      <c r="BV508" s="391"/>
      <c r="BW508" s="391"/>
      <c r="BX508" s="391"/>
    </row>
    <row r="509" spans="1:76">
      <c r="A509" s="662"/>
      <c r="B509" s="319"/>
      <c r="C509" s="319"/>
      <c r="D509" s="319"/>
      <c r="E509" s="319"/>
      <c r="F509" s="319"/>
      <c r="G509" s="393"/>
      <c r="H509" s="391"/>
      <c r="I509" s="319"/>
      <c r="J509" s="319"/>
      <c r="K509" s="319"/>
      <c r="L509" s="319"/>
      <c r="M509" s="319"/>
      <c r="N509" s="391"/>
      <c r="O509" s="319"/>
      <c r="P509" s="319"/>
      <c r="Q509" s="319"/>
      <c r="R509" s="319"/>
      <c r="S509" s="319"/>
      <c r="T509" s="391"/>
      <c r="U509" s="319"/>
      <c r="V509" s="319"/>
      <c r="W509" s="319"/>
      <c r="X509" s="319"/>
      <c r="Y509" s="319"/>
      <c r="Z509" s="391"/>
      <c r="AA509" s="319"/>
      <c r="AB509" s="319"/>
      <c r="AC509" s="319"/>
      <c r="AD509" s="319"/>
      <c r="AE509" s="319"/>
      <c r="AF509" s="391"/>
      <c r="AG509" s="319"/>
      <c r="AH509" s="319"/>
      <c r="AI509" s="319"/>
      <c r="AJ509" s="319"/>
      <c r="AK509" s="319"/>
      <c r="AL509" s="391"/>
      <c r="AM509" s="319"/>
      <c r="AN509" s="319"/>
      <c r="AO509" s="319"/>
      <c r="AP509" s="319"/>
      <c r="AQ509" s="319"/>
      <c r="AR509" s="391"/>
      <c r="AS509" s="319"/>
      <c r="AT509" s="319"/>
      <c r="AU509" s="319"/>
      <c r="AV509" s="319"/>
      <c r="AW509" s="394"/>
      <c r="AX509" s="391"/>
      <c r="AY509" s="319"/>
      <c r="AZ509" s="319"/>
      <c r="BA509" s="319"/>
      <c r="BB509" s="319"/>
      <c r="BC509" s="319"/>
      <c r="BD509" s="391"/>
      <c r="BE509" s="319"/>
      <c r="BF509" s="319"/>
      <c r="BG509" s="319"/>
      <c r="BH509" s="319"/>
      <c r="BI509" s="319"/>
      <c r="BJ509" s="391"/>
      <c r="BL509" s="391"/>
      <c r="BM509" s="391"/>
      <c r="BN509" s="391"/>
      <c r="BO509" s="391"/>
      <c r="BP509" s="391"/>
      <c r="BQ509" s="391"/>
      <c r="BR509" s="391"/>
      <c r="BS509" s="391"/>
      <c r="BT509" s="391"/>
      <c r="BU509" s="391"/>
      <c r="BV509" s="391"/>
      <c r="BW509" s="391"/>
      <c r="BX509" s="391"/>
    </row>
    <row r="510" spans="1:76">
      <c r="A510" s="662"/>
      <c r="B510" s="319"/>
      <c r="C510" s="319"/>
      <c r="D510" s="319"/>
      <c r="E510" s="319"/>
      <c r="F510" s="319"/>
      <c r="G510" s="393"/>
      <c r="H510" s="391"/>
      <c r="I510" s="319"/>
      <c r="J510" s="319"/>
      <c r="K510" s="319"/>
      <c r="L510" s="319"/>
      <c r="M510" s="319"/>
      <c r="N510" s="391"/>
      <c r="O510" s="319"/>
      <c r="P510" s="319"/>
      <c r="Q510" s="319"/>
      <c r="R510" s="319"/>
      <c r="S510" s="319"/>
      <c r="T510" s="391"/>
      <c r="U510" s="319"/>
      <c r="V510" s="319"/>
      <c r="W510" s="319"/>
      <c r="X510" s="319"/>
      <c r="Y510" s="319"/>
      <c r="Z510" s="391"/>
      <c r="AA510" s="319"/>
      <c r="AB510" s="319"/>
      <c r="AC510" s="319"/>
      <c r="AD510" s="319"/>
      <c r="AE510" s="319"/>
      <c r="AF510" s="391"/>
      <c r="AG510" s="319"/>
      <c r="AH510" s="319"/>
      <c r="AI510" s="319"/>
      <c r="AJ510" s="319"/>
      <c r="AK510" s="319"/>
      <c r="AL510" s="391"/>
      <c r="AM510" s="319"/>
      <c r="AN510" s="319"/>
      <c r="AO510" s="319"/>
      <c r="AP510" s="319"/>
      <c r="AQ510" s="319"/>
      <c r="AR510" s="391"/>
      <c r="AS510" s="319"/>
      <c r="AT510" s="319"/>
      <c r="AU510" s="319"/>
      <c r="AV510" s="319"/>
      <c r="AW510" s="394"/>
      <c r="AX510" s="391"/>
      <c r="AY510" s="319"/>
      <c r="AZ510" s="319"/>
      <c r="BA510" s="319"/>
      <c r="BB510" s="319"/>
      <c r="BC510" s="319"/>
      <c r="BD510" s="391"/>
      <c r="BE510" s="319"/>
      <c r="BF510" s="319"/>
      <c r="BG510" s="319"/>
      <c r="BH510" s="319"/>
      <c r="BI510" s="319"/>
      <c r="BJ510" s="391"/>
      <c r="BL510" s="391"/>
      <c r="BM510" s="391"/>
      <c r="BN510" s="391"/>
      <c r="BO510" s="391"/>
      <c r="BP510" s="391"/>
      <c r="BQ510" s="391"/>
      <c r="BR510" s="391"/>
      <c r="BS510" s="391"/>
      <c r="BT510" s="391"/>
      <c r="BU510" s="391"/>
      <c r="BV510" s="391"/>
      <c r="BW510" s="391"/>
      <c r="BX510" s="391"/>
    </row>
    <row r="511" spans="1:76">
      <c r="A511" s="662"/>
      <c r="B511" s="319"/>
      <c r="C511" s="319"/>
      <c r="D511" s="319"/>
      <c r="E511" s="319"/>
      <c r="F511" s="319"/>
      <c r="G511" s="393"/>
      <c r="H511" s="391"/>
      <c r="I511" s="319"/>
      <c r="J511" s="319"/>
      <c r="K511" s="319"/>
      <c r="L511" s="319"/>
      <c r="M511" s="319"/>
      <c r="N511" s="391"/>
      <c r="O511" s="319"/>
      <c r="P511" s="319"/>
      <c r="Q511" s="319"/>
      <c r="R511" s="319"/>
      <c r="S511" s="319"/>
      <c r="T511" s="391"/>
      <c r="U511" s="319"/>
      <c r="V511" s="319"/>
      <c r="W511" s="319"/>
      <c r="X511" s="319"/>
      <c r="Y511" s="319"/>
      <c r="Z511" s="391"/>
      <c r="AA511" s="319"/>
      <c r="AB511" s="319"/>
      <c r="AC511" s="319"/>
      <c r="AD511" s="319"/>
      <c r="AE511" s="319"/>
      <c r="AF511" s="391"/>
      <c r="AG511" s="319"/>
      <c r="AH511" s="319"/>
      <c r="AI511" s="319"/>
      <c r="AJ511" s="319"/>
      <c r="AK511" s="319"/>
      <c r="AL511" s="391"/>
      <c r="AM511" s="319"/>
      <c r="AN511" s="319"/>
      <c r="AO511" s="319"/>
      <c r="AP511" s="319"/>
      <c r="AQ511" s="319"/>
      <c r="AR511" s="391"/>
      <c r="AS511" s="319"/>
      <c r="AT511" s="319"/>
      <c r="AU511" s="319"/>
      <c r="AV511" s="319"/>
      <c r="AW511" s="394"/>
      <c r="AX511" s="391"/>
      <c r="AY511" s="319"/>
      <c r="AZ511" s="319"/>
      <c r="BA511" s="319"/>
      <c r="BB511" s="319"/>
      <c r="BC511" s="319"/>
      <c r="BD511" s="391"/>
      <c r="BE511" s="319"/>
      <c r="BF511" s="319"/>
      <c r="BG511" s="319"/>
      <c r="BH511" s="319"/>
      <c r="BI511" s="319"/>
      <c r="BJ511" s="391"/>
      <c r="BL511" s="391"/>
      <c r="BM511" s="391"/>
      <c r="BN511" s="391"/>
      <c r="BO511" s="391"/>
      <c r="BP511" s="391"/>
      <c r="BQ511" s="391"/>
      <c r="BR511" s="391"/>
      <c r="BS511" s="391"/>
      <c r="BT511" s="391"/>
      <c r="BU511" s="391"/>
      <c r="BV511" s="391"/>
      <c r="BW511" s="391"/>
      <c r="BX511" s="391"/>
    </row>
    <row r="512" spans="1:76">
      <c r="A512" s="662"/>
      <c r="B512" s="319"/>
      <c r="C512" s="319"/>
      <c r="D512" s="319"/>
      <c r="E512" s="319"/>
      <c r="F512" s="319"/>
      <c r="G512" s="393"/>
      <c r="H512" s="391"/>
      <c r="I512" s="319"/>
      <c r="J512" s="319"/>
      <c r="K512" s="319"/>
      <c r="L512" s="319"/>
      <c r="M512" s="319"/>
      <c r="N512" s="391"/>
      <c r="O512" s="319"/>
      <c r="P512" s="319"/>
      <c r="Q512" s="319"/>
      <c r="R512" s="319"/>
      <c r="S512" s="319"/>
      <c r="T512" s="391"/>
      <c r="U512" s="319"/>
      <c r="V512" s="319"/>
      <c r="W512" s="319"/>
      <c r="X512" s="319"/>
      <c r="Y512" s="319"/>
      <c r="Z512" s="391"/>
      <c r="AA512" s="319"/>
      <c r="AB512" s="319"/>
      <c r="AC512" s="319"/>
      <c r="AD512" s="319"/>
      <c r="AE512" s="319"/>
      <c r="AF512" s="391"/>
      <c r="AG512" s="319"/>
      <c r="AH512" s="319"/>
      <c r="AI512" s="319"/>
      <c r="AJ512" s="319"/>
      <c r="AK512" s="319"/>
      <c r="AL512" s="391"/>
      <c r="AM512" s="319"/>
      <c r="AN512" s="319"/>
      <c r="AO512" s="319"/>
      <c r="AP512" s="319"/>
      <c r="AQ512" s="319"/>
      <c r="AR512" s="391"/>
      <c r="AS512" s="319"/>
      <c r="AT512" s="319"/>
      <c r="AU512" s="319"/>
      <c r="AV512" s="319"/>
      <c r="AW512" s="394"/>
      <c r="AX512" s="391"/>
      <c r="AY512" s="319"/>
      <c r="AZ512" s="319"/>
      <c r="BA512" s="319"/>
      <c r="BB512" s="319"/>
      <c r="BC512" s="319"/>
      <c r="BD512" s="391"/>
      <c r="BE512" s="319"/>
      <c r="BF512" s="319"/>
      <c r="BG512" s="319"/>
      <c r="BH512" s="319"/>
      <c r="BI512" s="319"/>
      <c r="BJ512" s="391"/>
      <c r="BL512" s="391"/>
      <c r="BM512" s="391"/>
      <c r="BN512" s="391"/>
      <c r="BO512" s="391"/>
      <c r="BP512" s="391"/>
      <c r="BQ512" s="391"/>
      <c r="BR512" s="391"/>
      <c r="BS512" s="391"/>
      <c r="BT512" s="391"/>
      <c r="BU512" s="391"/>
      <c r="BV512" s="391"/>
      <c r="BW512" s="391"/>
      <c r="BX512" s="391"/>
    </row>
    <row r="513" spans="1:76">
      <c r="A513" s="662"/>
      <c r="B513" s="319"/>
      <c r="C513" s="319"/>
      <c r="D513" s="319"/>
      <c r="E513" s="319"/>
      <c r="F513" s="319"/>
      <c r="G513" s="393"/>
      <c r="H513" s="391"/>
      <c r="I513" s="319"/>
      <c r="J513" s="319"/>
      <c r="K513" s="319"/>
      <c r="L513" s="319"/>
      <c r="M513" s="319"/>
      <c r="N513" s="391"/>
      <c r="O513" s="319"/>
      <c r="P513" s="319"/>
      <c r="Q513" s="319"/>
      <c r="R513" s="319"/>
      <c r="S513" s="319"/>
      <c r="T513" s="391"/>
      <c r="U513" s="319"/>
      <c r="V513" s="319"/>
      <c r="W513" s="319"/>
      <c r="X513" s="319"/>
      <c r="Y513" s="319"/>
      <c r="Z513" s="391"/>
      <c r="AA513" s="319"/>
      <c r="AB513" s="319"/>
      <c r="AC513" s="319"/>
      <c r="AD513" s="319"/>
      <c r="AE513" s="319"/>
      <c r="AF513" s="391"/>
      <c r="AG513" s="319"/>
      <c r="AH513" s="319"/>
      <c r="AI513" s="319"/>
      <c r="AJ513" s="319"/>
      <c r="AK513" s="319"/>
      <c r="AL513" s="391"/>
      <c r="AM513" s="319"/>
      <c r="AN513" s="319"/>
      <c r="AO513" s="319"/>
      <c r="AP513" s="319"/>
      <c r="AQ513" s="319"/>
      <c r="AR513" s="391"/>
      <c r="AS513" s="319"/>
      <c r="AT513" s="319"/>
      <c r="AU513" s="319"/>
      <c r="AV513" s="319"/>
      <c r="AW513" s="394"/>
      <c r="AX513" s="391"/>
      <c r="AY513" s="319"/>
      <c r="AZ513" s="319"/>
      <c r="BA513" s="319"/>
      <c r="BB513" s="319"/>
      <c r="BC513" s="319"/>
      <c r="BD513" s="391"/>
      <c r="BE513" s="319"/>
      <c r="BF513" s="319"/>
      <c r="BG513" s="319"/>
      <c r="BH513" s="319"/>
      <c r="BI513" s="319"/>
      <c r="BJ513" s="391"/>
      <c r="BL513" s="391"/>
      <c r="BM513" s="391"/>
      <c r="BN513" s="391"/>
      <c r="BO513" s="391"/>
      <c r="BP513" s="391"/>
      <c r="BQ513" s="391"/>
      <c r="BR513" s="391"/>
      <c r="BS513" s="391"/>
      <c r="BT513" s="391"/>
      <c r="BU513" s="391"/>
      <c r="BV513" s="391"/>
      <c r="BW513" s="391"/>
      <c r="BX513" s="391"/>
    </row>
    <row r="514" spans="1:76">
      <c r="A514" s="662"/>
      <c r="B514" s="319"/>
      <c r="C514" s="319"/>
      <c r="D514" s="319"/>
      <c r="E514" s="319"/>
      <c r="F514" s="319"/>
      <c r="G514" s="393"/>
      <c r="H514" s="391"/>
      <c r="I514" s="319"/>
      <c r="J514" s="319"/>
      <c r="K514" s="319"/>
      <c r="L514" s="319"/>
      <c r="M514" s="319"/>
      <c r="N514" s="391"/>
      <c r="O514" s="319"/>
      <c r="P514" s="319"/>
      <c r="Q514" s="319"/>
      <c r="R514" s="319"/>
      <c r="S514" s="319"/>
      <c r="T514" s="391"/>
      <c r="U514" s="319"/>
      <c r="V514" s="319"/>
      <c r="W514" s="319"/>
      <c r="X514" s="319"/>
      <c r="Y514" s="319"/>
      <c r="Z514" s="391"/>
      <c r="AA514" s="319"/>
      <c r="AB514" s="319"/>
      <c r="AC514" s="319"/>
      <c r="AD514" s="319"/>
      <c r="AE514" s="319"/>
      <c r="AF514" s="391"/>
      <c r="AG514" s="319"/>
      <c r="AH514" s="319"/>
      <c r="AI514" s="319"/>
      <c r="AJ514" s="319"/>
      <c r="AK514" s="319"/>
      <c r="AL514" s="391"/>
      <c r="AM514" s="319"/>
      <c r="AN514" s="319"/>
      <c r="AO514" s="319"/>
      <c r="AP514" s="319"/>
      <c r="AQ514" s="319"/>
      <c r="AR514" s="391"/>
      <c r="AS514" s="319"/>
      <c r="AT514" s="319"/>
      <c r="AU514" s="319"/>
      <c r="AV514" s="319"/>
      <c r="AW514" s="394"/>
      <c r="AX514" s="391"/>
      <c r="AY514" s="319"/>
      <c r="AZ514" s="319"/>
      <c r="BA514" s="319"/>
      <c r="BB514" s="319"/>
      <c r="BC514" s="319"/>
      <c r="BD514" s="391"/>
      <c r="BE514" s="319"/>
      <c r="BF514" s="319"/>
      <c r="BG514" s="319"/>
      <c r="BH514" s="319"/>
      <c r="BI514" s="319"/>
      <c r="BJ514" s="391"/>
      <c r="BL514" s="391"/>
      <c r="BM514" s="391"/>
      <c r="BN514" s="391"/>
      <c r="BO514" s="391"/>
      <c r="BP514" s="391"/>
      <c r="BQ514" s="391"/>
      <c r="BR514" s="391"/>
      <c r="BS514" s="391"/>
      <c r="BT514" s="391"/>
      <c r="BU514" s="391"/>
      <c r="BV514" s="391"/>
      <c r="BW514" s="391"/>
      <c r="BX514" s="391"/>
    </row>
    <row r="515" spans="1:76">
      <c r="A515" s="662"/>
      <c r="B515" s="319"/>
      <c r="C515" s="319"/>
      <c r="D515" s="319"/>
      <c r="E515" s="319"/>
      <c r="F515" s="319"/>
      <c r="G515" s="393"/>
      <c r="H515" s="391"/>
      <c r="I515" s="319"/>
      <c r="J515" s="319"/>
      <c r="K515" s="319"/>
      <c r="L515" s="319"/>
      <c r="M515" s="319"/>
      <c r="N515" s="391"/>
      <c r="O515" s="319"/>
      <c r="P515" s="319"/>
      <c r="Q515" s="319"/>
      <c r="R515" s="319"/>
      <c r="S515" s="319"/>
      <c r="T515" s="391"/>
      <c r="U515" s="319"/>
      <c r="V515" s="319"/>
      <c r="W515" s="319"/>
      <c r="X515" s="319"/>
      <c r="Y515" s="319"/>
      <c r="Z515" s="391"/>
      <c r="AA515" s="319"/>
      <c r="AB515" s="319"/>
      <c r="AC515" s="319"/>
      <c r="AD515" s="319"/>
      <c r="AE515" s="319"/>
      <c r="AF515" s="391"/>
      <c r="AG515" s="319"/>
      <c r="AH515" s="319"/>
      <c r="AI515" s="319"/>
      <c r="AJ515" s="319"/>
      <c r="AK515" s="319"/>
      <c r="AL515" s="391"/>
      <c r="AM515" s="319"/>
      <c r="AN515" s="319"/>
      <c r="AO515" s="319"/>
      <c r="AP515" s="319"/>
      <c r="AQ515" s="319"/>
      <c r="AR515" s="391"/>
      <c r="AS515" s="319"/>
      <c r="AT515" s="319"/>
      <c r="AU515" s="319"/>
      <c r="AV515" s="319"/>
      <c r="AW515" s="394"/>
      <c r="AX515" s="391"/>
      <c r="AY515" s="319"/>
      <c r="AZ515" s="319"/>
      <c r="BA515" s="319"/>
      <c r="BB515" s="319"/>
      <c r="BC515" s="319"/>
      <c r="BD515" s="391"/>
      <c r="BE515" s="319"/>
      <c r="BF515" s="319"/>
      <c r="BG515" s="319"/>
      <c r="BH515" s="319"/>
      <c r="BI515" s="319"/>
      <c r="BJ515" s="391"/>
      <c r="BL515" s="391"/>
      <c r="BM515" s="391"/>
      <c r="BN515" s="391"/>
      <c r="BO515" s="391"/>
      <c r="BP515" s="391"/>
      <c r="BQ515" s="391"/>
      <c r="BR515" s="391"/>
      <c r="BS515" s="391"/>
      <c r="BT515" s="391"/>
      <c r="BU515" s="391"/>
      <c r="BV515" s="391"/>
      <c r="BW515" s="391"/>
      <c r="BX515" s="391"/>
    </row>
    <row r="516" spans="1:76">
      <c r="A516" s="662"/>
      <c r="B516" s="319"/>
      <c r="C516" s="319"/>
      <c r="D516" s="319"/>
      <c r="E516" s="319"/>
      <c r="F516" s="319"/>
      <c r="G516" s="393"/>
      <c r="H516" s="391"/>
      <c r="I516" s="319"/>
      <c r="J516" s="319"/>
      <c r="K516" s="319"/>
      <c r="L516" s="319"/>
      <c r="M516" s="319"/>
      <c r="N516" s="391"/>
      <c r="O516" s="319"/>
      <c r="P516" s="319"/>
      <c r="Q516" s="319"/>
      <c r="R516" s="319"/>
      <c r="S516" s="319"/>
      <c r="T516" s="391"/>
      <c r="U516" s="319"/>
      <c r="V516" s="319"/>
      <c r="W516" s="319"/>
      <c r="X516" s="319"/>
      <c r="Y516" s="319"/>
      <c r="Z516" s="391"/>
      <c r="AA516" s="319"/>
      <c r="AB516" s="319"/>
      <c r="AC516" s="319"/>
      <c r="AD516" s="319"/>
      <c r="AE516" s="319"/>
      <c r="AF516" s="391"/>
      <c r="AG516" s="319"/>
      <c r="AH516" s="319"/>
      <c r="AI516" s="319"/>
      <c r="AJ516" s="319"/>
      <c r="AK516" s="319"/>
      <c r="AL516" s="391"/>
      <c r="AM516" s="319"/>
      <c r="AN516" s="319"/>
      <c r="AO516" s="319"/>
      <c r="AP516" s="319"/>
      <c r="AQ516" s="319"/>
      <c r="AR516" s="391"/>
      <c r="AS516" s="319"/>
      <c r="AT516" s="319"/>
      <c r="AU516" s="319"/>
      <c r="AV516" s="319"/>
      <c r="AW516" s="394"/>
      <c r="AX516" s="391"/>
      <c r="AY516" s="319"/>
      <c r="AZ516" s="319"/>
      <c r="BA516" s="319"/>
      <c r="BB516" s="319"/>
      <c r="BC516" s="319"/>
      <c r="BD516" s="391"/>
      <c r="BE516" s="319"/>
      <c r="BF516" s="319"/>
      <c r="BG516" s="319"/>
      <c r="BH516" s="319"/>
      <c r="BI516" s="319"/>
      <c r="BJ516" s="391"/>
      <c r="BL516" s="391"/>
      <c r="BM516" s="391"/>
      <c r="BN516" s="391"/>
      <c r="BO516" s="391"/>
      <c r="BP516" s="391"/>
      <c r="BQ516" s="391"/>
      <c r="BR516" s="391"/>
      <c r="BS516" s="391"/>
      <c r="BT516" s="391"/>
      <c r="BU516" s="391"/>
      <c r="BV516" s="391"/>
      <c r="BW516" s="391"/>
      <c r="BX516" s="391"/>
    </row>
    <row r="517" spans="1:76">
      <c r="A517" s="662"/>
      <c r="B517" s="319"/>
      <c r="C517" s="319"/>
      <c r="D517" s="319"/>
      <c r="E517" s="319"/>
      <c r="F517" s="319"/>
      <c r="G517" s="393"/>
      <c r="H517" s="391"/>
      <c r="I517" s="319"/>
      <c r="J517" s="319"/>
      <c r="K517" s="319"/>
      <c r="L517" s="319"/>
      <c r="M517" s="319"/>
      <c r="N517" s="391"/>
      <c r="O517" s="319"/>
      <c r="P517" s="319"/>
      <c r="Q517" s="319"/>
      <c r="R517" s="319"/>
      <c r="S517" s="319"/>
      <c r="T517" s="391"/>
      <c r="U517" s="319"/>
      <c r="V517" s="319"/>
      <c r="W517" s="319"/>
      <c r="X517" s="319"/>
      <c r="Y517" s="319"/>
      <c r="Z517" s="391"/>
      <c r="AA517" s="319"/>
      <c r="AB517" s="319"/>
      <c r="AC517" s="319"/>
      <c r="AD517" s="319"/>
      <c r="AE517" s="319"/>
      <c r="AF517" s="391"/>
      <c r="AG517" s="319"/>
      <c r="AH517" s="319"/>
      <c r="AI517" s="319"/>
      <c r="AJ517" s="319"/>
      <c r="AK517" s="319"/>
      <c r="AL517" s="391"/>
      <c r="AM517" s="319"/>
      <c r="AN517" s="319"/>
      <c r="AO517" s="319"/>
      <c r="AP517" s="319"/>
      <c r="AQ517" s="319"/>
      <c r="AR517" s="391"/>
      <c r="AS517" s="319"/>
      <c r="AT517" s="319"/>
      <c r="AU517" s="319"/>
      <c r="AV517" s="319"/>
      <c r="AW517" s="394"/>
      <c r="AX517" s="391"/>
      <c r="AY517" s="319"/>
      <c r="AZ517" s="319"/>
      <c r="BA517" s="319"/>
      <c r="BB517" s="319"/>
      <c r="BC517" s="319"/>
      <c r="BD517" s="391"/>
      <c r="BE517" s="319"/>
      <c r="BF517" s="319"/>
      <c r="BG517" s="319"/>
      <c r="BH517" s="319"/>
      <c r="BI517" s="319"/>
      <c r="BJ517" s="391"/>
      <c r="BL517" s="391"/>
      <c r="BM517" s="391"/>
      <c r="BN517" s="391"/>
      <c r="BO517" s="391"/>
      <c r="BP517" s="391"/>
      <c r="BQ517" s="391"/>
      <c r="BR517" s="391"/>
      <c r="BS517" s="391"/>
      <c r="BT517" s="391"/>
      <c r="BU517" s="391"/>
      <c r="BV517" s="391"/>
      <c r="BW517" s="391"/>
      <c r="BX517" s="391"/>
    </row>
    <row r="518" spans="1:76">
      <c r="A518" s="662"/>
      <c r="B518" s="319"/>
      <c r="C518" s="319"/>
      <c r="D518" s="319"/>
      <c r="E518" s="319"/>
      <c r="F518" s="319"/>
      <c r="G518" s="393"/>
      <c r="H518" s="391"/>
      <c r="I518" s="319"/>
      <c r="J518" s="319"/>
      <c r="K518" s="319"/>
      <c r="L518" s="319"/>
      <c r="M518" s="319"/>
      <c r="N518" s="391"/>
      <c r="O518" s="319"/>
      <c r="P518" s="319"/>
      <c r="Q518" s="319"/>
      <c r="R518" s="319"/>
      <c r="S518" s="319"/>
      <c r="T518" s="391"/>
      <c r="U518" s="319"/>
      <c r="V518" s="319"/>
      <c r="W518" s="319"/>
      <c r="X518" s="319"/>
      <c r="Y518" s="319"/>
      <c r="Z518" s="391"/>
      <c r="AA518" s="319"/>
      <c r="AB518" s="319"/>
      <c r="AC518" s="319"/>
      <c r="AD518" s="319"/>
      <c r="AE518" s="319"/>
      <c r="AF518" s="391"/>
      <c r="AG518" s="319"/>
      <c r="AH518" s="319"/>
      <c r="AI518" s="319"/>
      <c r="AJ518" s="319"/>
      <c r="AK518" s="319"/>
      <c r="AL518" s="391"/>
      <c r="AM518" s="319"/>
      <c r="AN518" s="319"/>
      <c r="AO518" s="319"/>
      <c r="AP518" s="319"/>
      <c r="AQ518" s="319"/>
      <c r="AR518" s="391"/>
      <c r="AS518" s="319"/>
      <c r="AT518" s="319"/>
      <c r="AU518" s="319"/>
      <c r="AV518" s="319"/>
      <c r="AW518" s="394"/>
      <c r="AX518" s="391"/>
      <c r="AY518" s="319"/>
      <c r="AZ518" s="319"/>
      <c r="BA518" s="319"/>
      <c r="BB518" s="319"/>
      <c r="BC518" s="319"/>
      <c r="BD518" s="391"/>
      <c r="BE518" s="319"/>
      <c r="BF518" s="319"/>
      <c r="BG518" s="319"/>
      <c r="BH518" s="319"/>
      <c r="BI518" s="319"/>
      <c r="BJ518" s="391"/>
      <c r="BL518" s="391"/>
      <c r="BM518" s="391"/>
      <c r="BN518" s="391"/>
      <c r="BO518" s="391"/>
      <c r="BP518" s="391"/>
      <c r="BQ518" s="391"/>
      <c r="BR518" s="391"/>
      <c r="BS518" s="391"/>
      <c r="BT518" s="391"/>
      <c r="BU518" s="391"/>
      <c r="BV518" s="391"/>
      <c r="BW518" s="391"/>
      <c r="BX518" s="391"/>
    </row>
    <row r="519" spans="1:76">
      <c r="A519" s="662"/>
      <c r="B519" s="319"/>
      <c r="C519" s="319"/>
      <c r="D519" s="319"/>
      <c r="E519" s="319"/>
      <c r="F519" s="319"/>
      <c r="G519" s="393"/>
      <c r="H519" s="391"/>
      <c r="I519" s="319"/>
      <c r="J519" s="319"/>
      <c r="K519" s="319"/>
      <c r="L519" s="319"/>
      <c r="M519" s="319"/>
      <c r="N519" s="391"/>
      <c r="O519" s="319"/>
      <c r="P519" s="319"/>
      <c r="Q519" s="319"/>
      <c r="R519" s="319"/>
      <c r="S519" s="319"/>
      <c r="T519" s="391"/>
      <c r="U519" s="319"/>
      <c r="V519" s="319"/>
      <c r="W519" s="319"/>
      <c r="X519" s="319"/>
      <c r="Y519" s="319"/>
      <c r="Z519" s="391"/>
      <c r="AA519" s="319"/>
      <c r="AB519" s="319"/>
      <c r="AC519" s="319"/>
      <c r="AD519" s="319"/>
      <c r="AE519" s="319"/>
      <c r="AF519" s="391"/>
      <c r="AG519" s="319"/>
      <c r="AH519" s="319"/>
      <c r="AI519" s="319"/>
      <c r="AJ519" s="319"/>
      <c r="AK519" s="319"/>
      <c r="AL519" s="391"/>
      <c r="AM519" s="319"/>
      <c r="AN519" s="319"/>
      <c r="AO519" s="319"/>
      <c r="AP519" s="319"/>
      <c r="AQ519" s="319"/>
      <c r="AR519" s="391"/>
      <c r="AS519" s="319"/>
      <c r="AT519" s="319"/>
      <c r="AU519" s="319"/>
      <c r="AV519" s="319"/>
      <c r="AW519" s="394"/>
      <c r="AX519" s="391"/>
      <c r="AY519" s="319"/>
      <c r="AZ519" s="319"/>
      <c r="BA519" s="319"/>
      <c r="BB519" s="319"/>
      <c r="BC519" s="319"/>
      <c r="BD519" s="391"/>
      <c r="BE519" s="319"/>
      <c r="BF519" s="319"/>
      <c r="BG519" s="319"/>
      <c r="BH519" s="319"/>
      <c r="BI519" s="319"/>
      <c r="BJ519" s="391"/>
      <c r="BL519" s="391"/>
      <c r="BM519" s="391"/>
      <c r="BN519" s="391"/>
      <c r="BO519" s="391"/>
      <c r="BP519" s="391"/>
      <c r="BQ519" s="391"/>
      <c r="BR519" s="391"/>
      <c r="BS519" s="391"/>
      <c r="BT519" s="391"/>
      <c r="BU519" s="391"/>
      <c r="BV519" s="391"/>
      <c r="BW519" s="391"/>
      <c r="BX519" s="391"/>
    </row>
    <row r="520" spans="1:76">
      <c r="A520" s="662"/>
      <c r="B520" s="319"/>
      <c r="C520" s="319"/>
      <c r="D520" s="319"/>
      <c r="E520" s="319"/>
      <c r="F520" s="319"/>
      <c r="G520" s="393"/>
      <c r="H520" s="391"/>
      <c r="I520" s="319"/>
      <c r="J520" s="319"/>
      <c r="K520" s="319"/>
      <c r="L520" s="319"/>
      <c r="M520" s="319"/>
      <c r="N520" s="391"/>
      <c r="O520" s="319"/>
      <c r="P520" s="319"/>
      <c r="Q520" s="319"/>
      <c r="R520" s="319"/>
      <c r="S520" s="319"/>
      <c r="T520" s="391"/>
      <c r="U520" s="319"/>
      <c r="V520" s="319"/>
      <c r="W520" s="319"/>
      <c r="X520" s="319"/>
      <c r="Y520" s="319"/>
      <c r="Z520" s="391"/>
      <c r="AA520" s="319"/>
      <c r="AB520" s="319"/>
      <c r="AC520" s="319"/>
      <c r="AD520" s="319"/>
      <c r="AE520" s="319"/>
      <c r="AF520" s="391"/>
      <c r="AG520" s="319"/>
      <c r="AH520" s="319"/>
      <c r="AI520" s="319"/>
      <c r="AJ520" s="319"/>
      <c r="AK520" s="319"/>
      <c r="AL520" s="391"/>
      <c r="AM520" s="319"/>
      <c r="AN520" s="319"/>
      <c r="AO520" s="319"/>
      <c r="AP520" s="319"/>
      <c r="AQ520" s="319"/>
      <c r="AR520" s="391"/>
      <c r="AS520" s="319"/>
      <c r="AT520" s="319"/>
      <c r="AU520" s="319"/>
      <c r="AV520" s="319"/>
      <c r="AW520" s="394"/>
      <c r="AX520" s="391"/>
      <c r="AY520" s="319"/>
      <c r="AZ520" s="319"/>
      <c r="BA520" s="319"/>
      <c r="BB520" s="319"/>
      <c r="BC520" s="319"/>
      <c r="BD520" s="391"/>
      <c r="BE520" s="319"/>
      <c r="BF520" s="319"/>
      <c r="BG520" s="319"/>
      <c r="BH520" s="319"/>
      <c r="BI520" s="319"/>
      <c r="BJ520" s="391"/>
      <c r="BL520" s="391"/>
      <c r="BM520" s="391"/>
      <c r="BN520" s="391"/>
      <c r="BO520" s="391"/>
      <c r="BP520" s="391"/>
      <c r="BQ520" s="391"/>
      <c r="BR520" s="391"/>
      <c r="BS520" s="391"/>
      <c r="BT520" s="391"/>
      <c r="BU520" s="391"/>
      <c r="BV520" s="391"/>
      <c r="BW520" s="391"/>
      <c r="BX520" s="391"/>
    </row>
    <row r="521" spans="1:76">
      <c r="A521" s="662"/>
      <c r="B521" s="319"/>
      <c r="C521" s="319"/>
      <c r="D521" s="319"/>
      <c r="E521" s="319"/>
      <c r="F521" s="319"/>
      <c r="G521" s="393"/>
      <c r="H521" s="391"/>
      <c r="I521" s="319"/>
      <c r="J521" s="319"/>
      <c r="K521" s="319"/>
      <c r="L521" s="319"/>
      <c r="M521" s="319"/>
      <c r="N521" s="391"/>
      <c r="O521" s="319"/>
      <c r="P521" s="319"/>
      <c r="Q521" s="319"/>
      <c r="R521" s="319"/>
      <c r="S521" s="319"/>
      <c r="T521" s="391"/>
      <c r="U521" s="319"/>
      <c r="V521" s="319"/>
      <c r="W521" s="319"/>
      <c r="X521" s="319"/>
      <c r="Y521" s="319"/>
      <c r="Z521" s="391"/>
      <c r="AA521" s="319"/>
      <c r="AB521" s="319"/>
      <c r="AC521" s="319"/>
      <c r="AD521" s="319"/>
      <c r="AE521" s="319"/>
      <c r="AF521" s="391"/>
      <c r="AG521" s="319"/>
      <c r="AH521" s="319"/>
      <c r="AI521" s="319"/>
      <c r="AJ521" s="319"/>
      <c r="AK521" s="319"/>
      <c r="AL521" s="391"/>
      <c r="AM521" s="319"/>
      <c r="AN521" s="319"/>
      <c r="AO521" s="319"/>
      <c r="AP521" s="319"/>
      <c r="AQ521" s="319"/>
      <c r="AR521" s="391"/>
      <c r="AS521" s="319"/>
      <c r="AT521" s="319"/>
      <c r="AU521" s="319"/>
      <c r="AV521" s="319"/>
      <c r="AW521" s="394"/>
      <c r="AX521" s="391"/>
      <c r="AY521" s="319"/>
      <c r="AZ521" s="319"/>
      <c r="BA521" s="319"/>
      <c r="BB521" s="319"/>
      <c r="BC521" s="319"/>
      <c r="BD521" s="391"/>
      <c r="BE521" s="319"/>
      <c r="BF521" s="319"/>
      <c r="BG521" s="319"/>
      <c r="BH521" s="319"/>
      <c r="BI521" s="319"/>
      <c r="BJ521" s="391"/>
      <c r="BL521" s="391"/>
      <c r="BM521" s="391"/>
      <c r="BN521" s="391"/>
      <c r="BO521" s="391"/>
      <c r="BP521" s="391"/>
      <c r="BQ521" s="391"/>
      <c r="BR521" s="391"/>
      <c r="BS521" s="391"/>
      <c r="BT521" s="391"/>
      <c r="BU521" s="391"/>
      <c r="BV521" s="391"/>
      <c r="BW521" s="391"/>
      <c r="BX521" s="391"/>
    </row>
    <row r="522" spans="1:76">
      <c r="A522" s="662"/>
      <c r="B522" s="319"/>
      <c r="C522" s="319"/>
      <c r="D522" s="319"/>
      <c r="E522" s="319"/>
      <c r="F522" s="319"/>
      <c r="G522" s="393"/>
      <c r="H522" s="391"/>
      <c r="I522" s="319"/>
      <c r="J522" s="319"/>
      <c r="K522" s="319"/>
      <c r="L522" s="319"/>
      <c r="M522" s="319"/>
      <c r="N522" s="391"/>
      <c r="O522" s="319"/>
      <c r="P522" s="319"/>
      <c r="Q522" s="319"/>
      <c r="R522" s="319"/>
      <c r="S522" s="319"/>
      <c r="T522" s="391"/>
      <c r="U522" s="319"/>
      <c r="V522" s="319"/>
      <c r="W522" s="319"/>
      <c r="X522" s="319"/>
      <c r="Y522" s="319"/>
      <c r="Z522" s="391"/>
      <c r="AA522" s="319"/>
      <c r="AB522" s="319"/>
      <c r="AC522" s="319"/>
      <c r="AD522" s="319"/>
      <c r="AE522" s="319"/>
      <c r="AF522" s="391"/>
      <c r="AG522" s="319"/>
      <c r="AH522" s="319"/>
      <c r="AI522" s="319"/>
      <c r="AJ522" s="319"/>
      <c r="AK522" s="319"/>
      <c r="AL522" s="391"/>
      <c r="AM522" s="319"/>
      <c r="AN522" s="319"/>
      <c r="AO522" s="319"/>
      <c r="AP522" s="319"/>
      <c r="AQ522" s="319"/>
      <c r="AR522" s="391"/>
      <c r="AS522" s="319"/>
      <c r="AT522" s="319"/>
      <c r="AU522" s="319"/>
      <c r="AV522" s="319"/>
      <c r="AW522" s="394"/>
      <c r="AX522" s="391"/>
      <c r="AY522" s="319"/>
      <c r="AZ522" s="319"/>
      <c r="BA522" s="319"/>
      <c r="BB522" s="319"/>
      <c r="BC522" s="319"/>
      <c r="BD522" s="391"/>
      <c r="BE522" s="319"/>
      <c r="BF522" s="319"/>
      <c r="BG522" s="319"/>
      <c r="BH522" s="319"/>
      <c r="BI522" s="319"/>
      <c r="BJ522" s="391"/>
      <c r="BL522" s="391"/>
      <c r="BM522" s="391"/>
      <c r="BN522" s="391"/>
      <c r="BO522" s="391"/>
      <c r="BP522" s="391"/>
      <c r="BQ522" s="391"/>
      <c r="BR522" s="391"/>
      <c r="BS522" s="391"/>
      <c r="BT522" s="391"/>
      <c r="BU522" s="391"/>
      <c r="BV522" s="391"/>
      <c r="BW522" s="391"/>
      <c r="BX522" s="391"/>
    </row>
    <row r="523" spans="1:76">
      <c r="A523" s="662"/>
      <c r="B523" s="319"/>
      <c r="C523" s="319"/>
      <c r="D523" s="319"/>
      <c r="E523" s="319"/>
      <c r="F523" s="319"/>
      <c r="G523" s="393"/>
      <c r="H523" s="391"/>
      <c r="I523" s="319"/>
      <c r="J523" s="319"/>
      <c r="K523" s="319"/>
      <c r="L523" s="319"/>
      <c r="M523" s="319"/>
      <c r="N523" s="391"/>
      <c r="O523" s="319"/>
      <c r="P523" s="319"/>
      <c r="Q523" s="319"/>
      <c r="R523" s="319"/>
      <c r="S523" s="319"/>
      <c r="T523" s="391"/>
      <c r="U523" s="319"/>
      <c r="V523" s="319"/>
      <c r="W523" s="319"/>
      <c r="X523" s="319"/>
      <c r="Y523" s="319"/>
      <c r="Z523" s="391"/>
      <c r="AA523" s="319"/>
      <c r="AB523" s="319"/>
      <c r="AC523" s="319"/>
      <c r="AD523" s="319"/>
      <c r="AE523" s="319"/>
      <c r="AF523" s="391"/>
      <c r="AG523" s="319"/>
      <c r="AH523" s="319"/>
      <c r="AI523" s="319"/>
      <c r="AJ523" s="319"/>
      <c r="AK523" s="319"/>
      <c r="AL523" s="391"/>
      <c r="AM523" s="319"/>
      <c r="AN523" s="319"/>
      <c r="AO523" s="319"/>
      <c r="AP523" s="319"/>
      <c r="AQ523" s="319"/>
      <c r="AR523" s="391"/>
      <c r="AS523" s="319"/>
      <c r="AT523" s="319"/>
      <c r="AU523" s="319"/>
      <c r="AV523" s="319"/>
      <c r="AW523" s="394"/>
      <c r="AX523" s="391"/>
      <c r="AY523" s="319"/>
      <c r="AZ523" s="319"/>
      <c r="BA523" s="319"/>
      <c r="BB523" s="319"/>
      <c r="BC523" s="319"/>
      <c r="BD523" s="391"/>
      <c r="BE523" s="319"/>
      <c r="BF523" s="319"/>
      <c r="BG523" s="319"/>
      <c r="BH523" s="319"/>
      <c r="BI523" s="319"/>
      <c r="BJ523" s="391"/>
      <c r="BL523" s="391"/>
      <c r="BM523" s="391"/>
      <c r="BN523" s="391"/>
      <c r="BO523" s="391"/>
      <c r="BP523" s="391"/>
      <c r="BQ523" s="391"/>
      <c r="BR523" s="391"/>
      <c r="BS523" s="391"/>
      <c r="BT523" s="391"/>
      <c r="BU523" s="391"/>
      <c r="BV523" s="391"/>
      <c r="BW523" s="391"/>
      <c r="BX523" s="391"/>
    </row>
    <row r="524" spans="1:76">
      <c r="A524" s="662"/>
      <c r="B524" s="319"/>
      <c r="C524" s="319"/>
      <c r="D524" s="319"/>
      <c r="E524" s="319"/>
      <c r="F524" s="319"/>
      <c r="G524" s="393"/>
      <c r="H524" s="391"/>
      <c r="I524" s="319"/>
      <c r="J524" s="319"/>
      <c r="K524" s="319"/>
      <c r="L524" s="319"/>
      <c r="M524" s="319"/>
      <c r="N524" s="391"/>
      <c r="O524" s="319"/>
      <c r="P524" s="319"/>
      <c r="Q524" s="319"/>
      <c r="R524" s="319"/>
      <c r="S524" s="319"/>
      <c r="T524" s="391"/>
      <c r="U524" s="319"/>
      <c r="V524" s="319"/>
      <c r="W524" s="319"/>
      <c r="X524" s="319"/>
      <c r="Y524" s="319"/>
      <c r="Z524" s="391"/>
      <c r="AA524" s="319"/>
      <c r="AB524" s="319"/>
      <c r="AC524" s="319"/>
      <c r="AD524" s="319"/>
      <c r="AE524" s="319"/>
      <c r="AF524" s="391"/>
      <c r="AG524" s="319"/>
      <c r="AH524" s="319"/>
      <c r="AI524" s="319"/>
      <c r="AJ524" s="319"/>
      <c r="AK524" s="319"/>
      <c r="AL524" s="391"/>
      <c r="AM524" s="319"/>
      <c r="AN524" s="319"/>
      <c r="AO524" s="319"/>
      <c r="AP524" s="319"/>
      <c r="AQ524" s="319"/>
      <c r="AR524" s="391"/>
      <c r="AS524" s="319"/>
      <c r="AT524" s="319"/>
      <c r="AU524" s="319"/>
      <c r="AV524" s="319"/>
      <c r="AW524" s="394"/>
      <c r="AX524" s="391"/>
      <c r="AY524" s="319"/>
      <c r="AZ524" s="319"/>
      <c r="BA524" s="319"/>
      <c r="BB524" s="319"/>
      <c r="BC524" s="319"/>
      <c r="BD524" s="391"/>
      <c r="BE524" s="319"/>
      <c r="BF524" s="319"/>
      <c r="BG524" s="319"/>
      <c r="BH524" s="319"/>
      <c r="BI524" s="319"/>
      <c r="BJ524" s="391"/>
      <c r="BL524" s="391"/>
      <c r="BM524" s="391"/>
      <c r="BN524" s="391"/>
      <c r="BO524" s="391"/>
      <c r="BP524" s="391"/>
      <c r="BQ524" s="391"/>
      <c r="BR524" s="391"/>
      <c r="BS524" s="391"/>
      <c r="BT524" s="391"/>
      <c r="BU524" s="391"/>
      <c r="BV524" s="391"/>
      <c r="BW524" s="391"/>
      <c r="BX524" s="391"/>
    </row>
    <row r="525" spans="1:76">
      <c r="A525" s="662"/>
      <c r="B525" s="319"/>
      <c r="C525" s="319"/>
      <c r="D525" s="319"/>
      <c r="E525" s="319"/>
      <c r="F525" s="319"/>
      <c r="G525" s="393"/>
      <c r="H525" s="391"/>
      <c r="I525" s="319"/>
      <c r="J525" s="319"/>
      <c r="K525" s="319"/>
      <c r="L525" s="319"/>
      <c r="M525" s="319"/>
      <c r="N525" s="391"/>
      <c r="O525" s="319"/>
      <c r="P525" s="319"/>
      <c r="Q525" s="319"/>
      <c r="R525" s="319"/>
      <c r="S525" s="319"/>
      <c r="T525" s="391"/>
      <c r="U525" s="319"/>
      <c r="V525" s="319"/>
      <c r="W525" s="319"/>
      <c r="X525" s="319"/>
      <c r="Y525" s="319"/>
      <c r="Z525" s="391"/>
      <c r="AA525" s="319"/>
      <c r="AB525" s="319"/>
      <c r="AC525" s="319"/>
      <c r="AD525" s="319"/>
      <c r="AE525" s="319"/>
      <c r="AF525" s="391"/>
      <c r="AG525" s="319"/>
      <c r="AH525" s="319"/>
      <c r="AI525" s="319"/>
      <c r="AJ525" s="319"/>
      <c r="AK525" s="319"/>
      <c r="AL525" s="391"/>
      <c r="AM525" s="319"/>
      <c r="AN525" s="319"/>
      <c r="AO525" s="319"/>
      <c r="AP525" s="319"/>
      <c r="AQ525" s="319"/>
      <c r="AR525" s="391"/>
      <c r="AS525" s="319"/>
      <c r="AT525" s="319"/>
      <c r="AU525" s="319"/>
      <c r="AV525" s="319"/>
      <c r="AW525" s="394"/>
      <c r="AX525" s="391"/>
      <c r="AY525" s="319"/>
      <c r="AZ525" s="319"/>
      <c r="BA525" s="319"/>
      <c r="BB525" s="319"/>
      <c r="BC525" s="319"/>
      <c r="BD525" s="391"/>
      <c r="BE525" s="319"/>
      <c r="BF525" s="319"/>
      <c r="BG525" s="319"/>
      <c r="BH525" s="319"/>
      <c r="BI525" s="319"/>
      <c r="BJ525" s="391"/>
      <c r="BL525" s="391"/>
      <c r="BM525" s="391"/>
      <c r="BN525" s="391"/>
      <c r="BO525" s="391"/>
      <c r="BP525" s="391"/>
      <c r="BQ525" s="391"/>
      <c r="BR525" s="391"/>
      <c r="BS525" s="391"/>
      <c r="BT525" s="391"/>
      <c r="BU525" s="391"/>
      <c r="BV525" s="391"/>
      <c r="BW525" s="391"/>
      <c r="BX525" s="391"/>
    </row>
    <row r="526" spans="1:76">
      <c r="A526" s="662"/>
      <c r="B526" s="319"/>
      <c r="C526" s="319"/>
      <c r="D526" s="319"/>
      <c r="E526" s="319"/>
      <c r="F526" s="319"/>
      <c r="G526" s="393"/>
      <c r="H526" s="391"/>
      <c r="I526" s="319"/>
      <c r="J526" s="319"/>
      <c r="K526" s="319"/>
      <c r="L526" s="319"/>
      <c r="M526" s="319"/>
      <c r="N526" s="391"/>
      <c r="O526" s="319"/>
      <c r="P526" s="319"/>
      <c r="Q526" s="319"/>
      <c r="R526" s="319"/>
      <c r="S526" s="319"/>
      <c r="T526" s="391"/>
      <c r="U526" s="319"/>
      <c r="V526" s="319"/>
      <c r="W526" s="319"/>
      <c r="X526" s="319"/>
      <c r="Y526" s="319"/>
      <c r="Z526" s="391"/>
      <c r="AA526" s="319"/>
      <c r="AB526" s="319"/>
      <c r="AC526" s="319"/>
      <c r="AD526" s="319"/>
      <c r="AE526" s="319"/>
      <c r="AF526" s="391"/>
      <c r="AG526" s="319"/>
      <c r="AH526" s="319"/>
      <c r="AI526" s="319"/>
      <c r="AJ526" s="319"/>
      <c r="AK526" s="319"/>
      <c r="AL526" s="391"/>
      <c r="AM526" s="319"/>
      <c r="AN526" s="319"/>
      <c r="AO526" s="319"/>
      <c r="AP526" s="319"/>
      <c r="AQ526" s="319"/>
      <c r="AR526" s="391"/>
      <c r="AS526" s="319"/>
      <c r="AT526" s="319"/>
      <c r="AU526" s="319"/>
      <c r="AV526" s="319"/>
      <c r="AW526" s="394"/>
      <c r="AX526" s="391"/>
      <c r="AY526" s="319"/>
      <c r="AZ526" s="319"/>
      <c r="BA526" s="319"/>
      <c r="BB526" s="319"/>
      <c r="BC526" s="319"/>
      <c r="BD526" s="391"/>
      <c r="BE526" s="319"/>
      <c r="BF526" s="319"/>
      <c r="BG526" s="319"/>
      <c r="BH526" s="319"/>
      <c r="BI526" s="319"/>
      <c r="BJ526" s="391"/>
      <c r="BL526" s="391"/>
      <c r="BM526" s="391"/>
      <c r="BN526" s="391"/>
      <c r="BO526" s="391"/>
      <c r="BP526" s="391"/>
      <c r="BQ526" s="391"/>
      <c r="BR526" s="391"/>
      <c r="BS526" s="391"/>
      <c r="BT526" s="391"/>
      <c r="BU526" s="391"/>
      <c r="BV526" s="391"/>
      <c r="BW526" s="391"/>
      <c r="BX526" s="391"/>
    </row>
    <row r="527" spans="1:76">
      <c r="A527" s="662"/>
      <c r="B527" s="319"/>
      <c r="C527" s="319"/>
      <c r="D527" s="319"/>
      <c r="E527" s="319"/>
      <c r="F527" s="319"/>
      <c r="G527" s="393"/>
      <c r="H527" s="391"/>
      <c r="I527" s="319"/>
      <c r="J527" s="319"/>
      <c r="K527" s="319"/>
      <c r="L527" s="319"/>
      <c r="M527" s="319"/>
      <c r="N527" s="391"/>
      <c r="O527" s="319"/>
      <c r="P527" s="319"/>
      <c r="Q527" s="319"/>
      <c r="R527" s="319"/>
      <c r="S527" s="319"/>
      <c r="T527" s="391"/>
      <c r="U527" s="319"/>
      <c r="V527" s="319"/>
      <c r="W527" s="319"/>
      <c r="X527" s="319"/>
      <c r="Y527" s="319"/>
      <c r="Z527" s="391"/>
      <c r="AA527" s="319"/>
      <c r="AB527" s="319"/>
      <c r="AC527" s="319"/>
      <c r="AD527" s="319"/>
      <c r="AE527" s="319"/>
      <c r="AF527" s="391"/>
      <c r="AG527" s="319"/>
      <c r="AH527" s="319"/>
      <c r="AI527" s="319"/>
      <c r="AJ527" s="319"/>
      <c r="AK527" s="319"/>
      <c r="AL527" s="391"/>
      <c r="AM527" s="319"/>
      <c r="AN527" s="319"/>
      <c r="AO527" s="319"/>
      <c r="AP527" s="319"/>
      <c r="AQ527" s="319"/>
      <c r="AR527" s="391"/>
      <c r="AS527" s="319"/>
      <c r="AT527" s="319"/>
      <c r="AU527" s="319"/>
      <c r="AV527" s="319"/>
      <c r="AW527" s="394"/>
      <c r="AX527" s="391"/>
      <c r="AY527" s="319"/>
      <c r="AZ527" s="319"/>
      <c r="BA527" s="319"/>
      <c r="BB527" s="319"/>
      <c r="BC527" s="319"/>
      <c r="BD527" s="391"/>
      <c r="BE527" s="319"/>
      <c r="BF527" s="319"/>
      <c r="BG527" s="319"/>
      <c r="BH527" s="319"/>
      <c r="BI527" s="319"/>
      <c r="BJ527" s="391"/>
      <c r="BL527" s="391"/>
      <c r="BM527" s="391"/>
      <c r="BN527" s="391"/>
      <c r="BO527" s="391"/>
      <c r="BP527" s="391"/>
      <c r="BQ527" s="391"/>
      <c r="BR527" s="391"/>
      <c r="BS527" s="391"/>
      <c r="BT527" s="391"/>
      <c r="BU527" s="391"/>
      <c r="BV527" s="391"/>
      <c r="BW527" s="391"/>
      <c r="BX527" s="391"/>
    </row>
    <row r="528" spans="1:76">
      <c r="A528" s="662"/>
      <c r="B528" s="319"/>
      <c r="C528" s="319"/>
      <c r="D528" s="319"/>
      <c r="E528" s="319"/>
      <c r="F528" s="319"/>
      <c r="G528" s="393"/>
      <c r="H528" s="391"/>
      <c r="I528" s="319"/>
      <c r="J528" s="319"/>
      <c r="K528" s="319"/>
      <c r="L528" s="319"/>
      <c r="M528" s="319"/>
      <c r="N528" s="391"/>
      <c r="O528" s="319"/>
      <c r="P528" s="319"/>
      <c r="Q528" s="319"/>
      <c r="R528" s="319"/>
      <c r="S528" s="319"/>
      <c r="T528" s="391"/>
      <c r="U528" s="319"/>
      <c r="V528" s="319"/>
      <c r="W528" s="319"/>
      <c r="X528" s="319"/>
      <c r="Y528" s="319"/>
      <c r="Z528" s="391"/>
      <c r="AA528" s="319"/>
      <c r="AB528" s="319"/>
      <c r="AC528" s="319"/>
      <c r="AD528" s="319"/>
      <c r="AE528" s="319"/>
      <c r="AF528" s="391"/>
      <c r="AG528" s="319"/>
      <c r="AH528" s="319"/>
      <c r="AI528" s="319"/>
      <c r="AJ528" s="319"/>
      <c r="AK528" s="319"/>
      <c r="AL528" s="391"/>
      <c r="AM528" s="319"/>
      <c r="AN528" s="319"/>
      <c r="AO528" s="319"/>
      <c r="AP528" s="319"/>
      <c r="AQ528" s="319"/>
      <c r="AR528" s="391"/>
      <c r="AS528" s="319"/>
      <c r="AT528" s="319"/>
      <c r="AU528" s="319"/>
      <c r="AV528" s="319"/>
      <c r="AW528" s="394"/>
      <c r="AX528" s="391"/>
      <c r="AY528" s="319"/>
      <c r="AZ528" s="319"/>
      <c r="BA528" s="319"/>
      <c r="BB528" s="319"/>
      <c r="BC528" s="319"/>
      <c r="BD528" s="391"/>
      <c r="BE528" s="319"/>
      <c r="BF528" s="319"/>
      <c r="BG528" s="319"/>
      <c r="BH528" s="319"/>
      <c r="BI528" s="319"/>
      <c r="BJ528" s="391"/>
      <c r="BL528" s="391"/>
      <c r="BM528" s="391"/>
      <c r="BN528" s="391"/>
      <c r="BO528" s="391"/>
      <c r="BP528" s="391"/>
      <c r="BQ528" s="391"/>
      <c r="BR528" s="391"/>
      <c r="BS528" s="391"/>
      <c r="BT528" s="391"/>
      <c r="BU528" s="391"/>
      <c r="BV528" s="391"/>
      <c r="BW528" s="391"/>
      <c r="BX528" s="391"/>
    </row>
    <row r="529" spans="1:76">
      <c r="A529" s="662"/>
      <c r="B529" s="319"/>
      <c r="C529" s="319"/>
      <c r="D529" s="319"/>
      <c r="E529" s="319"/>
      <c r="F529" s="319"/>
      <c r="G529" s="393"/>
      <c r="H529" s="391"/>
      <c r="I529" s="319"/>
      <c r="J529" s="319"/>
      <c r="K529" s="319"/>
      <c r="L529" s="319"/>
      <c r="M529" s="319"/>
      <c r="N529" s="391"/>
      <c r="O529" s="319"/>
      <c r="P529" s="319"/>
      <c r="Q529" s="319"/>
      <c r="R529" s="319"/>
      <c r="S529" s="319"/>
      <c r="T529" s="391"/>
      <c r="U529" s="319"/>
      <c r="V529" s="319"/>
      <c r="W529" s="319"/>
      <c r="X529" s="319"/>
      <c r="Y529" s="319"/>
      <c r="Z529" s="391"/>
      <c r="AA529" s="319"/>
      <c r="AB529" s="319"/>
      <c r="AC529" s="319"/>
      <c r="AD529" s="319"/>
      <c r="AE529" s="319"/>
      <c r="AF529" s="391"/>
      <c r="AG529" s="319"/>
      <c r="AH529" s="319"/>
      <c r="AI529" s="319"/>
      <c r="AJ529" s="319"/>
      <c r="AK529" s="319"/>
      <c r="AL529" s="391"/>
      <c r="AM529" s="319"/>
      <c r="AN529" s="319"/>
      <c r="AO529" s="319"/>
      <c r="AP529" s="319"/>
      <c r="AQ529" s="319"/>
      <c r="AR529" s="391"/>
      <c r="AS529" s="319"/>
      <c r="AT529" s="319"/>
      <c r="AU529" s="319"/>
      <c r="AV529" s="319"/>
      <c r="AW529" s="394"/>
      <c r="AX529" s="391"/>
      <c r="AY529" s="319"/>
      <c r="AZ529" s="319"/>
      <c r="BA529" s="319"/>
      <c r="BB529" s="319"/>
      <c r="BC529" s="319"/>
      <c r="BD529" s="391"/>
      <c r="BE529" s="319"/>
      <c r="BF529" s="319"/>
      <c r="BG529" s="319"/>
      <c r="BH529" s="319"/>
      <c r="BI529" s="319"/>
      <c r="BJ529" s="391"/>
      <c r="BL529" s="391"/>
      <c r="BM529" s="391"/>
      <c r="BN529" s="391"/>
      <c r="BO529" s="391"/>
      <c r="BP529" s="391"/>
      <c r="BQ529" s="391"/>
      <c r="BR529" s="391"/>
      <c r="BS529" s="391"/>
      <c r="BT529" s="391"/>
      <c r="BU529" s="391"/>
      <c r="BV529" s="391"/>
      <c r="BW529" s="391"/>
      <c r="BX529" s="391"/>
    </row>
    <row r="530" spans="1:76">
      <c r="A530" s="662"/>
      <c r="B530" s="319"/>
      <c r="C530" s="319"/>
      <c r="D530" s="319"/>
      <c r="E530" s="319"/>
      <c r="F530" s="319"/>
      <c r="G530" s="393"/>
      <c r="H530" s="391"/>
      <c r="I530" s="319"/>
      <c r="J530" s="319"/>
      <c r="K530" s="319"/>
      <c r="L530" s="319"/>
      <c r="M530" s="319"/>
      <c r="N530" s="391"/>
      <c r="O530" s="319"/>
      <c r="P530" s="319"/>
      <c r="Q530" s="319"/>
      <c r="R530" s="319"/>
      <c r="S530" s="319"/>
      <c r="T530" s="391"/>
      <c r="U530" s="319"/>
      <c r="V530" s="319"/>
      <c r="W530" s="319"/>
      <c r="X530" s="319"/>
      <c r="Y530" s="319"/>
      <c r="Z530" s="391"/>
      <c r="AA530" s="319"/>
      <c r="AB530" s="319"/>
      <c r="AC530" s="319"/>
      <c r="AD530" s="319"/>
      <c r="AE530" s="319"/>
      <c r="AF530" s="391"/>
      <c r="AG530" s="319"/>
      <c r="AH530" s="319"/>
      <c r="AI530" s="319"/>
      <c r="AJ530" s="319"/>
      <c r="AK530" s="319"/>
      <c r="AL530" s="391"/>
      <c r="AM530" s="319"/>
      <c r="AN530" s="319"/>
      <c r="AO530" s="319"/>
      <c r="AP530" s="319"/>
      <c r="AQ530" s="319"/>
      <c r="AR530" s="391"/>
      <c r="AS530" s="319"/>
      <c r="AT530" s="319"/>
      <c r="AU530" s="319"/>
      <c r="AV530" s="319"/>
      <c r="AW530" s="394"/>
      <c r="AX530" s="391"/>
      <c r="AY530" s="319"/>
      <c r="AZ530" s="319"/>
      <c r="BA530" s="319"/>
      <c r="BB530" s="319"/>
      <c r="BC530" s="319"/>
      <c r="BD530" s="391"/>
      <c r="BE530" s="319"/>
      <c r="BF530" s="319"/>
      <c r="BG530" s="319"/>
      <c r="BH530" s="319"/>
      <c r="BI530" s="319"/>
      <c r="BJ530" s="391"/>
      <c r="BL530" s="391"/>
      <c r="BM530" s="391"/>
      <c r="BN530" s="391"/>
      <c r="BO530" s="391"/>
      <c r="BP530" s="391"/>
      <c r="BQ530" s="391"/>
      <c r="BR530" s="391"/>
      <c r="BS530" s="391"/>
      <c r="BT530" s="391"/>
      <c r="BU530" s="391"/>
      <c r="BV530" s="391"/>
      <c r="BW530" s="391"/>
      <c r="BX530" s="391"/>
    </row>
    <row r="531" spans="1:76">
      <c r="A531" s="662"/>
      <c r="B531" s="319"/>
      <c r="C531" s="319"/>
      <c r="D531" s="319"/>
      <c r="E531" s="319"/>
      <c r="F531" s="319"/>
      <c r="G531" s="393"/>
      <c r="H531" s="391"/>
      <c r="I531" s="319"/>
      <c r="J531" s="319"/>
      <c r="K531" s="319"/>
      <c r="L531" s="319"/>
      <c r="M531" s="319"/>
      <c r="N531" s="391"/>
      <c r="O531" s="319"/>
      <c r="P531" s="319"/>
      <c r="Q531" s="319"/>
      <c r="R531" s="319"/>
      <c r="S531" s="319"/>
      <c r="T531" s="391"/>
      <c r="U531" s="319"/>
      <c r="V531" s="319"/>
      <c r="W531" s="319"/>
      <c r="X531" s="319"/>
      <c r="Y531" s="319"/>
      <c r="Z531" s="391"/>
      <c r="AA531" s="319"/>
      <c r="AB531" s="319"/>
      <c r="AC531" s="319"/>
      <c r="AD531" s="319"/>
      <c r="AE531" s="319"/>
      <c r="AF531" s="391"/>
      <c r="AG531" s="319"/>
      <c r="AH531" s="319"/>
      <c r="AI531" s="319"/>
      <c r="AJ531" s="319"/>
      <c r="AK531" s="319"/>
      <c r="AL531" s="391"/>
      <c r="AM531" s="319"/>
      <c r="AN531" s="319"/>
      <c r="AO531" s="319"/>
      <c r="AP531" s="319"/>
      <c r="AQ531" s="319"/>
      <c r="AR531" s="391"/>
      <c r="AS531" s="319"/>
      <c r="AT531" s="319"/>
      <c r="AU531" s="319"/>
      <c r="AV531" s="319"/>
      <c r="AW531" s="394"/>
      <c r="AX531" s="391"/>
      <c r="AY531" s="319"/>
      <c r="AZ531" s="319"/>
      <c r="BA531" s="319"/>
      <c r="BB531" s="319"/>
      <c r="BC531" s="319"/>
      <c r="BD531" s="391"/>
      <c r="BE531" s="319"/>
      <c r="BF531" s="319"/>
      <c r="BG531" s="319"/>
      <c r="BH531" s="319"/>
      <c r="BI531" s="319"/>
      <c r="BJ531" s="391"/>
      <c r="BL531" s="391"/>
      <c r="BM531" s="391"/>
      <c r="BN531" s="391"/>
      <c r="BO531" s="391"/>
      <c r="BP531" s="391"/>
      <c r="BQ531" s="391"/>
      <c r="BR531" s="391"/>
      <c r="BS531" s="391"/>
      <c r="BT531" s="391"/>
      <c r="BU531" s="391"/>
      <c r="BV531" s="391"/>
      <c r="BW531" s="391"/>
      <c r="BX531" s="391"/>
    </row>
    <row r="532" spans="1:76">
      <c r="A532" s="662"/>
      <c r="B532" s="319"/>
      <c r="C532" s="319"/>
      <c r="D532" s="319"/>
      <c r="E532" s="319"/>
      <c r="F532" s="319"/>
      <c r="G532" s="393"/>
      <c r="H532" s="391"/>
      <c r="I532" s="319"/>
      <c r="J532" s="319"/>
      <c r="K532" s="319"/>
      <c r="L532" s="319"/>
      <c r="M532" s="319"/>
      <c r="N532" s="391"/>
      <c r="O532" s="319"/>
      <c r="P532" s="319"/>
      <c r="Q532" s="319"/>
      <c r="R532" s="319"/>
      <c r="S532" s="319"/>
      <c r="T532" s="391"/>
      <c r="U532" s="319"/>
      <c r="V532" s="319"/>
      <c r="W532" s="319"/>
      <c r="X532" s="319"/>
      <c r="Y532" s="319"/>
      <c r="Z532" s="391"/>
      <c r="AA532" s="319"/>
      <c r="AB532" s="319"/>
      <c r="AC532" s="319"/>
      <c r="AD532" s="319"/>
      <c r="AE532" s="319"/>
      <c r="AF532" s="391"/>
      <c r="AG532" s="319"/>
      <c r="AH532" s="319"/>
      <c r="AI532" s="319"/>
      <c r="AJ532" s="319"/>
      <c r="AK532" s="319"/>
      <c r="AL532" s="391"/>
      <c r="AM532" s="319"/>
      <c r="AN532" s="319"/>
      <c r="AO532" s="319"/>
      <c r="AP532" s="319"/>
      <c r="AQ532" s="319"/>
      <c r="AR532" s="391"/>
      <c r="AS532" s="319"/>
      <c r="AT532" s="319"/>
      <c r="AU532" s="319"/>
      <c r="AV532" s="319"/>
      <c r="AW532" s="394"/>
      <c r="AX532" s="391"/>
      <c r="AY532" s="319"/>
      <c r="AZ532" s="319"/>
      <c r="BA532" s="319"/>
      <c r="BB532" s="319"/>
      <c r="BC532" s="319"/>
      <c r="BD532" s="391"/>
      <c r="BE532" s="319"/>
      <c r="BF532" s="319"/>
      <c r="BG532" s="319"/>
      <c r="BH532" s="319"/>
      <c r="BI532" s="319"/>
      <c r="BJ532" s="391"/>
      <c r="BL532" s="391"/>
      <c r="BM532" s="391"/>
      <c r="BN532" s="391"/>
      <c r="BO532" s="391"/>
      <c r="BP532" s="391"/>
      <c r="BQ532" s="391"/>
      <c r="BR532" s="391"/>
      <c r="BS532" s="391"/>
      <c r="BT532" s="391"/>
      <c r="BU532" s="391"/>
      <c r="BV532" s="391"/>
      <c r="BW532" s="391"/>
      <c r="BX532" s="391"/>
    </row>
    <row r="533" spans="1:76">
      <c r="A533" s="662"/>
      <c r="B533" s="319"/>
      <c r="C533" s="319"/>
      <c r="D533" s="319"/>
      <c r="E533" s="319"/>
      <c r="F533" s="319"/>
      <c r="G533" s="393"/>
      <c r="H533" s="391"/>
      <c r="I533" s="319"/>
      <c r="J533" s="319"/>
      <c r="K533" s="319"/>
      <c r="L533" s="319"/>
      <c r="M533" s="319"/>
      <c r="N533" s="391"/>
      <c r="O533" s="319"/>
      <c r="P533" s="319"/>
      <c r="Q533" s="319"/>
      <c r="R533" s="319"/>
      <c r="S533" s="319"/>
      <c r="T533" s="391"/>
      <c r="U533" s="319"/>
      <c r="V533" s="319"/>
      <c r="W533" s="319"/>
      <c r="X533" s="319"/>
      <c r="Y533" s="319"/>
      <c r="Z533" s="391"/>
      <c r="AA533" s="319"/>
      <c r="AB533" s="319"/>
      <c r="AC533" s="319"/>
      <c r="AD533" s="319"/>
      <c r="AE533" s="319"/>
      <c r="AF533" s="391"/>
      <c r="AG533" s="319"/>
      <c r="AH533" s="319"/>
      <c r="AI533" s="319"/>
      <c r="AJ533" s="319"/>
      <c r="AK533" s="319"/>
      <c r="AL533" s="391"/>
      <c r="AM533" s="319"/>
      <c r="AN533" s="319"/>
      <c r="AO533" s="319"/>
      <c r="AP533" s="319"/>
      <c r="AQ533" s="319"/>
      <c r="AR533" s="391"/>
      <c r="AS533" s="319"/>
      <c r="AT533" s="319"/>
      <c r="AU533" s="319"/>
      <c r="AV533" s="319"/>
      <c r="AW533" s="394"/>
      <c r="AX533" s="391"/>
      <c r="AY533" s="319"/>
      <c r="AZ533" s="319"/>
      <c r="BA533" s="319"/>
      <c r="BB533" s="319"/>
      <c r="BC533" s="319"/>
      <c r="BD533" s="391"/>
      <c r="BE533" s="319"/>
      <c r="BF533" s="319"/>
      <c r="BG533" s="319"/>
      <c r="BH533" s="319"/>
      <c r="BI533" s="319"/>
      <c r="BJ533" s="391"/>
      <c r="BL533" s="391"/>
      <c r="BM533" s="391"/>
      <c r="BN533" s="391"/>
      <c r="BO533" s="391"/>
      <c r="BP533" s="391"/>
      <c r="BQ533" s="391"/>
      <c r="BR533" s="391"/>
      <c r="BS533" s="391"/>
      <c r="BT533" s="391"/>
      <c r="BU533" s="391"/>
      <c r="BV533" s="391"/>
      <c r="BW533" s="391"/>
      <c r="BX533" s="391"/>
    </row>
    <row r="534" spans="1:76">
      <c r="A534" s="662"/>
      <c r="B534" s="319"/>
      <c r="C534" s="319"/>
      <c r="D534" s="319"/>
      <c r="E534" s="319"/>
      <c r="F534" s="319"/>
      <c r="G534" s="393"/>
      <c r="H534" s="391"/>
      <c r="I534" s="319"/>
      <c r="J534" s="319"/>
      <c r="K534" s="319"/>
      <c r="L534" s="319"/>
      <c r="M534" s="319"/>
      <c r="N534" s="391"/>
      <c r="O534" s="319"/>
      <c r="P534" s="319"/>
      <c r="Q534" s="319"/>
      <c r="R534" s="319"/>
      <c r="S534" s="319"/>
      <c r="T534" s="391"/>
      <c r="U534" s="319"/>
      <c r="V534" s="319"/>
      <c r="W534" s="319"/>
      <c r="X534" s="319"/>
      <c r="Y534" s="319"/>
      <c r="Z534" s="391"/>
      <c r="AA534" s="319"/>
      <c r="AB534" s="319"/>
      <c r="AC534" s="319"/>
      <c r="AD534" s="319"/>
      <c r="AE534" s="319"/>
      <c r="AF534" s="391"/>
      <c r="AG534" s="319"/>
      <c r="AH534" s="319"/>
      <c r="AI534" s="319"/>
      <c r="AJ534" s="319"/>
      <c r="AK534" s="319"/>
      <c r="AL534" s="391"/>
      <c r="AM534" s="319"/>
      <c r="AN534" s="319"/>
      <c r="AO534" s="319"/>
      <c r="AP534" s="319"/>
      <c r="AQ534" s="319"/>
      <c r="AR534" s="391"/>
      <c r="AS534" s="319"/>
      <c r="AT534" s="319"/>
      <c r="AU534" s="319"/>
      <c r="AV534" s="319"/>
      <c r="AW534" s="394"/>
      <c r="AX534" s="391"/>
      <c r="AY534" s="319"/>
      <c r="AZ534" s="319"/>
      <c r="BA534" s="319"/>
      <c r="BB534" s="319"/>
      <c r="BC534" s="319"/>
      <c r="BD534" s="391"/>
      <c r="BE534" s="319"/>
      <c r="BF534" s="319"/>
      <c r="BG534" s="319"/>
      <c r="BH534" s="319"/>
      <c r="BI534" s="319"/>
      <c r="BJ534" s="391"/>
      <c r="BL534" s="391"/>
      <c r="BM534" s="391"/>
      <c r="BN534" s="391"/>
      <c r="BO534" s="391"/>
      <c r="BP534" s="391"/>
      <c r="BQ534" s="391"/>
      <c r="BR534" s="391"/>
      <c r="BS534" s="391"/>
      <c r="BT534" s="391"/>
      <c r="BU534" s="391"/>
      <c r="BV534" s="391"/>
      <c r="BW534" s="391"/>
      <c r="BX534" s="391"/>
    </row>
    <row r="535" spans="1:76">
      <c r="A535" s="662"/>
      <c r="B535" s="319"/>
      <c r="C535" s="319"/>
      <c r="D535" s="319"/>
      <c r="E535" s="319"/>
      <c r="F535" s="319"/>
      <c r="G535" s="393"/>
      <c r="H535" s="391"/>
      <c r="I535" s="319"/>
      <c r="J535" s="319"/>
      <c r="K535" s="319"/>
      <c r="L535" s="319"/>
      <c r="M535" s="319"/>
      <c r="N535" s="391"/>
      <c r="O535" s="319"/>
      <c r="P535" s="319"/>
      <c r="Q535" s="319"/>
      <c r="R535" s="319"/>
      <c r="S535" s="319"/>
      <c r="T535" s="391"/>
      <c r="U535" s="319"/>
      <c r="V535" s="319"/>
      <c r="W535" s="319"/>
      <c r="X535" s="319"/>
      <c r="Y535" s="319"/>
      <c r="Z535" s="391"/>
      <c r="AA535" s="319"/>
      <c r="AB535" s="319"/>
      <c r="AC535" s="319"/>
      <c r="AD535" s="319"/>
      <c r="AE535" s="319"/>
      <c r="AF535" s="391"/>
      <c r="AG535" s="319"/>
      <c r="AH535" s="319"/>
      <c r="AI535" s="319"/>
      <c r="AJ535" s="319"/>
      <c r="AK535" s="319"/>
      <c r="AL535" s="391"/>
      <c r="AM535" s="319"/>
      <c r="AN535" s="319"/>
      <c r="AO535" s="319"/>
      <c r="AP535" s="319"/>
      <c r="AQ535" s="319"/>
      <c r="AR535" s="391"/>
      <c r="AS535" s="319"/>
      <c r="AT535" s="319"/>
      <c r="AU535" s="319"/>
      <c r="AV535" s="319"/>
      <c r="AW535" s="394"/>
      <c r="AX535" s="391"/>
      <c r="AY535" s="319"/>
      <c r="AZ535" s="319"/>
      <c r="BA535" s="319"/>
      <c r="BB535" s="319"/>
      <c r="BC535" s="319"/>
      <c r="BD535" s="391"/>
      <c r="BE535" s="319"/>
      <c r="BF535" s="319"/>
      <c r="BG535" s="319"/>
      <c r="BH535" s="319"/>
      <c r="BI535" s="319"/>
      <c r="BJ535" s="391"/>
      <c r="BL535" s="391"/>
      <c r="BM535" s="391"/>
      <c r="BN535" s="391"/>
      <c r="BO535" s="391"/>
      <c r="BP535" s="391"/>
      <c r="BQ535" s="391"/>
      <c r="BR535" s="391"/>
      <c r="BS535" s="391"/>
      <c r="BT535" s="391"/>
      <c r="BU535" s="391"/>
      <c r="BV535" s="391"/>
      <c r="BW535" s="391"/>
      <c r="BX535" s="391"/>
    </row>
    <row r="536" spans="1:76">
      <c r="A536" s="662"/>
      <c r="B536" s="319"/>
      <c r="C536" s="319"/>
      <c r="D536" s="319"/>
      <c r="E536" s="319"/>
      <c r="F536" s="319"/>
      <c r="G536" s="393"/>
      <c r="H536" s="391"/>
      <c r="I536" s="319"/>
      <c r="J536" s="319"/>
      <c r="K536" s="319"/>
      <c r="L536" s="319"/>
      <c r="M536" s="319"/>
      <c r="N536" s="391"/>
      <c r="O536" s="319"/>
      <c r="P536" s="319"/>
      <c r="Q536" s="319"/>
      <c r="R536" s="319"/>
      <c r="S536" s="319"/>
      <c r="T536" s="391"/>
      <c r="U536" s="319"/>
      <c r="V536" s="319"/>
      <c r="W536" s="319"/>
      <c r="X536" s="319"/>
      <c r="Y536" s="319"/>
      <c r="Z536" s="391"/>
      <c r="AA536" s="319"/>
      <c r="AB536" s="319"/>
      <c r="AC536" s="319"/>
      <c r="AD536" s="319"/>
      <c r="AE536" s="319"/>
      <c r="AF536" s="391"/>
      <c r="AG536" s="319"/>
      <c r="AH536" s="319"/>
      <c r="AI536" s="319"/>
      <c r="AJ536" s="319"/>
      <c r="AK536" s="319"/>
      <c r="AL536" s="391"/>
      <c r="AM536" s="319"/>
      <c r="AN536" s="319"/>
      <c r="AO536" s="319"/>
      <c r="AP536" s="319"/>
      <c r="AQ536" s="319"/>
      <c r="AR536" s="391"/>
      <c r="AS536" s="319"/>
      <c r="AT536" s="319"/>
      <c r="AU536" s="319"/>
      <c r="AV536" s="319"/>
      <c r="AW536" s="394"/>
      <c r="AX536" s="391"/>
      <c r="AY536" s="319"/>
      <c r="AZ536" s="319"/>
      <c r="BA536" s="319"/>
      <c r="BB536" s="319"/>
      <c r="BC536" s="319"/>
      <c r="BD536" s="391"/>
      <c r="BE536" s="319"/>
      <c r="BF536" s="319"/>
      <c r="BG536" s="319"/>
      <c r="BH536" s="319"/>
      <c r="BI536" s="319"/>
      <c r="BJ536" s="391"/>
      <c r="BL536" s="391"/>
      <c r="BM536" s="391"/>
      <c r="BN536" s="391"/>
      <c r="BO536" s="391"/>
      <c r="BP536" s="391"/>
      <c r="BQ536" s="391"/>
      <c r="BR536" s="391"/>
      <c r="BS536" s="391"/>
      <c r="BT536" s="391"/>
      <c r="BU536" s="391"/>
      <c r="BV536" s="391"/>
      <c r="BW536" s="391"/>
      <c r="BX536" s="391"/>
    </row>
    <row r="537" spans="1:76">
      <c r="A537" s="662"/>
      <c r="B537" s="319"/>
      <c r="C537" s="319"/>
      <c r="D537" s="319"/>
      <c r="E537" s="319"/>
      <c r="F537" s="319"/>
      <c r="G537" s="393"/>
      <c r="H537" s="391"/>
      <c r="I537" s="319"/>
      <c r="J537" s="319"/>
      <c r="K537" s="319"/>
      <c r="L537" s="319"/>
      <c r="M537" s="319"/>
      <c r="N537" s="391"/>
      <c r="O537" s="319"/>
      <c r="P537" s="319"/>
      <c r="Q537" s="319"/>
      <c r="R537" s="319"/>
      <c r="S537" s="319"/>
      <c r="T537" s="391"/>
      <c r="U537" s="319"/>
      <c r="V537" s="319"/>
      <c r="W537" s="319"/>
      <c r="X537" s="319"/>
      <c r="Y537" s="319"/>
      <c r="Z537" s="391"/>
      <c r="AA537" s="319"/>
      <c r="AB537" s="319"/>
      <c r="AC537" s="319"/>
      <c r="AD537" s="319"/>
      <c r="AE537" s="319"/>
      <c r="AF537" s="391"/>
      <c r="AG537" s="319"/>
      <c r="AH537" s="319"/>
      <c r="AI537" s="319"/>
      <c r="AJ537" s="319"/>
      <c r="AK537" s="319"/>
      <c r="AL537" s="391"/>
      <c r="AM537" s="319"/>
      <c r="AN537" s="319"/>
      <c r="AO537" s="319"/>
      <c r="AP537" s="319"/>
      <c r="AQ537" s="319"/>
      <c r="AR537" s="391"/>
      <c r="AS537" s="319"/>
      <c r="AT537" s="319"/>
      <c r="AU537" s="319"/>
      <c r="AV537" s="319"/>
      <c r="AW537" s="394"/>
      <c r="AX537" s="391"/>
      <c r="AY537" s="319"/>
      <c r="AZ537" s="319"/>
      <c r="BA537" s="319"/>
      <c r="BB537" s="319"/>
      <c r="BC537" s="319"/>
      <c r="BD537" s="391"/>
      <c r="BE537" s="319"/>
      <c r="BF537" s="319"/>
      <c r="BG537" s="319"/>
      <c r="BH537" s="319"/>
      <c r="BI537" s="319"/>
      <c r="BJ537" s="391"/>
      <c r="BL537" s="391"/>
      <c r="BM537" s="391"/>
      <c r="BN537" s="391"/>
      <c r="BO537" s="391"/>
      <c r="BP537" s="391"/>
      <c r="BQ537" s="391"/>
      <c r="BR537" s="391"/>
      <c r="BS537" s="391"/>
      <c r="BT537" s="391"/>
      <c r="BU537" s="391"/>
      <c r="BV537" s="391"/>
      <c r="BW537" s="391"/>
      <c r="BX537" s="391"/>
    </row>
    <row r="538" spans="1:76">
      <c r="A538" s="662"/>
      <c r="B538" s="319"/>
      <c r="C538" s="319"/>
      <c r="D538" s="319"/>
      <c r="E538" s="319"/>
      <c r="F538" s="319"/>
      <c r="G538" s="393"/>
      <c r="H538" s="391"/>
      <c r="I538" s="319"/>
      <c r="J538" s="319"/>
      <c r="K538" s="319"/>
      <c r="L538" s="319"/>
      <c r="M538" s="319"/>
      <c r="N538" s="391"/>
      <c r="O538" s="319"/>
      <c r="P538" s="319"/>
      <c r="Q538" s="319"/>
      <c r="R538" s="319"/>
      <c r="S538" s="319"/>
      <c r="T538" s="391"/>
      <c r="U538" s="319"/>
      <c r="V538" s="319"/>
      <c r="W538" s="319"/>
      <c r="X538" s="319"/>
      <c r="Y538" s="319"/>
      <c r="Z538" s="391"/>
      <c r="AA538" s="319"/>
      <c r="AB538" s="319"/>
      <c r="AC538" s="319"/>
      <c r="AD538" s="319"/>
      <c r="AE538" s="319"/>
      <c r="AF538" s="391"/>
      <c r="AG538" s="319"/>
      <c r="AH538" s="319"/>
      <c r="AI538" s="319"/>
      <c r="AJ538" s="319"/>
      <c r="AK538" s="319"/>
      <c r="AL538" s="391"/>
      <c r="AM538" s="319"/>
      <c r="AN538" s="319"/>
      <c r="AO538" s="319"/>
      <c r="AP538" s="319"/>
      <c r="AQ538" s="319"/>
      <c r="AR538" s="391"/>
      <c r="AS538" s="319"/>
      <c r="AT538" s="319"/>
      <c r="AU538" s="319"/>
      <c r="AV538" s="319"/>
      <c r="AW538" s="394"/>
      <c r="AX538" s="391"/>
      <c r="AY538" s="319"/>
      <c r="AZ538" s="319"/>
      <c r="BA538" s="319"/>
      <c r="BB538" s="319"/>
      <c r="BC538" s="319"/>
      <c r="BD538" s="391"/>
      <c r="BE538" s="319"/>
      <c r="BF538" s="319"/>
      <c r="BG538" s="319"/>
      <c r="BH538" s="319"/>
      <c r="BI538" s="319"/>
      <c r="BJ538" s="391"/>
      <c r="BL538" s="391"/>
      <c r="BM538" s="391"/>
      <c r="BN538" s="391"/>
      <c r="BO538" s="391"/>
      <c r="BP538" s="391"/>
      <c r="BQ538" s="391"/>
      <c r="BR538" s="391"/>
      <c r="BS538" s="391"/>
      <c r="BT538" s="391"/>
      <c r="BU538" s="391"/>
      <c r="BV538" s="391"/>
      <c r="BW538" s="391"/>
      <c r="BX538" s="391"/>
    </row>
    <row r="539" spans="1:76">
      <c r="A539" s="662"/>
      <c r="B539" s="319"/>
      <c r="C539" s="319"/>
      <c r="D539" s="319"/>
      <c r="E539" s="319"/>
      <c r="F539" s="319"/>
      <c r="G539" s="393"/>
      <c r="H539" s="391"/>
      <c r="I539" s="319"/>
      <c r="J539" s="319"/>
      <c r="K539" s="319"/>
      <c r="L539" s="319"/>
      <c r="M539" s="319"/>
      <c r="N539" s="391"/>
      <c r="O539" s="319"/>
      <c r="P539" s="319"/>
      <c r="Q539" s="319"/>
      <c r="R539" s="319"/>
      <c r="S539" s="319"/>
      <c r="T539" s="391"/>
      <c r="U539" s="319"/>
      <c r="V539" s="319"/>
      <c r="W539" s="319"/>
      <c r="X539" s="319"/>
      <c r="Y539" s="319"/>
      <c r="Z539" s="391"/>
      <c r="AA539" s="319"/>
      <c r="AB539" s="319"/>
      <c r="AC539" s="319"/>
      <c r="AD539" s="319"/>
      <c r="AE539" s="319"/>
      <c r="AF539" s="391"/>
      <c r="AG539" s="319"/>
      <c r="AH539" s="319"/>
      <c r="AI539" s="319"/>
      <c r="AJ539" s="319"/>
      <c r="AK539" s="319"/>
      <c r="AL539" s="391"/>
      <c r="AM539" s="319"/>
      <c r="AN539" s="319"/>
      <c r="AO539" s="319"/>
      <c r="AP539" s="319"/>
      <c r="AQ539" s="319"/>
      <c r="AR539" s="391"/>
      <c r="AS539" s="319"/>
      <c r="AT539" s="319"/>
      <c r="AU539" s="319"/>
      <c r="AV539" s="319"/>
      <c r="AW539" s="394"/>
      <c r="AX539" s="391"/>
      <c r="AY539" s="319"/>
      <c r="AZ539" s="319"/>
      <c r="BA539" s="319"/>
      <c r="BB539" s="319"/>
      <c r="BC539" s="319"/>
      <c r="BD539" s="391"/>
      <c r="BE539" s="319"/>
      <c r="BF539" s="319"/>
      <c r="BG539" s="319"/>
      <c r="BH539" s="319"/>
      <c r="BI539" s="319"/>
      <c r="BJ539" s="391"/>
      <c r="BL539" s="391"/>
      <c r="BM539" s="391"/>
      <c r="BN539" s="391"/>
      <c r="BO539" s="391"/>
      <c r="BP539" s="391"/>
      <c r="BQ539" s="391"/>
      <c r="BR539" s="391"/>
      <c r="BS539" s="391"/>
      <c r="BT539" s="391"/>
      <c r="BU539" s="391"/>
      <c r="BV539" s="391"/>
      <c r="BW539" s="391"/>
      <c r="BX539" s="391"/>
    </row>
    <row r="540" spans="1:76">
      <c r="A540" s="662"/>
      <c r="B540" s="319"/>
      <c r="C540" s="319"/>
      <c r="D540" s="319"/>
      <c r="E540" s="319"/>
      <c r="F540" s="319"/>
      <c r="G540" s="393"/>
      <c r="H540" s="391"/>
      <c r="I540" s="319"/>
      <c r="J540" s="319"/>
      <c r="K540" s="319"/>
      <c r="L540" s="319"/>
      <c r="M540" s="319"/>
      <c r="N540" s="391"/>
      <c r="O540" s="319"/>
      <c r="P540" s="319"/>
      <c r="Q540" s="319"/>
      <c r="R540" s="319"/>
      <c r="S540" s="319"/>
      <c r="T540" s="391"/>
      <c r="U540" s="319"/>
      <c r="V540" s="319"/>
      <c r="W540" s="319"/>
      <c r="X540" s="319"/>
      <c r="Y540" s="319"/>
      <c r="Z540" s="391"/>
      <c r="AA540" s="319"/>
      <c r="AB540" s="319"/>
      <c r="AC540" s="319"/>
      <c r="AD540" s="319"/>
      <c r="AE540" s="319"/>
      <c r="AF540" s="391"/>
      <c r="AG540" s="319"/>
      <c r="AH540" s="319"/>
      <c r="AI540" s="319"/>
      <c r="AJ540" s="319"/>
      <c r="AK540" s="319"/>
      <c r="AL540" s="391"/>
      <c r="AM540" s="319"/>
      <c r="AN540" s="319"/>
      <c r="AO540" s="319"/>
      <c r="AP540" s="319"/>
      <c r="AQ540" s="319"/>
      <c r="AR540" s="391"/>
      <c r="AS540" s="319"/>
      <c r="AT540" s="319"/>
      <c r="AU540" s="319"/>
      <c r="AV540" s="319"/>
      <c r="AW540" s="394"/>
      <c r="AX540" s="391"/>
      <c r="AY540" s="319"/>
      <c r="AZ540" s="319"/>
      <c r="BA540" s="319"/>
      <c r="BB540" s="319"/>
      <c r="BC540" s="319"/>
      <c r="BD540" s="391"/>
      <c r="BE540" s="319"/>
      <c r="BF540" s="319"/>
      <c r="BG540" s="319"/>
      <c r="BH540" s="319"/>
      <c r="BI540" s="319"/>
      <c r="BJ540" s="391"/>
      <c r="BL540" s="391"/>
      <c r="BM540" s="391"/>
      <c r="BN540" s="391"/>
      <c r="BO540" s="391"/>
      <c r="BP540" s="391"/>
      <c r="BQ540" s="391"/>
      <c r="BR540" s="391"/>
      <c r="BS540" s="391"/>
      <c r="BT540" s="391"/>
      <c r="BU540" s="391"/>
      <c r="BV540" s="391"/>
      <c r="BW540" s="391"/>
      <c r="BX540" s="391"/>
    </row>
    <row r="541" spans="1:76">
      <c r="A541" s="662"/>
      <c r="B541" s="319"/>
      <c r="C541" s="319"/>
      <c r="D541" s="319"/>
      <c r="E541" s="319"/>
      <c r="F541" s="319"/>
      <c r="G541" s="393"/>
      <c r="H541" s="391"/>
      <c r="I541" s="319"/>
      <c r="J541" s="319"/>
      <c r="K541" s="319"/>
      <c r="L541" s="319"/>
      <c r="M541" s="319"/>
      <c r="N541" s="391"/>
      <c r="O541" s="319"/>
      <c r="P541" s="319"/>
      <c r="Q541" s="319"/>
      <c r="R541" s="319"/>
      <c r="S541" s="319"/>
      <c r="T541" s="391"/>
      <c r="U541" s="319"/>
      <c r="V541" s="319"/>
      <c r="W541" s="319"/>
      <c r="X541" s="319"/>
      <c r="Y541" s="319"/>
      <c r="Z541" s="391"/>
      <c r="AA541" s="319"/>
      <c r="AB541" s="319"/>
      <c r="AC541" s="319"/>
      <c r="AD541" s="319"/>
      <c r="AE541" s="319"/>
      <c r="AF541" s="391"/>
      <c r="AG541" s="319"/>
      <c r="AH541" s="319"/>
      <c r="AI541" s="319"/>
      <c r="AJ541" s="319"/>
      <c r="AK541" s="319"/>
      <c r="AL541" s="391"/>
      <c r="AM541" s="319"/>
      <c r="AN541" s="319"/>
      <c r="AO541" s="319"/>
      <c r="AP541" s="319"/>
      <c r="AQ541" s="319"/>
      <c r="AR541" s="391"/>
      <c r="AS541" s="319"/>
      <c r="AT541" s="319"/>
      <c r="AU541" s="319"/>
      <c r="AV541" s="319"/>
      <c r="AW541" s="394"/>
      <c r="AX541" s="391"/>
      <c r="AY541" s="319"/>
      <c r="AZ541" s="319"/>
      <c r="BA541" s="319"/>
      <c r="BB541" s="319"/>
      <c r="BC541" s="319"/>
      <c r="BD541" s="391"/>
      <c r="BE541" s="319"/>
      <c r="BF541" s="319"/>
      <c r="BG541" s="319"/>
      <c r="BH541" s="319"/>
      <c r="BI541" s="319"/>
      <c r="BJ541" s="391"/>
      <c r="BL541" s="391"/>
      <c r="BM541" s="391"/>
      <c r="BN541" s="391"/>
      <c r="BO541" s="391"/>
      <c r="BP541" s="391"/>
      <c r="BQ541" s="391"/>
      <c r="BR541" s="391"/>
      <c r="BS541" s="391"/>
      <c r="BT541" s="391"/>
      <c r="BU541" s="391"/>
      <c r="BV541" s="391"/>
      <c r="BW541" s="391"/>
      <c r="BX541" s="391"/>
    </row>
    <row r="542" spans="1:76">
      <c r="A542" s="662"/>
      <c r="B542" s="319"/>
      <c r="C542" s="319"/>
      <c r="D542" s="319"/>
      <c r="E542" s="319"/>
      <c r="F542" s="319"/>
      <c r="G542" s="393"/>
      <c r="H542" s="391"/>
      <c r="I542" s="319"/>
      <c r="J542" s="319"/>
      <c r="K542" s="319"/>
      <c r="L542" s="319"/>
      <c r="M542" s="319"/>
      <c r="N542" s="391"/>
      <c r="O542" s="319"/>
      <c r="P542" s="319"/>
      <c r="Q542" s="319"/>
      <c r="R542" s="319"/>
      <c r="S542" s="319"/>
      <c r="T542" s="391"/>
      <c r="U542" s="319"/>
      <c r="V542" s="319"/>
      <c r="W542" s="319"/>
      <c r="X542" s="319"/>
      <c r="Y542" s="319"/>
      <c r="Z542" s="391"/>
      <c r="AA542" s="319"/>
      <c r="AB542" s="319"/>
      <c r="AC542" s="319"/>
      <c r="AD542" s="319"/>
      <c r="AE542" s="319"/>
      <c r="AF542" s="391"/>
      <c r="AG542" s="319"/>
      <c r="AH542" s="319"/>
      <c r="AI542" s="319"/>
      <c r="AJ542" s="319"/>
      <c r="AK542" s="319"/>
      <c r="AL542" s="391"/>
      <c r="AM542" s="319"/>
      <c r="AN542" s="319"/>
      <c r="AO542" s="319"/>
      <c r="AP542" s="319"/>
      <c r="AQ542" s="319"/>
      <c r="AR542" s="391"/>
      <c r="AS542" s="319"/>
      <c r="AT542" s="319"/>
      <c r="AU542" s="319"/>
      <c r="AV542" s="319"/>
      <c r="AW542" s="394"/>
      <c r="AX542" s="391"/>
      <c r="AY542" s="319"/>
      <c r="AZ542" s="319"/>
      <c r="BA542" s="319"/>
      <c r="BB542" s="319"/>
      <c r="BC542" s="319"/>
      <c r="BD542" s="391"/>
      <c r="BE542" s="319"/>
      <c r="BF542" s="319"/>
      <c r="BG542" s="319"/>
      <c r="BH542" s="319"/>
      <c r="BI542" s="319"/>
      <c r="BJ542" s="391"/>
      <c r="BL542" s="391"/>
      <c r="BM542" s="391"/>
      <c r="BN542" s="391"/>
      <c r="BO542" s="391"/>
      <c r="BP542" s="391"/>
      <c r="BQ542" s="391"/>
      <c r="BR542" s="391"/>
      <c r="BS542" s="391"/>
      <c r="BT542" s="391"/>
      <c r="BU542" s="391"/>
      <c r="BV542" s="391"/>
      <c r="BW542" s="391"/>
      <c r="BX542" s="391"/>
    </row>
    <row r="543" spans="1:76">
      <c r="A543" s="662"/>
      <c r="B543" s="319"/>
      <c r="C543" s="319"/>
      <c r="D543" s="319"/>
      <c r="E543" s="319"/>
      <c r="F543" s="319"/>
      <c r="G543" s="393"/>
      <c r="H543" s="391"/>
      <c r="I543" s="319"/>
      <c r="J543" s="319"/>
      <c r="K543" s="319"/>
      <c r="L543" s="319"/>
      <c r="M543" s="319"/>
      <c r="N543" s="391"/>
      <c r="O543" s="319"/>
      <c r="P543" s="319"/>
      <c r="Q543" s="319"/>
      <c r="R543" s="319"/>
      <c r="S543" s="319"/>
      <c r="T543" s="391"/>
      <c r="U543" s="319"/>
      <c r="V543" s="319"/>
      <c r="W543" s="319"/>
      <c r="X543" s="319"/>
      <c r="Y543" s="319"/>
      <c r="Z543" s="391"/>
      <c r="AA543" s="319"/>
      <c r="AB543" s="319"/>
      <c r="AC543" s="319"/>
      <c r="AD543" s="319"/>
      <c r="AE543" s="319"/>
      <c r="AF543" s="391"/>
      <c r="AG543" s="319"/>
      <c r="AH543" s="319"/>
      <c r="AI543" s="319"/>
      <c r="AJ543" s="319"/>
      <c r="AK543" s="319"/>
      <c r="AL543" s="391"/>
      <c r="AM543" s="319"/>
      <c r="AN543" s="319"/>
      <c r="AO543" s="319"/>
      <c r="AP543" s="319"/>
      <c r="AQ543" s="319"/>
      <c r="AR543" s="391"/>
      <c r="AS543" s="319"/>
      <c r="AT543" s="319"/>
      <c r="AU543" s="319"/>
      <c r="AV543" s="319"/>
      <c r="AW543" s="394"/>
      <c r="AX543" s="391"/>
      <c r="AY543" s="319"/>
      <c r="AZ543" s="319"/>
      <c r="BA543" s="319"/>
      <c r="BB543" s="319"/>
      <c r="BC543" s="319"/>
      <c r="BD543" s="391"/>
      <c r="BE543" s="319"/>
      <c r="BF543" s="319"/>
      <c r="BG543" s="319"/>
      <c r="BH543" s="319"/>
      <c r="BI543" s="319"/>
      <c r="BJ543" s="391"/>
      <c r="BL543" s="391"/>
      <c r="BM543" s="391"/>
      <c r="BN543" s="391"/>
      <c r="BO543" s="391"/>
      <c r="BP543" s="391"/>
      <c r="BQ543" s="391"/>
      <c r="BR543" s="391"/>
      <c r="BS543" s="391"/>
      <c r="BT543" s="391"/>
      <c r="BU543" s="391"/>
      <c r="BV543" s="391"/>
      <c r="BW543" s="391"/>
      <c r="BX543" s="391"/>
    </row>
    <row r="544" spans="1:76">
      <c r="A544" s="662"/>
      <c r="B544" s="319"/>
      <c r="C544" s="319"/>
      <c r="D544" s="319"/>
      <c r="E544" s="319"/>
      <c r="F544" s="319"/>
      <c r="G544" s="393"/>
      <c r="H544" s="391"/>
      <c r="I544" s="319"/>
      <c r="J544" s="319"/>
      <c r="K544" s="319"/>
      <c r="L544" s="319"/>
      <c r="M544" s="319"/>
      <c r="N544" s="391"/>
      <c r="O544" s="319"/>
      <c r="P544" s="319"/>
      <c r="Q544" s="319"/>
      <c r="R544" s="319"/>
      <c r="S544" s="319"/>
      <c r="T544" s="391"/>
      <c r="U544" s="319"/>
      <c r="V544" s="319"/>
      <c r="W544" s="319"/>
      <c r="X544" s="319"/>
      <c r="Y544" s="319"/>
      <c r="Z544" s="391"/>
      <c r="AA544" s="319"/>
      <c r="AB544" s="319"/>
      <c r="AC544" s="319"/>
      <c r="AD544" s="319"/>
      <c r="AE544" s="319"/>
      <c r="AF544" s="391"/>
      <c r="AG544" s="319"/>
      <c r="AH544" s="319"/>
      <c r="AI544" s="319"/>
      <c r="AJ544" s="319"/>
      <c r="AK544" s="319"/>
      <c r="AL544" s="391"/>
      <c r="AM544" s="319"/>
      <c r="AN544" s="319"/>
      <c r="AO544" s="319"/>
      <c r="AP544" s="319"/>
      <c r="AQ544" s="319"/>
      <c r="AR544" s="391"/>
      <c r="AS544" s="319"/>
      <c r="AT544" s="319"/>
      <c r="AU544" s="319"/>
      <c r="AV544" s="319"/>
      <c r="AW544" s="394"/>
      <c r="AX544" s="391"/>
      <c r="AY544" s="319"/>
      <c r="AZ544" s="319"/>
      <c r="BA544" s="319"/>
      <c r="BB544" s="319"/>
      <c r="BC544" s="319"/>
      <c r="BD544" s="391"/>
      <c r="BE544" s="319"/>
      <c r="BF544" s="319"/>
      <c r="BG544" s="319"/>
      <c r="BH544" s="319"/>
      <c r="BI544" s="319"/>
      <c r="BJ544" s="391"/>
      <c r="BL544" s="391"/>
      <c r="BM544" s="391"/>
      <c r="BN544" s="391"/>
      <c r="BO544" s="391"/>
      <c r="BP544" s="391"/>
      <c r="BQ544" s="391"/>
      <c r="BR544" s="391"/>
      <c r="BS544" s="391"/>
      <c r="BT544" s="391"/>
      <c r="BU544" s="391"/>
      <c r="BV544" s="391"/>
      <c r="BW544" s="391"/>
      <c r="BX544" s="391"/>
    </row>
    <row r="545" spans="1:76">
      <c r="A545" s="662"/>
      <c r="B545" s="319"/>
      <c r="C545" s="319"/>
      <c r="D545" s="319"/>
      <c r="E545" s="319"/>
      <c r="F545" s="319"/>
      <c r="G545" s="393"/>
      <c r="H545" s="391"/>
      <c r="I545" s="319"/>
      <c r="J545" s="319"/>
      <c r="K545" s="319"/>
      <c r="L545" s="319"/>
      <c r="M545" s="319"/>
      <c r="N545" s="391"/>
      <c r="O545" s="319"/>
      <c r="P545" s="319"/>
      <c r="Q545" s="319"/>
      <c r="R545" s="319"/>
      <c r="S545" s="319"/>
      <c r="T545" s="391"/>
      <c r="U545" s="319"/>
      <c r="V545" s="319"/>
      <c r="W545" s="319"/>
      <c r="X545" s="319"/>
      <c r="Y545" s="319"/>
      <c r="Z545" s="391"/>
      <c r="AA545" s="319"/>
      <c r="AB545" s="319"/>
      <c r="AC545" s="319"/>
      <c r="AD545" s="319"/>
      <c r="AE545" s="319"/>
      <c r="AF545" s="391"/>
      <c r="AG545" s="319"/>
      <c r="AH545" s="319"/>
      <c r="AI545" s="319"/>
      <c r="AJ545" s="319"/>
      <c r="AK545" s="319"/>
      <c r="AL545" s="391"/>
      <c r="AM545" s="319"/>
      <c r="AN545" s="319"/>
      <c r="AO545" s="319"/>
      <c r="AP545" s="319"/>
      <c r="AQ545" s="319"/>
      <c r="AR545" s="391"/>
      <c r="AS545" s="319"/>
      <c r="AT545" s="319"/>
      <c r="AU545" s="319"/>
      <c r="AV545" s="319"/>
      <c r="AW545" s="394"/>
      <c r="AX545" s="391"/>
      <c r="AY545" s="319"/>
      <c r="AZ545" s="319"/>
      <c r="BA545" s="319"/>
      <c r="BB545" s="319"/>
      <c r="BC545" s="319"/>
      <c r="BD545" s="391"/>
      <c r="BE545" s="319"/>
      <c r="BF545" s="319"/>
      <c r="BG545" s="319"/>
      <c r="BH545" s="319"/>
      <c r="BI545" s="319"/>
      <c r="BJ545" s="391"/>
      <c r="BL545" s="391"/>
      <c r="BM545" s="391"/>
      <c r="BN545" s="391"/>
      <c r="BO545" s="391"/>
      <c r="BP545" s="391"/>
      <c r="BQ545" s="391"/>
      <c r="BR545" s="391"/>
      <c r="BS545" s="391"/>
      <c r="BT545" s="391"/>
      <c r="BU545" s="391"/>
      <c r="BV545" s="391"/>
      <c r="BW545" s="391"/>
      <c r="BX545" s="391"/>
    </row>
    <row r="546" spans="1:76">
      <c r="A546" s="662"/>
      <c r="B546" s="319"/>
      <c r="C546" s="319"/>
      <c r="D546" s="319"/>
      <c r="E546" s="319"/>
      <c r="F546" s="319"/>
      <c r="G546" s="393"/>
      <c r="H546" s="391"/>
      <c r="I546" s="319"/>
      <c r="J546" s="319"/>
      <c r="K546" s="319"/>
      <c r="L546" s="319"/>
      <c r="M546" s="319"/>
      <c r="N546" s="391"/>
      <c r="O546" s="319"/>
      <c r="P546" s="319"/>
      <c r="Q546" s="319"/>
      <c r="R546" s="319"/>
      <c r="S546" s="319"/>
      <c r="T546" s="391"/>
      <c r="U546" s="319"/>
      <c r="V546" s="319"/>
      <c r="W546" s="319"/>
      <c r="X546" s="319"/>
      <c r="Y546" s="319"/>
      <c r="Z546" s="391"/>
      <c r="AA546" s="319"/>
      <c r="AB546" s="319"/>
      <c r="AC546" s="319"/>
      <c r="AD546" s="319"/>
      <c r="AE546" s="319"/>
      <c r="AF546" s="391"/>
      <c r="AG546" s="319"/>
      <c r="AH546" s="319"/>
      <c r="AI546" s="319"/>
      <c r="AJ546" s="319"/>
      <c r="AK546" s="319"/>
      <c r="AL546" s="391"/>
      <c r="AM546" s="319"/>
      <c r="AN546" s="319"/>
      <c r="AO546" s="319"/>
      <c r="AP546" s="319"/>
      <c r="AQ546" s="319"/>
      <c r="AR546" s="391"/>
      <c r="AS546" s="319"/>
      <c r="AT546" s="319"/>
      <c r="AU546" s="319"/>
      <c r="AV546" s="319"/>
      <c r="AW546" s="394"/>
      <c r="AX546" s="391"/>
      <c r="AY546" s="319"/>
      <c r="AZ546" s="319"/>
      <c r="BA546" s="319"/>
      <c r="BB546" s="319"/>
      <c r="BC546" s="319"/>
      <c r="BD546" s="391"/>
      <c r="BE546" s="319"/>
      <c r="BF546" s="319"/>
      <c r="BG546" s="319"/>
      <c r="BH546" s="319"/>
      <c r="BI546" s="319"/>
      <c r="BJ546" s="391"/>
      <c r="BL546" s="391"/>
      <c r="BM546" s="391"/>
      <c r="BN546" s="391"/>
      <c r="BO546" s="391"/>
      <c r="BP546" s="391"/>
      <c r="BQ546" s="391"/>
      <c r="BR546" s="391"/>
      <c r="BS546" s="391"/>
      <c r="BT546" s="391"/>
      <c r="BU546" s="391"/>
      <c r="BV546" s="391"/>
      <c r="BW546" s="391"/>
      <c r="BX546" s="391"/>
    </row>
    <row r="547" spans="1:76">
      <c r="A547" s="662"/>
      <c r="B547" s="319"/>
      <c r="C547" s="319"/>
      <c r="D547" s="319"/>
      <c r="E547" s="319"/>
      <c r="F547" s="319"/>
      <c r="G547" s="393"/>
      <c r="H547" s="391"/>
      <c r="I547" s="319"/>
      <c r="J547" s="319"/>
      <c r="K547" s="319"/>
      <c r="L547" s="319"/>
      <c r="M547" s="319"/>
      <c r="N547" s="391"/>
      <c r="O547" s="319"/>
      <c r="P547" s="319"/>
      <c r="Q547" s="319"/>
      <c r="R547" s="319"/>
      <c r="S547" s="319"/>
      <c r="T547" s="391"/>
      <c r="U547" s="319"/>
      <c r="V547" s="319"/>
      <c r="W547" s="319"/>
      <c r="X547" s="319"/>
      <c r="Y547" s="319"/>
      <c r="Z547" s="391"/>
      <c r="AA547" s="319"/>
      <c r="AB547" s="319"/>
      <c r="AC547" s="319"/>
      <c r="AD547" s="319"/>
      <c r="AE547" s="319"/>
      <c r="AF547" s="391"/>
      <c r="AG547" s="319"/>
      <c r="AH547" s="319"/>
      <c r="AI547" s="319"/>
      <c r="AJ547" s="319"/>
      <c r="AK547" s="319"/>
      <c r="AL547" s="391"/>
      <c r="AM547" s="319"/>
      <c r="AN547" s="319"/>
      <c r="AO547" s="319"/>
      <c r="AP547" s="319"/>
      <c r="AQ547" s="319"/>
      <c r="AR547" s="391"/>
      <c r="AS547" s="319"/>
      <c r="AT547" s="319"/>
      <c r="AU547" s="319"/>
      <c r="AV547" s="319"/>
      <c r="AW547" s="394"/>
      <c r="AX547" s="391"/>
      <c r="AY547" s="319"/>
      <c r="AZ547" s="319"/>
      <c r="BA547" s="319"/>
      <c r="BB547" s="319"/>
      <c r="BC547" s="319"/>
      <c r="BD547" s="391"/>
      <c r="BE547" s="319"/>
      <c r="BF547" s="319"/>
      <c r="BG547" s="319"/>
      <c r="BH547" s="319"/>
      <c r="BI547" s="319"/>
      <c r="BJ547" s="391"/>
      <c r="BL547" s="391"/>
      <c r="BM547" s="391"/>
      <c r="BN547" s="391"/>
      <c r="BO547" s="391"/>
      <c r="BP547" s="391"/>
      <c r="BQ547" s="391"/>
      <c r="BR547" s="391"/>
      <c r="BS547" s="391"/>
      <c r="BT547" s="391"/>
      <c r="BU547" s="391"/>
      <c r="BV547" s="391"/>
      <c r="BW547" s="391"/>
      <c r="BX547" s="391"/>
    </row>
    <row r="548" spans="1:76">
      <c r="A548" s="662"/>
      <c r="B548" s="319"/>
      <c r="C548" s="319"/>
      <c r="D548" s="319"/>
      <c r="E548" s="319"/>
      <c r="F548" s="319"/>
      <c r="G548" s="393"/>
      <c r="H548" s="391"/>
      <c r="I548" s="319"/>
      <c r="J548" s="319"/>
      <c r="K548" s="319"/>
      <c r="L548" s="319"/>
      <c r="M548" s="319"/>
      <c r="N548" s="391"/>
      <c r="O548" s="319"/>
      <c r="P548" s="319"/>
      <c r="Q548" s="319"/>
      <c r="R548" s="319"/>
      <c r="S548" s="319"/>
      <c r="T548" s="391"/>
      <c r="U548" s="319"/>
      <c r="V548" s="319"/>
      <c r="W548" s="319"/>
      <c r="X548" s="319"/>
      <c r="Y548" s="319"/>
      <c r="Z548" s="391"/>
      <c r="AA548" s="319"/>
      <c r="AB548" s="319"/>
      <c r="AC548" s="319"/>
      <c r="AD548" s="319"/>
      <c r="AE548" s="319"/>
      <c r="AF548" s="391"/>
      <c r="AG548" s="319"/>
      <c r="AH548" s="319"/>
      <c r="AI548" s="319"/>
      <c r="AJ548" s="319"/>
      <c r="AK548" s="319"/>
      <c r="AL548" s="391"/>
      <c r="AM548" s="319"/>
      <c r="AN548" s="319"/>
      <c r="AO548" s="319"/>
      <c r="AP548" s="319"/>
      <c r="AQ548" s="319"/>
      <c r="AR548" s="391"/>
      <c r="AS548" s="319"/>
      <c r="AT548" s="319"/>
      <c r="AU548" s="319"/>
      <c r="AV548" s="319"/>
      <c r="AW548" s="394"/>
      <c r="AX548" s="391"/>
      <c r="AY548" s="319"/>
      <c r="AZ548" s="319"/>
      <c r="BA548" s="319"/>
      <c r="BB548" s="319"/>
      <c r="BC548" s="319"/>
      <c r="BD548" s="391"/>
      <c r="BE548" s="319"/>
      <c r="BF548" s="319"/>
      <c r="BG548" s="319"/>
      <c r="BH548" s="319"/>
      <c r="BI548" s="319"/>
      <c r="BJ548" s="391"/>
      <c r="BL548" s="391"/>
      <c r="BM548" s="391"/>
      <c r="BN548" s="391"/>
      <c r="BO548" s="391"/>
      <c r="BP548" s="391"/>
      <c r="BQ548" s="391"/>
      <c r="BR548" s="391"/>
      <c r="BS548" s="391"/>
      <c r="BT548" s="391"/>
      <c r="BU548" s="391"/>
      <c r="BV548" s="391"/>
      <c r="BW548" s="391"/>
      <c r="BX548" s="391"/>
    </row>
    <row r="549" spans="1:76">
      <c r="A549" s="662"/>
      <c r="B549" s="319"/>
      <c r="C549" s="319"/>
      <c r="D549" s="319"/>
      <c r="E549" s="319"/>
      <c r="F549" s="319"/>
      <c r="G549" s="393"/>
      <c r="H549" s="391"/>
      <c r="I549" s="319"/>
      <c r="J549" s="319"/>
      <c r="K549" s="319"/>
      <c r="L549" s="319"/>
      <c r="M549" s="319"/>
      <c r="N549" s="391"/>
      <c r="O549" s="319"/>
      <c r="P549" s="319"/>
      <c r="Q549" s="319"/>
      <c r="R549" s="319"/>
      <c r="S549" s="319"/>
      <c r="T549" s="391"/>
      <c r="U549" s="319"/>
      <c r="V549" s="319"/>
      <c r="W549" s="319"/>
      <c r="X549" s="319"/>
      <c r="Y549" s="319"/>
      <c r="Z549" s="391"/>
      <c r="AA549" s="319"/>
      <c r="AB549" s="319"/>
      <c r="AC549" s="319"/>
      <c r="AD549" s="319"/>
      <c r="AE549" s="319"/>
      <c r="AF549" s="391"/>
      <c r="AG549" s="319"/>
      <c r="AH549" s="319"/>
      <c r="AI549" s="319"/>
      <c r="AJ549" s="319"/>
      <c r="AK549" s="319"/>
      <c r="AL549" s="391"/>
      <c r="AM549" s="319"/>
      <c r="AN549" s="319"/>
      <c r="AO549" s="319"/>
      <c r="AP549" s="319"/>
      <c r="AQ549" s="319"/>
      <c r="AR549" s="391"/>
      <c r="AS549" s="319"/>
      <c r="AT549" s="319"/>
      <c r="AU549" s="319"/>
      <c r="AV549" s="319"/>
      <c r="AW549" s="394"/>
      <c r="AX549" s="391"/>
      <c r="AY549" s="319"/>
      <c r="AZ549" s="319"/>
      <c r="BA549" s="319"/>
      <c r="BB549" s="319"/>
      <c r="BC549" s="319"/>
      <c r="BD549" s="391"/>
      <c r="BE549" s="319"/>
      <c r="BF549" s="319"/>
      <c r="BG549" s="319"/>
      <c r="BH549" s="319"/>
      <c r="BI549" s="319"/>
      <c r="BJ549" s="391"/>
      <c r="BL549" s="391"/>
      <c r="BM549" s="391"/>
      <c r="BN549" s="391"/>
      <c r="BO549" s="391"/>
      <c r="BP549" s="391"/>
      <c r="BQ549" s="391"/>
      <c r="BR549" s="391"/>
      <c r="BS549" s="391"/>
      <c r="BT549" s="391"/>
      <c r="BU549" s="391"/>
      <c r="BV549" s="391"/>
      <c r="BW549" s="391"/>
      <c r="BX549" s="391"/>
    </row>
    <row r="550" spans="1:76">
      <c r="A550" s="662"/>
      <c r="B550" s="319"/>
      <c r="C550" s="319"/>
      <c r="D550" s="319"/>
      <c r="E550" s="319"/>
      <c r="F550" s="319"/>
      <c r="G550" s="393"/>
      <c r="H550" s="391"/>
      <c r="I550" s="319"/>
      <c r="J550" s="319"/>
      <c r="K550" s="319"/>
      <c r="L550" s="319"/>
      <c r="M550" s="319"/>
      <c r="N550" s="391"/>
      <c r="O550" s="319"/>
      <c r="P550" s="319"/>
      <c r="Q550" s="319"/>
      <c r="R550" s="319"/>
      <c r="S550" s="319"/>
      <c r="T550" s="391"/>
      <c r="U550" s="319"/>
      <c r="V550" s="319"/>
      <c r="W550" s="319"/>
      <c r="X550" s="319"/>
      <c r="Y550" s="319"/>
      <c r="Z550" s="391"/>
      <c r="AA550" s="319"/>
      <c r="AB550" s="319"/>
      <c r="AC550" s="319"/>
      <c r="AD550" s="319"/>
      <c r="AE550" s="319"/>
      <c r="AF550" s="391"/>
      <c r="AG550" s="319"/>
      <c r="AH550" s="319"/>
      <c r="AI550" s="319"/>
      <c r="AJ550" s="319"/>
      <c r="AK550" s="319"/>
      <c r="AL550" s="391"/>
      <c r="AM550" s="319"/>
      <c r="AN550" s="319"/>
      <c r="AO550" s="319"/>
      <c r="AP550" s="319"/>
      <c r="AQ550" s="319"/>
      <c r="AR550" s="391"/>
      <c r="AS550" s="319"/>
      <c r="AT550" s="319"/>
      <c r="AU550" s="319"/>
      <c r="AV550" s="319"/>
      <c r="AW550" s="394"/>
      <c r="AX550" s="391"/>
      <c r="AY550" s="319"/>
      <c r="AZ550" s="319"/>
      <c r="BA550" s="319"/>
      <c r="BB550" s="319"/>
      <c r="BC550" s="319"/>
      <c r="BD550" s="391"/>
      <c r="BE550" s="319"/>
      <c r="BF550" s="319"/>
      <c r="BG550" s="319"/>
      <c r="BH550" s="319"/>
      <c r="BI550" s="319"/>
      <c r="BJ550" s="391"/>
      <c r="BL550" s="391"/>
      <c r="BM550" s="391"/>
      <c r="BN550" s="391"/>
      <c r="BO550" s="391"/>
      <c r="BP550" s="391"/>
      <c r="BQ550" s="391"/>
      <c r="BR550" s="391"/>
      <c r="BS550" s="391"/>
      <c r="BT550" s="391"/>
      <c r="BU550" s="391"/>
      <c r="BV550" s="391"/>
      <c r="BW550" s="391"/>
      <c r="BX550" s="391"/>
    </row>
    <row r="551" spans="1:76">
      <c r="A551" s="662"/>
      <c r="B551" s="319"/>
      <c r="C551" s="319"/>
      <c r="D551" s="319"/>
      <c r="E551" s="319"/>
      <c r="F551" s="319"/>
      <c r="G551" s="393"/>
      <c r="H551" s="391"/>
      <c r="I551" s="319"/>
      <c r="J551" s="319"/>
      <c r="K551" s="319"/>
      <c r="L551" s="319"/>
      <c r="M551" s="319"/>
      <c r="N551" s="391"/>
      <c r="O551" s="319"/>
      <c r="P551" s="319"/>
      <c r="Q551" s="319"/>
      <c r="R551" s="319"/>
      <c r="S551" s="319"/>
      <c r="T551" s="391"/>
      <c r="U551" s="319"/>
      <c r="V551" s="319"/>
      <c r="W551" s="319"/>
      <c r="X551" s="319"/>
      <c r="Y551" s="319"/>
      <c r="Z551" s="391"/>
      <c r="AA551" s="319"/>
      <c r="AB551" s="319"/>
      <c r="AC551" s="319"/>
      <c r="AD551" s="319"/>
      <c r="AE551" s="319"/>
      <c r="AF551" s="391"/>
      <c r="AG551" s="319"/>
      <c r="AH551" s="319"/>
      <c r="AI551" s="319"/>
      <c r="AJ551" s="319"/>
      <c r="AK551" s="319"/>
      <c r="AL551" s="391"/>
      <c r="AM551" s="319"/>
      <c r="AN551" s="319"/>
      <c r="AO551" s="319"/>
      <c r="AP551" s="319"/>
      <c r="AQ551" s="319"/>
      <c r="AR551" s="391"/>
      <c r="AS551" s="319"/>
      <c r="AT551" s="319"/>
      <c r="AU551" s="319"/>
      <c r="AV551" s="319"/>
      <c r="AW551" s="394"/>
      <c r="AX551" s="391"/>
      <c r="AY551" s="319"/>
      <c r="AZ551" s="319"/>
      <c r="BA551" s="319"/>
      <c r="BB551" s="319"/>
      <c r="BC551" s="319"/>
      <c r="BD551" s="391"/>
      <c r="BE551" s="319"/>
      <c r="BF551" s="319"/>
      <c r="BG551" s="319"/>
      <c r="BH551" s="319"/>
      <c r="BI551" s="319"/>
      <c r="BJ551" s="391"/>
      <c r="BL551" s="391"/>
      <c r="BM551" s="391"/>
      <c r="BN551" s="391"/>
      <c r="BO551" s="391"/>
      <c r="BP551" s="391"/>
      <c r="BQ551" s="391"/>
      <c r="BR551" s="391"/>
      <c r="BS551" s="391"/>
      <c r="BT551" s="391"/>
      <c r="BU551" s="391"/>
      <c r="BV551" s="391"/>
      <c r="BW551" s="391"/>
      <c r="BX551" s="391"/>
    </row>
    <row r="552" spans="1:76">
      <c r="A552" s="662"/>
      <c r="B552" s="319"/>
      <c r="C552" s="319"/>
      <c r="D552" s="319"/>
      <c r="E552" s="319"/>
      <c r="F552" s="319"/>
      <c r="G552" s="393"/>
      <c r="H552" s="391"/>
      <c r="I552" s="319"/>
      <c r="J552" s="319"/>
      <c r="K552" s="319"/>
      <c r="L552" s="319"/>
      <c r="M552" s="319"/>
      <c r="N552" s="391"/>
      <c r="O552" s="319"/>
      <c r="P552" s="319"/>
      <c r="Q552" s="319"/>
      <c r="R552" s="319"/>
      <c r="S552" s="319"/>
      <c r="T552" s="391"/>
      <c r="U552" s="319"/>
      <c r="V552" s="319"/>
      <c r="W552" s="319"/>
      <c r="X552" s="319"/>
      <c r="Y552" s="319"/>
      <c r="Z552" s="391"/>
      <c r="AA552" s="319"/>
      <c r="AB552" s="319"/>
      <c r="AC552" s="319"/>
      <c r="AD552" s="319"/>
      <c r="AE552" s="319"/>
      <c r="AF552" s="391"/>
      <c r="AG552" s="319"/>
      <c r="AH552" s="319"/>
      <c r="AI552" s="319"/>
      <c r="AJ552" s="319"/>
      <c r="AK552" s="319"/>
      <c r="AL552" s="391"/>
      <c r="AM552" s="319"/>
      <c r="AN552" s="319"/>
      <c r="AO552" s="319"/>
      <c r="AP552" s="319"/>
      <c r="AQ552" s="319"/>
      <c r="AR552" s="391"/>
      <c r="AS552" s="319"/>
      <c r="AT552" s="319"/>
      <c r="AU552" s="319"/>
      <c r="AV552" s="319"/>
      <c r="AW552" s="394"/>
      <c r="AX552" s="391"/>
      <c r="AY552" s="319"/>
      <c r="AZ552" s="319"/>
      <c r="BA552" s="319"/>
      <c r="BB552" s="319"/>
      <c r="BC552" s="319"/>
      <c r="BD552" s="391"/>
      <c r="BE552" s="319"/>
      <c r="BF552" s="319"/>
      <c r="BG552" s="319"/>
      <c r="BH552" s="319"/>
      <c r="BI552" s="319"/>
      <c r="BJ552" s="391"/>
      <c r="BL552" s="391"/>
      <c r="BM552" s="391"/>
      <c r="BN552" s="391"/>
      <c r="BO552" s="391"/>
      <c r="BP552" s="391"/>
      <c r="BQ552" s="391"/>
      <c r="BR552" s="391"/>
      <c r="BS552" s="391"/>
      <c r="BT552" s="391"/>
      <c r="BU552" s="391"/>
      <c r="BV552" s="391"/>
      <c r="BW552" s="391"/>
      <c r="BX552" s="391"/>
    </row>
    <row r="553" spans="1:76">
      <c r="A553" s="662"/>
      <c r="B553" s="319"/>
      <c r="C553" s="319"/>
      <c r="D553" s="319"/>
      <c r="E553" s="319"/>
      <c r="F553" s="319"/>
      <c r="G553" s="393"/>
      <c r="H553" s="391"/>
      <c r="I553" s="319"/>
      <c r="J553" s="319"/>
      <c r="K553" s="319"/>
      <c r="L553" s="319"/>
      <c r="M553" s="319"/>
      <c r="N553" s="391"/>
      <c r="O553" s="319"/>
      <c r="P553" s="319"/>
      <c r="Q553" s="319"/>
      <c r="R553" s="319"/>
      <c r="S553" s="319"/>
      <c r="T553" s="391"/>
      <c r="U553" s="319"/>
      <c r="V553" s="319"/>
      <c r="W553" s="319"/>
      <c r="X553" s="319"/>
      <c r="Y553" s="319"/>
      <c r="Z553" s="391"/>
      <c r="AA553" s="319"/>
      <c r="AB553" s="319"/>
      <c r="AC553" s="319"/>
      <c r="AD553" s="319"/>
      <c r="AE553" s="319"/>
      <c r="AF553" s="391"/>
      <c r="AG553" s="319"/>
      <c r="AH553" s="319"/>
      <c r="AI553" s="319"/>
      <c r="AJ553" s="319"/>
      <c r="AK553" s="319"/>
      <c r="AL553" s="391"/>
      <c r="AM553" s="319"/>
      <c r="AN553" s="319"/>
      <c r="AO553" s="319"/>
      <c r="AP553" s="319"/>
      <c r="AQ553" s="319"/>
      <c r="AR553" s="391"/>
      <c r="AS553" s="319"/>
      <c r="AT553" s="319"/>
      <c r="AU553" s="319"/>
      <c r="AV553" s="319"/>
      <c r="AW553" s="394"/>
      <c r="AX553" s="391"/>
      <c r="AY553" s="319"/>
      <c r="AZ553" s="319"/>
      <c r="BA553" s="319"/>
      <c r="BB553" s="319"/>
      <c r="BC553" s="319"/>
      <c r="BD553" s="391"/>
      <c r="BE553" s="319"/>
      <c r="BF553" s="319"/>
      <c r="BG553" s="319"/>
      <c r="BH553" s="319"/>
      <c r="BI553" s="319"/>
      <c r="BJ553" s="391"/>
      <c r="BL553" s="391"/>
      <c r="BM553" s="391"/>
      <c r="BN553" s="391"/>
      <c r="BO553" s="391"/>
      <c r="BP553" s="391"/>
      <c r="BQ553" s="391"/>
      <c r="BR553" s="391"/>
      <c r="BS553" s="391"/>
      <c r="BT553" s="391"/>
      <c r="BU553" s="391"/>
      <c r="BV553" s="391"/>
      <c r="BW553" s="391"/>
      <c r="BX553" s="391"/>
    </row>
    <row r="554" spans="1:76">
      <c r="A554" s="662"/>
      <c r="B554" s="319"/>
      <c r="C554" s="319"/>
      <c r="D554" s="319"/>
      <c r="E554" s="319"/>
      <c r="F554" s="319"/>
      <c r="G554" s="393"/>
      <c r="H554" s="391"/>
      <c r="I554" s="319"/>
      <c r="J554" s="319"/>
      <c r="K554" s="319"/>
      <c r="L554" s="319"/>
      <c r="M554" s="319"/>
      <c r="N554" s="391"/>
      <c r="O554" s="319"/>
      <c r="P554" s="319"/>
      <c r="Q554" s="319"/>
      <c r="R554" s="319"/>
      <c r="S554" s="319"/>
      <c r="T554" s="391"/>
      <c r="U554" s="319"/>
      <c r="V554" s="319"/>
      <c r="W554" s="319"/>
      <c r="X554" s="319"/>
      <c r="Y554" s="319"/>
      <c r="Z554" s="391"/>
      <c r="AA554" s="319"/>
      <c r="AB554" s="319"/>
      <c r="AC554" s="319"/>
      <c r="AD554" s="319"/>
      <c r="AE554" s="319"/>
      <c r="AF554" s="391"/>
      <c r="AG554" s="319"/>
      <c r="AH554" s="319"/>
      <c r="AI554" s="319"/>
      <c r="AJ554" s="319"/>
      <c r="AK554" s="319"/>
      <c r="AL554" s="391"/>
      <c r="AM554" s="319"/>
      <c r="AN554" s="319"/>
      <c r="AO554" s="319"/>
      <c r="AP554" s="319"/>
      <c r="AQ554" s="319"/>
      <c r="AR554" s="391"/>
      <c r="AS554" s="319"/>
      <c r="AT554" s="319"/>
      <c r="AU554" s="319"/>
      <c r="AV554" s="319"/>
      <c r="AW554" s="394"/>
      <c r="AX554" s="391"/>
      <c r="AY554" s="319"/>
      <c r="AZ554" s="319"/>
      <c r="BA554" s="319"/>
      <c r="BB554" s="319"/>
      <c r="BC554" s="319"/>
      <c r="BD554" s="391"/>
      <c r="BE554" s="319"/>
      <c r="BF554" s="319"/>
      <c r="BG554" s="319"/>
      <c r="BH554" s="319"/>
      <c r="BI554" s="319"/>
      <c r="BJ554" s="391"/>
      <c r="BL554" s="391"/>
      <c r="BM554" s="391"/>
      <c r="BN554" s="391"/>
      <c r="BO554" s="391"/>
      <c r="BP554" s="391"/>
      <c r="BQ554" s="391"/>
      <c r="BR554" s="391"/>
      <c r="BS554" s="391"/>
      <c r="BT554" s="391"/>
      <c r="BU554" s="391"/>
      <c r="BV554" s="391"/>
      <c r="BW554" s="391"/>
      <c r="BX554" s="391"/>
    </row>
    <row r="555" spans="1:76">
      <c r="A555" s="662"/>
      <c r="B555" s="319"/>
      <c r="C555" s="319"/>
      <c r="D555" s="319"/>
      <c r="E555" s="319"/>
      <c r="F555" s="319"/>
      <c r="G555" s="393"/>
      <c r="H555" s="391"/>
      <c r="I555" s="319"/>
      <c r="J555" s="319"/>
      <c r="K555" s="319"/>
      <c r="L555" s="319"/>
      <c r="M555" s="319"/>
      <c r="N555" s="391"/>
      <c r="O555" s="319"/>
      <c r="P555" s="319"/>
      <c r="Q555" s="319"/>
      <c r="R555" s="319"/>
      <c r="S555" s="319"/>
      <c r="T555" s="391"/>
      <c r="U555" s="319"/>
      <c r="V555" s="319"/>
      <c r="W555" s="319"/>
      <c r="X555" s="319"/>
      <c r="Y555" s="319"/>
      <c r="Z555" s="391"/>
      <c r="AA555" s="319"/>
      <c r="AB555" s="319"/>
      <c r="AC555" s="319"/>
      <c r="AD555" s="319"/>
      <c r="AE555" s="319"/>
      <c r="AF555" s="391"/>
      <c r="AG555" s="319"/>
      <c r="AH555" s="319"/>
      <c r="AI555" s="319"/>
      <c r="AJ555" s="319"/>
      <c r="AK555" s="319"/>
      <c r="AL555" s="391"/>
      <c r="AM555" s="319"/>
      <c r="AN555" s="319"/>
      <c r="AO555" s="319"/>
      <c r="AP555" s="319"/>
      <c r="AQ555" s="319"/>
      <c r="AR555" s="391"/>
      <c r="AS555" s="319"/>
      <c r="AT555" s="319"/>
      <c r="AU555" s="319"/>
      <c r="AV555" s="319"/>
      <c r="AW555" s="394"/>
      <c r="AX555" s="391"/>
      <c r="AY555" s="319"/>
      <c r="AZ555" s="319"/>
      <c r="BA555" s="319"/>
      <c r="BB555" s="319"/>
      <c r="BC555" s="319"/>
      <c r="BD555" s="391"/>
      <c r="BE555" s="319"/>
      <c r="BF555" s="319"/>
      <c r="BG555" s="319"/>
      <c r="BH555" s="319"/>
      <c r="BI555" s="319"/>
      <c r="BJ555" s="391"/>
      <c r="BL555" s="391"/>
      <c r="BM555" s="391"/>
      <c r="BN555" s="391"/>
      <c r="BO555" s="391"/>
      <c r="BP555" s="391"/>
      <c r="BQ555" s="391"/>
      <c r="BR555" s="391"/>
      <c r="BS555" s="391"/>
      <c r="BT555" s="391"/>
      <c r="BU555" s="391"/>
      <c r="BV555" s="391"/>
      <c r="BW555" s="391"/>
      <c r="BX555" s="391"/>
    </row>
    <row r="556" spans="1:76">
      <c r="A556" s="662"/>
      <c r="B556" s="319"/>
      <c r="C556" s="319"/>
      <c r="D556" s="319"/>
      <c r="E556" s="319"/>
      <c r="F556" s="319"/>
      <c r="G556" s="393"/>
      <c r="H556" s="391"/>
      <c r="I556" s="319"/>
      <c r="J556" s="319"/>
      <c r="K556" s="319"/>
      <c r="L556" s="319"/>
      <c r="M556" s="319"/>
      <c r="N556" s="391"/>
      <c r="O556" s="319"/>
      <c r="P556" s="319"/>
      <c r="Q556" s="319"/>
      <c r="R556" s="319"/>
      <c r="S556" s="319"/>
      <c r="T556" s="391"/>
      <c r="U556" s="319"/>
      <c r="V556" s="319"/>
      <c r="W556" s="319"/>
      <c r="X556" s="319"/>
      <c r="Y556" s="319"/>
      <c r="Z556" s="391"/>
      <c r="AA556" s="319"/>
      <c r="AB556" s="319"/>
      <c r="AC556" s="319"/>
      <c r="AD556" s="319"/>
      <c r="AE556" s="319"/>
      <c r="AF556" s="391"/>
      <c r="AG556" s="319"/>
      <c r="AH556" s="319"/>
      <c r="AI556" s="319"/>
      <c r="AJ556" s="319"/>
      <c r="AK556" s="319"/>
      <c r="AL556" s="391"/>
      <c r="AM556" s="319"/>
      <c r="AN556" s="319"/>
      <c r="AO556" s="319"/>
      <c r="AP556" s="319"/>
      <c r="AQ556" s="319"/>
      <c r="AR556" s="391"/>
      <c r="AS556" s="319"/>
      <c r="AT556" s="319"/>
      <c r="AU556" s="319"/>
      <c r="AV556" s="319"/>
      <c r="AW556" s="394"/>
      <c r="AX556" s="391"/>
      <c r="AY556" s="319"/>
      <c r="AZ556" s="319"/>
      <c r="BA556" s="319"/>
      <c r="BB556" s="319"/>
      <c r="BC556" s="319"/>
      <c r="BD556" s="391"/>
      <c r="BE556" s="319"/>
      <c r="BF556" s="319"/>
      <c r="BG556" s="319"/>
      <c r="BH556" s="319"/>
      <c r="BI556" s="319"/>
      <c r="BJ556" s="391"/>
      <c r="BL556" s="391"/>
      <c r="BM556" s="391"/>
      <c r="BN556" s="391"/>
      <c r="BO556" s="391"/>
      <c r="BP556" s="391"/>
      <c r="BQ556" s="391"/>
      <c r="BR556" s="391"/>
      <c r="BS556" s="391"/>
      <c r="BT556" s="391"/>
      <c r="BU556" s="391"/>
      <c r="BV556" s="391"/>
      <c r="BW556" s="391"/>
      <c r="BX556" s="391"/>
    </row>
    <row r="557" spans="1:76">
      <c r="A557" s="662"/>
      <c r="B557" s="319"/>
      <c r="C557" s="319"/>
      <c r="D557" s="319"/>
      <c r="E557" s="319"/>
      <c r="F557" s="319"/>
      <c r="G557" s="393"/>
      <c r="H557" s="391"/>
      <c r="I557" s="319"/>
      <c r="J557" s="319"/>
      <c r="K557" s="319"/>
      <c r="L557" s="319"/>
      <c r="M557" s="319"/>
      <c r="N557" s="391"/>
      <c r="O557" s="319"/>
      <c r="P557" s="319"/>
      <c r="Q557" s="319"/>
      <c r="R557" s="319"/>
      <c r="S557" s="319"/>
      <c r="T557" s="391"/>
      <c r="U557" s="319"/>
      <c r="V557" s="319"/>
      <c r="W557" s="319"/>
      <c r="X557" s="319"/>
      <c r="Y557" s="319"/>
      <c r="Z557" s="391"/>
      <c r="AA557" s="319"/>
      <c r="AB557" s="319"/>
      <c r="AC557" s="319"/>
      <c r="AD557" s="319"/>
      <c r="AE557" s="319"/>
      <c r="AF557" s="391"/>
      <c r="AG557" s="319"/>
      <c r="AH557" s="319"/>
      <c r="AI557" s="319"/>
      <c r="AJ557" s="319"/>
      <c r="AK557" s="319"/>
      <c r="AL557" s="391"/>
      <c r="AM557" s="319"/>
      <c r="AN557" s="319"/>
      <c r="AO557" s="319"/>
      <c r="AP557" s="319"/>
      <c r="AQ557" s="319"/>
      <c r="AR557" s="391"/>
      <c r="AS557" s="319"/>
      <c r="AT557" s="319"/>
      <c r="AU557" s="319"/>
      <c r="AV557" s="319"/>
      <c r="AW557" s="394"/>
      <c r="AX557" s="391"/>
      <c r="AY557" s="319"/>
      <c r="AZ557" s="319"/>
      <c r="BA557" s="319"/>
      <c r="BB557" s="319"/>
      <c r="BC557" s="319"/>
      <c r="BD557" s="391"/>
      <c r="BE557" s="319"/>
      <c r="BF557" s="319"/>
      <c r="BG557" s="319"/>
      <c r="BH557" s="319"/>
      <c r="BI557" s="319"/>
      <c r="BJ557" s="391"/>
      <c r="BL557" s="391"/>
      <c r="BM557" s="391"/>
      <c r="BN557" s="391"/>
      <c r="BO557" s="391"/>
      <c r="BP557" s="391"/>
      <c r="BQ557" s="391"/>
      <c r="BR557" s="391"/>
      <c r="BS557" s="391"/>
      <c r="BT557" s="391"/>
      <c r="BU557" s="391"/>
      <c r="BV557" s="391"/>
      <c r="BW557" s="391"/>
      <c r="BX557" s="391"/>
    </row>
    <row r="558" spans="1:76">
      <c r="A558" s="662"/>
      <c r="B558" s="319"/>
      <c r="C558" s="319"/>
      <c r="D558" s="319"/>
      <c r="E558" s="319"/>
      <c r="F558" s="319"/>
      <c r="G558" s="393"/>
      <c r="H558" s="391"/>
      <c r="I558" s="319"/>
      <c r="J558" s="319"/>
      <c r="K558" s="319"/>
      <c r="L558" s="319"/>
      <c r="M558" s="319"/>
      <c r="N558" s="391"/>
      <c r="O558" s="319"/>
      <c r="P558" s="319"/>
      <c r="Q558" s="319"/>
      <c r="R558" s="319"/>
      <c r="S558" s="319"/>
      <c r="T558" s="391"/>
      <c r="U558" s="319"/>
      <c r="V558" s="319"/>
      <c r="W558" s="319"/>
      <c r="X558" s="319"/>
      <c r="Y558" s="319"/>
      <c r="Z558" s="391"/>
      <c r="AA558" s="319"/>
      <c r="AB558" s="319"/>
      <c r="AC558" s="319"/>
      <c r="AD558" s="319"/>
      <c r="AE558" s="319"/>
      <c r="AF558" s="391"/>
      <c r="AG558" s="319"/>
      <c r="AH558" s="319"/>
      <c r="AI558" s="319"/>
      <c r="AJ558" s="319"/>
      <c r="AK558" s="319"/>
      <c r="AL558" s="391"/>
      <c r="AM558" s="319"/>
      <c r="AN558" s="319"/>
      <c r="AO558" s="319"/>
      <c r="AP558" s="319"/>
      <c r="AQ558" s="319"/>
      <c r="AR558" s="391"/>
      <c r="AS558" s="319"/>
      <c r="AT558" s="319"/>
      <c r="AU558" s="319"/>
      <c r="AV558" s="319"/>
      <c r="AW558" s="394"/>
      <c r="AX558" s="391"/>
      <c r="AY558" s="319"/>
      <c r="AZ558" s="319"/>
      <c r="BA558" s="319"/>
      <c r="BB558" s="319"/>
      <c r="BC558" s="319"/>
      <c r="BD558" s="391"/>
      <c r="BE558" s="319"/>
      <c r="BF558" s="319"/>
      <c r="BG558" s="319"/>
      <c r="BH558" s="319"/>
      <c r="BI558" s="319"/>
      <c r="BJ558" s="391"/>
      <c r="BL558" s="391"/>
      <c r="BM558" s="391"/>
      <c r="BN558" s="391"/>
      <c r="BO558" s="391"/>
      <c r="BP558" s="391"/>
      <c r="BQ558" s="391"/>
      <c r="BR558" s="391"/>
      <c r="BS558" s="391"/>
      <c r="BT558" s="391"/>
      <c r="BU558" s="391"/>
      <c r="BV558" s="391"/>
      <c r="BW558" s="391"/>
      <c r="BX558" s="391"/>
    </row>
    <row r="559" spans="1:76">
      <c r="A559" s="662"/>
      <c r="B559" s="319"/>
      <c r="C559" s="319"/>
      <c r="D559" s="319"/>
      <c r="E559" s="319"/>
      <c r="F559" s="319"/>
      <c r="G559" s="393"/>
      <c r="H559" s="391"/>
      <c r="I559" s="319"/>
      <c r="J559" s="319"/>
      <c r="K559" s="319"/>
      <c r="L559" s="319"/>
      <c r="M559" s="319"/>
      <c r="N559" s="391"/>
      <c r="O559" s="319"/>
      <c r="P559" s="319"/>
      <c r="Q559" s="319"/>
      <c r="R559" s="319"/>
      <c r="S559" s="319"/>
      <c r="T559" s="391"/>
      <c r="U559" s="319"/>
      <c r="V559" s="319"/>
      <c r="W559" s="319"/>
      <c r="X559" s="319"/>
      <c r="Y559" s="319"/>
      <c r="Z559" s="391"/>
      <c r="AA559" s="319"/>
      <c r="AB559" s="319"/>
      <c r="AC559" s="319"/>
      <c r="AD559" s="319"/>
      <c r="AE559" s="319"/>
      <c r="AF559" s="391"/>
      <c r="AG559" s="319"/>
      <c r="AH559" s="319"/>
      <c r="AI559" s="319"/>
      <c r="AJ559" s="319"/>
      <c r="AK559" s="319"/>
      <c r="AL559" s="391"/>
      <c r="AM559" s="319"/>
      <c r="AN559" s="319"/>
      <c r="AO559" s="319"/>
      <c r="AP559" s="319"/>
      <c r="AQ559" s="319"/>
      <c r="AR559" s="391"/>
      <c r="AS559" s="319"/>
      <c r="AT559" s="319"/>
      <c r="AU559" s="319"/>
      <c r="AV559" s="319"/>
      <c r="AW559" s="394"/>
      <c r="AX559" s="391"/>
      <c r="AY559" s="319"/>
      <c r="AZ559" s="319"/>
      <c r="BA559" s="319"/>
      <c r="BB559" s="319"/>
      <c r="BC559" s="319"/>
      <c r="BD559" s="391"/>
      <c r="BE559" s="319"/>
      <c r="BF559" s="319"/>
      <c r="BG559" s="319"/>
      <c r="BH559" s="319"/>
      <c r="BI559" s="319"/>
      <c r="BJ559" s="391"/>
      <c r="BL559" s="391"/>
      <c r="BM559" s="391"/>
      <c r="BN559" s="391"/>
      <c r="BO559" s="391"/>
      <c r="BP559" s="391"/>
      <c r="BQ559" s="391"/>
      <c r="BR559" s="391"/>
      <c r="BS559" s="391"/>
      <c r="BT559" s="391"/>
      <c r="BU559" s="391"/>
      <c r="BV559" s="391"/>
      <c r="BW559" s="391"/>
      <c r="BX559" s="391"/>
    </row>
    <row r="560" spans="1:76">
      <c r="A560" s="662"/>
      <c r="B560" s="319"/>
      <c r="C560" s="319"/>
      <c r="D560" s="319"/>
      <c r="E560" s="319"/>
      <c r="F560" s="319"/>
      <c r="G560" s="393"/>
      <c r="H560" s="391"/>
      <c r="I560" s="319"/>
      <c r="J560" s="319"/>
      <c r="K560" s="319"/>
      <c r="L560" s="319"/>
      <c r="M560" s="319"/>
      <c r="N560" s="391"/>
      <c r="O560" s="319"/>
      <c r="P560" s="319"/>
      <c r="Q560" s="319"/>
      <c r="R560" s="319"/>
      <c r="S560" s="319"/>
      <c r="T560" s="391"/>
      <c r="U560" s="319"/>
      <c r="V560" s="319"/>
      <c r="W560" s="319"/>
      <c r="X560" s="319"/>
      <c r="Y560" s="319"/>
      <c r="Z560" s="391"/>
      <c r="AA560" s="319"/>
      <c r="AB560" s="319"/>
      <c r="AC560" s="319"/>
      <c r="AD560" s="319"/>
      <c r="AE560" s="319"/>
      <c r="AF560" s="391"/>
      <c r="AG560" s="319"/>
      <c r="AH560" s="319"/>
      <c r="AI560" s="319"/>
      <c r="AJ560" s="319"/>
      <c r="AK560" s="319"/>
      <c r="AL560" s="391"/>
      <c r="AM560" s="319"/>
      <c r="AN560" s="319"/>
      <c r="AO560" s="319"/>
      <c r="AP560" s="319"/>
      <c r="AQ560" s="319"/>
      <c r="AR560" s="391"/>
      <c r="AS560" s="319"/>
      <c r="AT560" s="319"/>
      <c r="AU560" s="319"/>
      <c r="AV560" s="319"/>
      <c r="AW560" s="394"/>
      <c r="AX560" s="391"/>
      <c r="AY560" s="319"/>
      <c r="AZ560" s="319"/>
      <c r="BA560" s="319"/>
      <c r="BB560" s="319"/>
      <c r="BC560" s="319"/>
      <c r="BD560" s="391"/>
      <c r="BE560" s="319"/>
      <c r="BF560" s="319"/>
      <c r="BG560" s="319"/>
      <c r="BH560" s="319"/>
      <c r="BI560" s="319"/>
      <c r="BJ560" s="391"/>
      <c r="BL560" s="391"/>
      <c r="BM560" s="391"/>
      <c r="BN560" s="391"/>
      <c r="BO560" s="391"/>
      <c r="BP560" s="391"/>
      <c r="BQ560" s="391"/>
      <c r="BR560" s="391"/>
      <c r="BS560" s="391"/>
      <c r="BT560" s="391"/>
      <c r="BU560" s="391"/>
      <c r="BV560" s="391"/>
      <c r="BW560" s="391"/>
      <c r="BX560" s="391"/>
    </row>
    <row r="561" spans="1:76">
      <c r="A561" s="662"/>
      <c r="B561" s="319"/>
      <c r="C561" s="319"/>
      <c r="D561" s="319"/>
      <c r="E561" s="319"/>
      <c r="F561" s="319"/>
      <c r="G561" s="393"/>
      <c r="H561" s="391"/>
      <c r="I561" s="319"/>
      <c r="J561" s="319"/>
      <c r="K561" s="319"/>
      <c r="L561" s="319"/>
      <c r="M561" s="319"/>
      <c r="N561" s="391"/>
      <c r="O561" s="319"/>
      <c r="P561" s="319"/>
      <c r="Q561" s="319"/>
      <c r="R561" s="319"/>
      <c r="S561" s="319"/>
      <c r="T561" s="391"/>
      <c r="U561" s="319"/>
      <c r="V561" s="319"/>
      <c r="W561" s="319"/>
      <c r="X561" s="319"/>
      <c r="Y561" s="319"/>
      <c r="Z561" s="391"/>
      <c r="AA561" s="319"/>
      <c r="AB561" s="319"/>
      <c r="AC561" s="319"/>
      <c r="AD561" s="319"/>
      <c r="AE561" s="319"/>
      <c r="AF561" s="391"/>
      <c r="AG561" s="319"/>
      <c r="AH561" s="319"/>
      <c r="AI561" s="319"/>
      <c r="AJ561" s="319"/>
      <c r="AK561" s="319"/>
      <c r="AL561" s="391"/>
      <c r="AM561" s="319"/>
      <c r="AN561" s="319"/>
      <c r="AO561" s="319"/>
      <c r="AP561" s="319"/>
      <c r="AQ561" s="319"/>
      <c r="AR561" s="391"/>
      <c r="AS561" s="319"/>
      <c r="AT561" s="319"/>
      <c r="AU561" s="319"/>
      <c r="AV561" s="319"/>
      <c r="AW561" s="394"/>
      <c r="AX561" s="391"/>
      <c r="AY561" s="319"/>
      <c r="AZ561" s="319"/>
      <c r="BA561" s="319"/>
      <c r="BB561" s="319"/>
      <c r="BC561" s="319"/>
      <c r="BD561" s="391"/>
      <c r="BE561" s="319"/>
      <c r="BF561" s="319"/>
      <c r="BG561" s="319"/>
      <c r="BH561" s="319"/>
      <c r="BI561" s="319"/>
      <c r="BJ561" s="391"/>
      <c r="BL561" s="391"/>
      <c r="BM561" s="391"/>
      <c r="BN561" s="391"/>
      <c r="BO561" s="391"/>
      <c r="BP561" s="391"/>
      <c r="BQ561" s="391"/>
      <c r="BR561" s="391"/>
      <c r="BS561" s="391"/>
      <c r="BT561" s="391"/>
      <c r="BU561" s="391"/>
      <c r="BV561" s="391"/>
      <c r="BW561" s="391"/>
      <c r="BX561" s="391"/>
    </row>
    <row r="562" spans="1:76">
      <c r="A562" s="662"/>
      <c r="B562" s="319"/>
      <c r="C562" s="319"/>
      <c r="D562" s="319"/>
      <c r="E562" s="319"/>
      <c r="F562" s="319"/>
      <c r="G562" s="393"/>
      <c r="H562" s="391"/>
      <c r="I562" s="319"/>
      <c r="J562" s="319"/>
      <c r="K562" s="319"/>
      <c r="L562" s="319"/>
      <c r="M562" s="319"/>
      <c r="N562" s="391"/>
      <c r="O562" s="319"/>
      <c r="P562" s="319"/>
      <c r="Q562" s="319"/>
      <c r="R562" s="319"/>
      <c r="S562" s="319"/>
      <c r="T562" s="391"/>
      <c r="U562" s="319"/>
      <c r="V562" s="319"/>
      <c r="W562" s="319"/>
      <c r="X562" s="319"/>
      <c r="Y562" s="319"/>
      <c r="Z562" s="391"/>
      <c r="AA562" s="319"/>
      <c r="AB562" s="319"/>
      <c r="AC562" s="319"/>
      <c r="AD562" s="319"/>
      <c r="AE562" s="319"/>
      <c r="AF562" s="391"/>
      <c r="AG562" s="319"/>
      <c r="AH562" s="319"/>
      <c r="AI562" s="319"/>
      <c r="AJ562" s="319"/>
      <c r="AK562" s="319"/>
      <c r="AL562" s="391"/>
      <c r="AM562" s="319"/>
      <c r="AN562" s="319"/>
      <c r="AO562" s="319"/>
      <c r="AP562" s="319"/>
      <c r="AQ562" s="319"/>
      <c r="AR562" s="391"/>
      <c r="AS562" s="319"/>
      <c r="AT562" s="319"/>
      <c r="AU562" s="319"/>
      <c r="AV562" s="319"/>
      <c r="AW562" s="394"/>
      <c r="AX562" s="391"/>
      <c r="AY562" s="319"/>
      <c r="AZ562" s="319"/>
      <c r="BA562" s="319"/>
      <c r="BB562" s="319"/>
      <c r="BC562" s="319"/>
      <c r="BD562" s="391"/>
      <c r="BE562" s="319"/>
      <c r="BF562" s="319"/>
      <c r="BG562" s="319"/>
      <c r="BH562" s="319"/>
      <c r="BI562" s="319"/>
      <c r="BJ562" s="391"/>
      <c r="BL562" s="391"/>
      <c r="BM562" s="391"/>
      <c r="BN562" s="391"/>
      <c r="BO562" s="391"/>
      <c r="BP562" s="391"/>
      <c r="BQ562" s="391"/>
      <c r="BR562" s="391"/>
      <c r="BS562" s="391"/>
      <c r="BT562" s="391"/>
      <c r="BU562" s="391"/>
      <c r="BV562" s="391"/>
      <c r="BW562" s="391"/>
      <c r="BX562" s="391"/>
    </row>
    <row r="563" spans="1:76">
      <c r="A563" s="662"/>
      <c r="B563" s="319"/>
      <c r="C563" s="319"/>
      <c r="D563" s="319"/>
      <c r="E563" s="319"/>
      <c r="F563" s="319"/>
      <c r="G563" s="393"/>
      <c r="H563" s="391"/>
      <c r="I563" s="319"/>
      <c r="J563" s="319"/>
      <c r="K563" s="319"/>
      <c r="L563" s="319"/>
      <c r="M563" s="319"/>
      <c r="N563" s="391"/>
      <c r="O563" s="319"/>
      <c r="P563" s="319"/>
      <c r="Q563" s="319"/>
      <c r="R563" s="319"/>
      <c r="S563" s="319"/>
      <c r="T563" s="391"/>
      <c r="U563" s="319"/>
      <c r="V563" s="319"/>
      <c r="W563" s="319"/>
      <c r="X563" s="319"/>
      <c r="Y563" s="319"/>
      <c r="Z563" s="391"/>
      <c r="AA563" s="319"/>
      <c r="AB563" s="319"/>
      <c r="AC563" s="319"/>
      <c r="AD563" s="319"/>
      <c r="AE563" s="319"/>
      <c r="AF563" s="391"/>
      <c r="AG563" s="319"/>
      <c r="AH563" s="319"/>
      <c r="AI563" s="319"/>
      <c r="AJ563" s="319"/>
      <c r="AK563" s="319"/>
      <c r="AL563" s="391"/>
      <c r="AM563" s="319"/>
      <c r="AN563" s="319"/>
      <c r="AO563" s="319"/>
      <c r="AP563" s="319"/>
      <c r="AQ563" s="319"/>
      <c r="AR563" s="391"/>
      <c r="AS563" s="319"/>
      <c r="AT563" s="319"/>
      <c r="AU563" s="319"/>
      <c r="AV563" s="319"/>
      <c r="AW563" s="394"/>
      <c r="AX563" s="391"/>
      <c r="AY563" s="319"/>
      <c r="AZ563" s="319"/>
      <c r="BA563" s="319"/>
      <c r="BB563" s="319"/>
      <c r="BC563" s="319"/>
      <c r="BD563" s="391"/>
      <c r="BE563" s="319"/>
      <c r="BF563" s="319"/>
      <c r="BG563" s="319"/>
      <c r="BH563" s="319"/>
      <c r="BI563" s="319"/>
      <c r="BJ563" s="391"/>
      <c r="BL563" s="391"/>
      <c r="BM563" s="391"/>
      <c r="BN563" s="391"/>
      <c r="BO563" s="391"/>
      <c r="BP563" s="391"/>
      <c r="BQ563" s="391"/>
      <c r="BR563" s="391"/>
      <c r="BS563" s="391"/>
      <c r="BT563" s="391"/>
      <c r="BU563" s="391"/>
      <c r="BV563" s="391"/>
      <c r="BW563" s="391"/>
      <c r="BX563" s="391"/>
    </row>
    <row r="564" spans="1:76">
      <c r="A564" s="662"/>
      <c r="B564" s="319"/>
      <c r="C564" s="319"/>
      <c r="D564" s="319"/>
      <c r="E564" s="319"/>
      <c r="F564" s="319"/>
      <c r="G564" s="393"/>
      <c r="H564" s="391"/>
      <c r="I564" s="319"/>
      <c r="J564" s="319"/>
      <c r="K564" s="319"/>
      <c r="L564" s="319"/>
      <c r="M564" s="319"/>
      <c r="N564" s="391"/>
      <c r="O564" s="319"/>
      <c r="P564" s="319"/>
      <c r="Q564" s="319"/>
      <c r="R564" s="319"/>
      <c r="S564" s="319"/>
      <c r="T564" s="391"/>
      <c r="U564" s="319"/>
      <c r="V564" s="319"/>
      <c r="W564" s="319"/>
      <c r="X564" s="319"/>
      <c r="Y564" s="319"/>
      <c r="Z564" s="391"/>
      <c r="AA564" s="319"/>
      <c r="AB564" s="319"/>
      <c r="AC564" s="319"/>
      <c r="AD564" s="319"/>
      <c r="AE564" s="319"/>
      <c r="AF564" s="391"/>
      <c r="AG564" s="319"/>
      <c r="AH564" s="319"/>
      <c r="AI564" s="319"/>
      <c r="AJ564" s="319"/>
      <c r="AK564" s="319"/>
      <c r="AL564" s="391"/>
      <c r="AM564" s="319"/>
      <c r="AN564" s="319"/>
      <c r="AO564" s="319"/>
      <c r="AP564" s="319"/>
      <c r="AQ564" s="319"/>
      <c r="AR564" s="391"/>
      <c r="AS564" s="319"/>
      <c r="AT564" s="319"/>
      <c r="AU564" s="319"/>
      <c r="AV564" s="319"/>
      <c r="AW564" s="394"/>
      <c r="AX564" s="391"/>
      <c r="AY564" s="319"/>
      <c r="AZ564" s="319"/>
      <c r="BA564" s="319"/>
      <c r="BB564" s="319"/>
      <c r="BC564" s="319"/>
      <c r="BD564" s="391"/>
      <c r="BE564" s="319"/>
      <c r="BF564" s="319"/>
      <c r="BG564" s="319"/>
      <c r="BH564" s="319"/>
      <c r="BI564" s="319"/>
      <c r="BJ564" s="391"/>
      <c r="BL564" s="391"/>
      <c r="BM564" s="391"/>
      <c r="BN564" s="391"/>
      <c r="BO564" s="391"/>
      <c r="BP564" s="391"/>
      <c r="BQ564" s="391"/>
      <c r="BR564" s="391"/>
      <c r="BS564" s="391"/>
      <c r="BT564" s="391"/>
      <c r="BU564" s="391"/>
      <c r="BV564" s="391"/>
      <c r="BW564" s="391"/>
      <c r="BX564" s="391"/>
    </row>
    <row r="565" spans="1:76">
      <c r="A565" s="662"/>
      <c r="B565" s="319"/>
      <c r="C565" s="319"/>
      <c r="D565" s="319"/>
      <c r="E565" s="319"/>
      <c r="F565" s="319"/>
      <c r="G565" s="393"/>
      <c r="H565" s="391"/>
      <c r="I565" s="319"/>
      <c r="J565" s="319"/>
      <c r="K565" s="319"/>
      <c r="L565" s="319"/>
      <c r="M565" s="319"/>
      <c r="N565" s="391"/>
      <c r="O565" s="319"/>
      <c r="P565" s="319"/>
      <c r="Q565" s="319"/>
      <c r="R565" s="319"/>
      <c r="S565" s="319"/>
      <c r="T565" s="391"/>
      <c r="U565" s="319"/>
      <c r="V565" s="319"/>
      <c r="W565" s="319"/>
      <c r="X565" s="319"/>
      <c r="Y565" s="319"/>
      <c r="Z565" s="391"/>
      <c r="AA565" s="319"/>
      <c r="AB565" s="319"/>
      <c r="AC565" s="319"/>
      <c r="AD565" s="319"/>
      <c r="AE565" s="319"/>
      <c r="AF565" s="391"/>
      <c r="AG565" s="319"/>
      <c r="AH565" s="319"/>
      <c r="AI565" s="319"/>
      <c r="AJ565" s="319"/>
      <c r="AK565" s="319"/>
      <c r="AL565" s="391"/>
      <c r="AM565" s="319"/>
      <c r="AN565" s="319"/>
      <c r="AO565" s="319"/>
      <c r="AP565" s="319"/>
      <c r="AQ565" s="319"/>
      <c r="AR565" s="391"/>
      <c r="AS565" s="319"/>
      <c r="AT565" s="319"/>
      <c r="AU565" s="319"/>
      <c r="AV565" s="319"/>
      <c r="AW565" s="394"/>
      <c r="AX565" s="391"/>
      <c r="AY565" s="319"/>
      <c r="AZ565" s="319"/>
      <c r="BA565" s="319"/>
      <c r="BB565" s="319"/>
      <c r="BC565" s="319"/>
      <c r="BD565" s="391"/>
      <c r="BE565" s="319"/>
      <c r="BF565" s="319"/>
      <c r="BG565" s="319"/>
      <c r="BH565" s="319"/>
      <c r="BI565" s="319"/>
      <c r="BJ565" s="391"/>
      <c r="BL565" s="391"/>
      <c r="BM565" s="391"/>
      <c r="BN565" s="391"/>
      <c r="BO565" s="391"/>
      <c r="BP565" s="391"/>
      <c r="BQ565" s="391"/>
      <c r="BR565" s="391"/>
      <c r="BS565" s="391"/>
      <c r="BT565" s="391"/>
      <c r="BU565" s="391"/>
      <c r="BV565" s="391"/>
      <c r="BW565" s="391"/>
      <c r="BX565" s="391"/>
    </row>
    <row r="566" spans="1:76">
      <c r="A566" s="662"/>
      <c r="B566" s="319"/>
      <c r="C566" s="319"/>
      <c r="D566" s="319"/>
      <c r="E566" s="319"/>
      <c r="F566" s="319"/>
      <c r="G566" s="393"/>
      <c r="H566" s="391"/>
      <c r="I566" s="319"/>
      <c r="J566" s="319"/>
      <c r="K566" s="319"/>
      <c r="L566" s="319"/>
      <c r="M566" s="319"/>
      <c r="N566" s="391"/>
      <c r="O566" s="319"/>
      <c r="P566" s="319"/>
      <c r="Q566" s="319"/>
      <c r="R566" s="319"/>
      <c r="S566" s="319"/>
      <c r="T566" s="391"/>
      <c r="U566" s="319"/>
      <c r="V566" s="319"/>
      <c r="W566" s="319"/>
      <c r="X566" s="319"/>
      <c r="Y566" s="319"/>
      <c r="Z566" s="391"/>
      <c r="AA566" s="319"/>
      <c r="AB566" s="319"/>
      <c r="AC566" s="319"/>
      <c r="AD566" s="319"/>
      <c r="AE566" s="319"/>
      <c r="AF566" s="391"/>
      <c r="AG566" s="319"/>
      <c r="AH566" s="319"/>
      <c r="AI566" s="319"/>
      <c r="AJ566" s="319"/>
      <c r="AK566" s="319"/>
      <c r="AL566" s="391"/>
      <c r="AM566" s="319"/>
      <c r="AN566" s="319"/>
      <c r="AO566" s="319"/>
      <c r="AP566" s="319"/>
      <c r="AQ566" s="319"/>
      <c r="AR566" s="391"/>
      <c r="AS566" s="319"/>
      <c r="AT566" s="319"/>
      <c r="AU566" s="319"/>
      <c r="AV566" s="319"/>
      <c r="AW566" s="394"/>
      <c r="AX566" s="391"/>
      <c r="AY566" s="319"/>
      <c r="AZ566" s="319"/>
      <c r="BA566" s="319"/>
      <c r="BB566" s="319"/>
      <c r="BC566" s="319"/>
      <c r="BD566" s="391"/>
      <c r="BE566" s="319"/>
      <c r="BF566" s="319"/>
      <c r="BG566" s="319"/>
      <c r="BH566" s="319"/>
      <c r="BI566" s="319"/>
      <c r="BJ566" s="391"/>
      <c r="BL566" s="391"/>
      <c r="BM566" s="391"/>
      <c r="BN566" s="391"/>
      <c r="BO566" s="391"/>
      <c r="BP566" s="391"/>
      <c r="BQ566" s="391"/>
      <c r="BR566" s="391"/>
      <c r="BS566" s="391"/>
      <c r="BT566" s="391"/>
      <c r="BU566" s="391"/>
      <c r="BV566" s="391"/>
      <c r="BW566" s="391"/>
      <c r="BX566" s="391"/>
    </row>
    <row r="567" spans="1:76">
      <c r="A567" s="662"/>
      <c r="B567" s="319"/>
      <c r="C567" s="319"/>
      <c r="D567" s="319"/>
      <c r="E567" s="319"/>
      <c r="F567" s="319"/>
      <c r="G567" s="393"/>
      <c r="H567" s="391"/>
      <c r="I567" s="319"/>
      <c r="J567" s="319"/>
      <c r="K567" s="319"/>
      <c r="L567" s="319"/>
      <c r="M567" s="319"/>
      <c r="N567" s="391"/>
      <c r="O567" s="319"/>
      <c r="P567" s="319"/>
      <c r="Q567" s="319"/>
      <c r="R567" s="319"/>
      <c r="S567" s="319"/>
      <c r="T567" s="391"/>
      <c r="U567" s="319"/>
      <c r="V567" s="319"/>
      <c r="W567" s="319"/>
      <c r="X567" s="319"/>
      <c r="Y567" s="319"/>
      <c r="Z567" s="391"/>
      <c r="AA567" s="319"/>
      <c r="AB567" s="319"/>
      <c r="AC567" s="319"/>
      <c r="AD567" s="319"/>
      <c r="AE567" s="319"/>
      <c r="AF567" s="391"/>
      <c r="AG567" s="319"/>
      <c r="AH567" s="319"/>
      <c r="AI567" s="319"/>
      <c r="AJ567" s="319"/>
      <c r="AK567" s="319"/>
      <c r="AL567" s="391"/>
      <c r="AM567" s="319"/>
      <c r="AN567" s="319"/>
      <c r="AO567" s="319"/>
      <c r="AP567" s="319"/>
      <c r="AQ567" s="319"/>
      <c r="AR567" s="391"/>
      <c r="AS567" s="319"/>
      <c r="AT567" s="319"/>
      <c r="AU567" s="319"/>
      <c r="AV567" s="319"/>
      <c r="AW567" s="394"/>
      <c r="AX567" s="391"/>
      <c r="AY567" s="319"/>
      <c r="AZ567" s="319"/>
      <c r="BA567" s="319"/>
      <c r="BB567" s="319"/>
      <c r="BC567" s="319"/>
      <c r="BD567" s="391"/>
      <c r="BE567" s="319"/>
      <c r="BF567" s="319"/>
      <c r="BG567" s="319"/>
      <c r="BH567" s="319"/>
      <c r="BI567" s="319"/>
      <c r="BJ567" s="391"/>
      <c r="BL567" s="391"/>
      <c r="BM567" s="391"/>
      <c r="BN567" s="391"/>
      <c r="BO567" s="391"/>
      <c r="BP567" s="391"/>
      <c r="BQ567" s="391"/>
      <c r="BR567" s="391"/>
      <c r="BS567" s="391"/>
      <c r="BT567" s="391"/>
      <c r="BU567" s="391"/>
      <c r="BV567" s="391"/>
      <c r="BW567" s="391"/>
      <c r="BX567" s="391"/>
    </row>
    <row r="568" spans="1:76">
      <c r="A568" s="662"/>
      <c r="B568" s="319"/>
      <c r="C568" s="319"/>
      <c r="D568" s="319"/>
      <c r="E568" s="319"/>
      <c r="F568" s="319"/>
      <c r="G568" s="393"/>
      <c r="H568" s="391"/>
      <c r="I568" s="319"/>
      <c r="J568" s="319"/>
      <c r="K568" s="319"/>
      <c r="L568" s="319"/>
      <c r="M568" s="319"/>
      <c r="N568" s="391"/>
      <c r="O568" s="319"/>
      <c r="P568" s="319"/>
      <c r="Q568" s="319"/>
      <c r="R568" s="319"/>
      <c r="S568" s="319"/>
      <c r="T568" s="391"/>
      <c r="U568" s="319"/>
      <c r="V568" s="319"/>
      <c r="W568" s="319"/>
      <c r="X568" s="319"/>
      <c r="Y568" s="319"/>
      <c r="Z568" s="391"/>
      <c r="AA568" s="319"/>
      <c r="AB568" s="319"/>
      <c r="AC568" s="319"/>
      <c r="AD568" s="319"/>
      <c r="AE568" s="319"/>
      <c r="AF568" s="391"/>
      <c r="AG568" s="319"/>
      <c r="AH568" s="319"/>
      <c r="AI568" s="319"/>
      <c r="AJ568" s="319"/>
      <c r="AK568" s="319"/>
      <c r="AL568" s="391"/>
      <c r="AM568" s="319"/>
      <c r="AN568" s="319"/>
      <c r="AO568" s="319"/>
      <c r="AP568" s="319"/>
      <c r="AQ568" s="319"/>
      <c r="AR568" s="391"/>
      <c r="AS568" s="319"/>
      <c r="AT568" s="319"/>
      <c r="AU568" s="319"/>
      <c r="AV568" s="319"/>
      <c r="AW568" s="394"/>
      <c r="AX568" s="391"/>
      <c r="AY568" s="319"/>
      <c r="AZ568" s="319"/>
      <c r="BA568" s="319"/>
      <c r="BB568" s="319"/>
      <c r="BC568" s="319"/>
      <c r="BD568" s="391"/>
      <c r="BE568" s="319"/>
      <c r="BF568" s="319"/>
      <c r="BG568" s="319"/>
      <c r="BH568" s="319"/>
      <c r="BI568" s="319"/>
      <c r="BJ568" s="391"/>
      <c r="BL568" s="391"/>
      <c r="BM568" s="391"/>
      <c r="BN568" s="391"/>
      <c r="BO568" s="391"/>
      <c r="BP568" s="391"/>
      <c r="BQ568" s="391"/>
      <c r="BR568" s="391"/>
      <c r="BS568" s="391"/>
      <c r="BT568" s="391"/>
      <c r="BU568" s="391"/>
      <c r="BV568" s="391"/>
      <c r="BW568" s="391"/>
      <c r="BX568" s="391"/>
    </row>
    <row r="569" spans="1:76">
      <c r="A569" s="662"/>
      <c r="B569" s="319"/>
      <c r="C569" s="319"/>
      <c r="D569" s="319"/>
      <c r="E569" s="319"/>
      <c r="F569" s="319"/>
      <c r="G569" s="393"/>
      <c r="H569" s="391"/>
      <c r="I569" s="319"/>
      <c r="J569" s="319"/>
      <c r="K569" s="319"/>
      <c r="L569" s="319"/>
      <c r="M569" s="319"/>
      <c r="N569" s="391"/>
      <c r="O569" s="319"/>
      <c r="P569" s="319"/>
      <c r="Q569" s="319"/>
      <c r="R569" s="319"/>
      <c r="S569" s="319"/>
      <c r="T569" s="391"/>
      <c r="U569" s="319"/>
      <c r="V569" s="319"/>
      <c r="W569" s="319"/>
      <c r="X569" s="319"/>
      <c r="Y569" s="319"/>
      <c r="Z569" s="391"/>
      <c r="AA569" s="319"/>
      <c r="AB569" s="319"/>
      <c r="AC569" s="319"/>
      <c r="AD569" s="319"/>
      <c r="AE569" s="319"/>
      <c r="AF569" s="391"/>
      <c r="AG569" s="319"/>
      <c r="AH569" s="319"/>
      <c r="AI569" s="319"/>
      <c r="AJ569" s="319"/>
      <c r="AK569" s="319"/>
      <c r="AL569" s="391"/>
      <c r="AM569" s="319"/>
      <c r="AN569" s="319"/>
      <c r="AO569" s="319"/>
      <c r="AP569" s="319"/>
      <c r="AQ569" s="319"/>
      <c r="AR569" s="391"/>
      <c r="AS569" s="319"/>
      <c r="AT569" s="319"/>
      <c r="AU569" s="319"/>
      <c r="AV569" s="319"/>
      <c r="AW569" s="394"/>
      <c r="AX569" s="391"/>
      <c r="AY569" s="319"/>
      <c r="AZ569" s="319"/>
      <c r="BA569" s="319"/>
      <c r="BB569" s="319"/>
      <c r="BC569" s="319"/>
      <c r="BD569" s="391"/>
      <c r="BE569" s="319"/>
      <c r="BF569" s="319"/>
      <c r="BG569" s="319"/>
      <c r="BH569" s="319"/>
      <c r="BI569" s="319"/>
      <c r="BJ569" s="391"/>
      <c r="BL569" s="391"/>
      <c r="BM569" s="391"/>
      <c r="BN569" s="391"/>
      <c r="BO569" s="391"/>
      <c r="BP569" s="391"/>
      <c r="BQ569" s="391"/>
      <c r="BR569" s="391"/>
      <c r="BS569" s="391"/>
      <c r="BT569" s="391"/>
      <c r="BU569" s="391"/>
      <c r="BV569" s="391"/>
      <c r="BW569" s="391"/>
      <c r="BX569" s="391"/>
    </row>
    <row r="570" spans="1:76">
      <c r="A570" s="662"/>
      <c r="B570" s="319"/>
      <c r="C570" s="319"/>
      <c r="D570" s="319"/>
      <c r="E570" s="319"/>
      <c r="F570" s="319"/>
      <c r="G570" s="393"/>
      <c r="H570" s="391"/>
      <c r="I570" s="319"/>
      <c r="J570" s="319"/>
      <c r="K570" s="319"/>
      <c r="L570" s="319"/>
      <c r="M570" s="319"/>
      <c r="N570" s="391"/>
      <c r="O570" s="319"/>
      <c r="P570" s="319"/>
      <c r="Q570" s="319"/>
      <c r="R570" s="319"/>
      <c r="S570" s="319"/>
      <c r="T570" s="391"/>
      <c r="U570" s="319"/>
      <c r="V570" s="319"/>
      <c r="W570" s="319"/>
      <c r="X570" s="319"/>
      <c r="Y570" s="319"/>
      <c r="Z570" s="391"/>
      <c r="AA570" s="319"/>
      <c r="AB570" s="319"/>
      <c r="AC570" s="319"/>
      <c r="AD570" s="319"/>
      <c r="AE570" s="319"/>
      <c r="AF570" s="391"/>
      <c r="AG570" s="319"/>
      <c r="AH570" s="319"/>
      <c r="AI570" s="319"/>
      <c r="AJ570" s="319"/>
      <c r="AK570" s="319"/>
      <c r="AL570" s="391"/>
      <c r="AM570" s="319"/>
      <c r="AN570" s="319"/>
      <c r="AO570" s="319"/>
      <c r="AP570" s="319"/>
      <c r="AQ570" s="319"/>
      <c r="AR570" s="391"/>
      <c r="AS570" s="319"/>
      <c r="AT570" s="319"/>
      <c r="AU570" s="319"/>
      <c r="AV570" s="319"/>
      <c r="AW570" s="394"/>
      <c r="AX570" s="391"/>
      <c r="AY570" s="319"/>
      <c r="AZ570" s="319"/>
      <c r="BA570" s="319"/>
      <c r="BB570" s="319"/>
      <c r="BC570" s="319"/>
      <c r="BD570" s="391"/>
      <c r="BE570" s="319"/>
      <c r="BF570" s="319"/>
      <c r="BG570" s="319"/>
      <c r="BH570" s="319"/>
      <c r="BI570" s="319"/>
      <c r="BJ570" s="391"/>
      <c r="BL570" s="391"/>
      <c r="BM570" s="391"/>
      <c r="BN570" s="391"/>
      <c r="BO570" s="391"/>
      <c r="BP570" s="391"/>
      <c r="BQ570" s="391"/>
      <c r="BR570" s="391"/>
      <c r="BS570" s="391"/>
      <c r="BT570" s="391"/>
      <c r="BU570" s="391"/>
      <c r="BV570" s="391"/>
      <c r="BW570" s="391"/>
      <c r="BX570" s="391"/>
    </row>
    <row r="571" spans="1:76">
      <c r="A571" s="662"/>
      <c r="B571" s="319"/>
      <c r="C571" s="319"/>
      <c r="D571" s="319"/>
      <c r="E571" s="319"/>
      <c r="F571" s="319"/>
      <c r="G571" s="393"/>
      <c r="H571" s="391"/>
      <c r="I571" s="319"/>
      <c r="J571" s="319"/>
      <c r="K571" s="319"/>
      <c r="L571" s="319"/>
      <c r="M571" s="319"/>
      <c r="N571" s="391"/>
      <c r="O571" s="319"/>
      <c r="P571" s="319"/>
      <c r="Q571" s="319"/>
      <c r="R571" s="319"/>
      <c r="S571" s="319"/>
      <c r="T571" s="391"/>
      <c r="U571" s="319"/>
      <c r="V571" s="319"/>
      <c r="W571" s="319"/>
      <c r="X571" s="319"/>
      <c r="Y571" s="319"/>
      <c r="Z571" s="391"/>
      <c r="AA571" s="319"/>
      <c r="AB571" s="319"/>
      <c r="AC571" s="319"/>
      <c r="AD571" s="319"/>
      <c r="AE571" s="319"/>
      <c r="AF571" s="391"/>
      <c r="AG571" s="319"/>
      <c r="AH571" s="319"/>
      <c r="AI571" s="319"/>
      <c r="AJ571" s="319"/>
      <c r="AK571" s="319"/>
      <c r="AL571" s="391"/>
      <c r="AM571" s="319"/>
      <c r="AN571" s="319"/>
      <c r="AO571" s="319"/>
      <c r="AP571" s="319"/>
      <c r="AQ571" s="319"/>
      <c r="AR571" s="391"/>
      <c r="AS571" s="319"/>
      <c r="AT571" s="319"/>
      <c r="AU571" s="319"/>
      <c r="AV571" s="319"/>
      <c r="AW571" s="394"/>
      <c r="AX571" s="391"/>
      <c r="AY571" s="319"/>
      <c r="AZ571" s="319"/>
      <c r="BA571" s="319"/>
      <c r="BB571" s="319"/>
      <c r="BC571" s="319"/>
      <c r="BD571" s="391"/>
      <c r="BE571" s="319"/>
      <c r="BF571" s="319"/>
      <c r="BG571" s="319"/>
      <c r="BH571" s="319"/>
      <c r="BI571" s="319"/>
      <c r="BJ571" s="391"/>
      <c r="BL571" s="391"/>
      <c r="BM571" s="391"/>
      <c r="BN571" s="391"/>
      <c r="BO571" s="391"/>
      <c r="BP571" s="391"/>
      <c r="BQ571" s="391"/>
      <c r="BR571" s="391"/>
      <c r="BS571" s="391"/>
      <c r="BT571" s="391"/>
      <c r="BU571" s="391"/>
      <c r="BV571" s="391"/>
      <c r="BW571" s="391"/>
      <c r="BX571" s="391"/>
    </row>
    <row r="572" spans="1:76">
      <c r="A572" s="662"/>
      <c r="B572" s="319"/>
      <c r="C572" s="319"/>
      <c r="D572" s="319"/>
      <c r="E572" s="319"/>
      <c r="F572" s="319"/>
      <c r="G572" s="393"/>
      <c r="H572" s="391"/>
      <c r="I572" s="319"/>
      <c r="J572" s="319"/>
      <c r="K572" s="319"/>
      <c r="L572" s="319"/>
      <c r="M572" s="319"/>
      <c r="N572" s="391"/>
      <c r="O572" s="319"/>
      <c r="P572" s="319"/>
      <c r="Q572" s="319"/>
      <c r="R572" s="319"/>
      <c r="S572" s="319"/>
      <c r="T572" s="391"/>
      <c r="U572" s="319"/>
      <c r="V572" s="319"/>
      <c r="W572" s="319"/>
      <c r="X572" s="319"/>
      <c r="Y572" s="319"/>
      <c r="Z572" s="391"/>
      <c r="AA572" s="319"/>
      <c r="AB572" s="319"/>
      <c r="AC572" s="319"/>
      <c r="AD572" s="319"/>
      <c r="AE572" s="319"/>
      <c r="AF572" s="391"/>
      <c r="AG572" s="319"/>
      <c r="AH572" s="319"/>
      <c r="AI572" s="319"/>
      <c r="AJ572" s="319"/>
      <c r="AK572" s="319"/>
      <c r="AL572" s="391"/>
      <c r="AM572" s="319"/>
      <c r="AN572" s="319"/>
      <c r="AO572" s="319"/>
      <c r="AP572" s="319"/>
      <c r="AQ572" s="319"/>
      <c r="AR572" s="391"/>
      <c r="AS572" s="319"/>
      <c r="AT572" s="319"/>
      <c r="AU572" s="319"/>
      <c r="AV572" s="319"/>
      <c r="AW572" s="394"/>
      <c r="AX572" s="391"/>
      <c r="AY572" s="319"/>
      <c r="AZ572" s="319"/>
      <c r="BA572" s="319"/>
      <c r="BB572" s="319"/>
      <c r="BC572" s="319"/>
      <c r="BD572" s="391"/>
      <c r="BE572" s="319"/>
      <c r="BF572" s="319"/>
      <c r="BG572" s="319"/>
      <c r="BH572" s="319"/>
      <c r="BI572" s="319"/>
      <c r="BJ572" s="391"/>
      <c r="BL572" s="391"/>
      <c r="BM572" s="391"/>
      <c r="BN572" s="391"/>
      <c r="BO572" s="391"/>
      <c r="BP572" s="391"/>
      <c r="BQ572" s="391"/>
      <c r="BR572" s="391"/>
      <c r="BS572" s="391"/>
      <c r="BT572" s="391"/>
      <c r="BU572" s="391"/>
      <c r="BV572" s="391"/>
      <c r="BW572" s="391"/>
      <c r="BX572" s="391"/>
    </row>
    <row r="573" spans="1:76">
      <c r="A573" s="662"/>
      <c r="B573" s="319"/>
      <c r="C573" s="319"/>
      <c r="D573" s="319"/>
      <c r="E573" s="319"/>
      <c r="F573" s="319"/>
      <c r="G573" s="393"/>
      <c r="H573" s="391"/>
      <c r="I573" s="319"/>
      <c r="J573" s="319"/>
      <c r="K573" s="319"/>
      <c r="L573" s="319"/>
      <c r="M573" s="319"/>
      <c r="N573" s="391"/>
      <c r="O573" s="319"/>
      <c r="P573" s="319"/>
      <c r="Q573" s="319"/>
      <c r="R573" s="319"/>
      <c r="S573" s="319"/>
      <c r="T573" s="391"/>
      <c r="U573" s="319"/>
      <c r="V573" s="319"/>
      <c r="W573" s="319"/>
      <c r="X573" s="319"/>
      <c r="Y573" s="319"/>
      <c r="Z573" s="391"/>
      <c r="AA573" s="319"/>
      <c r="AB573" s="319"/>
      <c r="AC573" s="319"/>
      <c r="AD573" s="319"/>
      <c r="AE573" s="319"/>
      <c r="AF573" s="391"/>
      <c r="AG573" s="319"/>
      <c r="AH573" s="319"/>
      <c r="AI573" s="319"/>
      <c r="AJ573" s="319"/>
      <c r="AK573" s="319"/>
      <c r="AL573" s="391"/>
      <c r="AM573" s="319"/>
      <c r="AN573" s="319"/>
      <c r="AO573" s="319"/>
      <c r="AP573" s="319"/>
      <c r="AQ573" s="319"/>
      <c r="AR573" s="391"/>
      <c r="AS573" s="319"/>
      <c r="AT573" s="319"/>
      <c r="AU573" s="319"/>
      <c r="AV573" s="319"/>
      <c r="AW573" s="394"/>
      <c r="AX573" s="391"/>
      <c r="AY573" s="319"/>
      <c r="AZ573" s="319"/>
      <c r="BA573" s="319"/>
      <c r="BB573" s="319"/>
      <c r="BC573" s="319"/>
      <c r="BD573" s="391"/>
      <c r="BE573" s="319"/>
      <c r="BF573" s="319"/>
      <c r="BG573" s="319"/>
      <c r="BH573" s="319"/>
      <c r="BI573" s="319"/>
      <c r="BJ573" s="391"/>
      <c r="BL573" s="391"/>
      <c r="BM573" s="391"/>
      <c r="BN573" s="391"/>
      <c r="BO573" s="391"/>
      <c r="BP573" s="391"/>
      <c r="BQ573" s="391"/>
      <c r="BR573" s="391"/>
      <c r="BS573" s="391"/>
      <c r="BT573" s="391"/>
      <c r="BU573" s="391"/>
      <c r="BV573" s="391"/>
      <c r="BW573" s="391"/>
      <c r="BX573" s="391"/>
    </row>
    <row r="574" spans="1:76">
      <c r="A574" s="662"/>
      <c r="B574" s="319"/>
      <c r="C574" s="319"/>
      <c r="D574" s="319"/>
      <c r="E574" s="319"/>
      <c r="F574" s="319"/>
      <c r="G574" s="393"/>
      <c r="H574" s="391"/>
      <c r="I574" s="319"/>
      <c r="J574" s="319"/>
      <c r="K574" s="319"/>
      <c r="L574" s="319"/>
      <c r="M574" s="319"/>
      <c r="N574" s="391"/>
      <c r="O574" s="319"/>
      <c r="P574" s="319"/>
      <c r="Q574" s="319"/>
      <c r="R574" s="319"/>
      <c r="S574" s="319"/>
      <c r="T574" s="391"/>
      <c r="U574" s="319"/>
      <c r="V574" s="319"/>
      <c r="W574" s="319"/>
      <c r="X574" s="319"/>
      <c r="Y574" s="319"/>
      <c r="Z574" s="391"/>
      <c r="AA574" s="319"/>
      <c r="AB574" s="319"/>
      <c r="AC574" s="319"/>
      <c r="AD574" s="319"/>
      <c r="AE574" s="319"/>
      <c r="AF574" s="391"/>
      <c r="AG574" s="319"/>
      <c r="AH574" s="319"/>
      <c r="AI574" s="319"/>
      <c r="AJ574" s="319"/>
      <c r="AK574" s="319"/>
      <c r="AL574" s="391"/>
      <c r="AM574" s="319"/>
      <c r="AN574" s="319"/>
      <c r="AO574" s="319"/>
      <c r="AP574" s="319"/>
      <c r="AQ574" s="319"/>
      <c r="AR574" s="391"/>
      <c r="AS574" s="319"/>
      <c r="AT574" s="319"/>
      <c r="AU574" s="319"/>
      <c r="AV574" s="319"/>
      <c r="AW574" s="394"/>
      <c r="AX574" s="391"/>
      <c r="AY574" s="319"/>
      <c r="AZ574" s="319"/>
      <c r="BA574" s="319"/>
      <c r="BB574" s="319"/>
      <c r="BC574" s="319"/>
      <c r="BD574" s="391"/>
      <c r="BE574" s="319"/>
      <c r="BF574" s="319"/>
      <c r="BG574" s="319"/>
      <c r="BH574" s="319"/>
      <c r="BI574" s="319"/>
      <c r="BJ574" s="391"/>
      <c r="BL574" s="391"/>
      <c r="BM574" s="391"/>
      <c r="BN574" s="391"/>
      <c r="BO574" s="391"/>
      <c r="BP574" s="391"/>
      <c r="BQ574" s="391"/>
      <c r="BR574" s="391"/>
      <c r="BS574" s="391"/>
      <c r="BT574" s="391"/>
      <c r="BU574" s="391"/>
      <c r="BV574" s="391"/>
      <c r="BW574" s="391"/>
      <c r="BX574" s="391"/>
    </row>
    <row r="575" spans="1:76">
      <c r="A575" s="662"/>
      <c r="B575" s="319"/>
      <c r="C575" s="319"/>
      <c r="D575" s="319"/>
      <c r="E575" s="319"/>
      <c r="F575" s="319"/>
      <c r="G575" s="393"/>
      <c r="H575" s="391"/>
      <c r="I575" s="319"/>
      <c r="J575" s="319"/>
      <c r="K575" s="319"/>
      <c r="L575" s="319"/>
      <c r="M575" s="319"/>
      <c r="N575" s="391"/>
      <c r="O575" s="319"/>
      <c r="P575" s="319"/>
      <c r="Q575" s="319"/>
      <c r="R575" s="319"/>
      <c r="S575" s="319"/>
      <c r="T575" s="391"/>
      <c r="U575" s="319"/>
      <c r="V575" s="319"/>
      <c r="W575" s="319"/>
      <c r="X575" s="319"/>
      <c r="Y575" s="319"/>
      <c r="Z575" s="391"/>
      <c r="AA575" s="319"/>
      <c r="AB575" s="319"/>
      <c r="AC575" s="319"/>
      <c r="AD575" s="319"/>
      <c r="AE575" s="319"/>
      <c r="AF575" s="391"/>
      <c r="AG575" s="319"/>
      <c r="AH575" s="319"/>
      <c r="AI575" s="319"/>
      <c r="AJ575" s="319"/>
      <c r="AK575" s="319"/>
      <c r="AL575" s="391"/>
      <c r="AM575" s="319"/>
      <c r="AN575" s="319"/>
      <c r="AO575" s="319"/>
      <c r="AP575" s="319"/>
      <c r="AQ575" s="319"/>
      <c r="AR575" s="391"/>
      <c r="AS575" s="319"/>
      <c r="AT575" s="319"/>
      <c r="AU575" s="319"/>
      <c r="AV575" s="319"/>
      <c r="AW575" s="394"/>
      <c r="AX575" s="391"/>
      <c r="AY575" s="319"/>
      <c r="AZ575" s="319"/>
      <c r="BA575" s="319"/>
      <c r="BB575" s="319"/>
      <c r="BC575" s="319"/>
      <c r="BD575" s="391"/>
      <c r="BE575" s="319"/>
      <c r="BF575" s="319"/>
      <c r="BG575" s="319"/>
      <c r="BH575" s="319"/>
      <c r="BI575" s="319"/>
      <c r="BJ575" s="391"/>
      <c r="BL575" s="391"/>
      <c r="BM575" s="391"/>
      <c r="BN575" s="391"/>
      <c r="BO575" s="391"/>
      <c r="BP575" s="391"/>
      <c r="BQ575" s="391"/>
      <c r="BR575" s="391"/>
      <c r="BS575" s="391"/>
      <c r="BT575" s="391"/>
      <c r="BU575" s="391"/>
      <c r="BV575" s="391"/>
      <c r="BW575" s="391"/>
      <c r="BX575" s="391"/>
    </row>
    <row r="576" spans="1:76">
      <c r="A576" s="662"/>
      <c r="B576" s="319"/>
      <c r="C576" s="319"/>
      <c r="D576" s="319"/>
      <c r="E576" s="319"/>
      <c r="F576" s="319"/>
      <c r="G576" s="393"/>
      <c r="H576" s="391"/>
      <c r="I576" s="319"/>
      <c r="J576" s="319"/>
      <c r="K576" s="319"/>
      <c r="L576" s="319"/>
      <c r="M576" s="319"/>
      <c r="N576" s="391"/>
      <c r="O576" s="319"/>
      <c r="P576" s="319"/>
      <c r="Q576" s="319"/>
      <c r="R576" s="319"/>
      <c r="S576" s="319"/>
      <c r="T576" s="391"/>
      <c r="U576" s="319"/>
      <c r="V576" s="319"/>
      <c r="W576" s="319"/>
      <c r="X576" s="319"/>
      <c r="Y576" s="319"/>
      <c r="Z576" s="391"/>
      <c r="AA576" s="319"/>
      <c r="AB576" s="319"/>
      <c r="AC576" s="319"/>
      <c r="AD576" s="319"/>
      <c r="AE576" s="319"/>
      <c r="AF576" s="391"/>
      <c r="AG576" s="319"/>
      <c r="AH576" s="319"/>
      <c r="AI576" s="319"/>
      <c r="AJ576" s="319"/>
      <c r="AK576" s="319"/>
      <c r="AL576" s="391"/>
      <c r="AM576" s="319"/>
      <c r="AN576" s="319"/>
      <c r="AO576" s="319"/>
      <c r="AP576" s="319"/>
      <c r="AQ576" s="319"/>
      <c r="AR576" s="391"/>
      <c r="AS576" s="319"/>
      <c r="AT576" s="319"/>
      <c r="AU576" s="319"/>
      <c r="AV576" s="319"/>
      <c r="AW576" s="394"/>
      <c r="AX576" s="391"/>
      <c r="AY576" s="319"/>
      <c r="AZ576" s="319"/>
      <c r="BA576" s="319"/>
      <c r="BB576" s="319"/>
      <c r="BC576" s="319"/>
      <c r="BD576" s="391"/>
      <c r="BE576" s="319"/>
      <c r="BF576" s="319"/>
      <c r="BG576" s="319"/>
      <c r="BH576" s="319"/>
      <c r="BI576" s="319"/>
      <c r="BJ576" s="391"/>
      <c r="BL576" s="391"/>
      <c r="BM576" s="391"/>
      <c r="BN576" s="391"/>
      <c r="BO576" s="391"/>
      <c r="BP576" s="391"/>
      <c r="BQ576" s="391"/>
      <c r="BR576" s="391"/>
      <c r="BS576" s="391"/>
      <c r="BT576" s="391"/>
      <c r="BU576" s="391"/>
      <c r="BV576" s="391"/>
      <c r="BW576" s="391"/>
      <c r="BX576" s="391"/>
    </row>
    <row r="577" spans="1:76">
      <c r="A577" s="662"/>
      <c r="B577" s="319"/>
      <c r="C577" s="319"/>
      <c r="D577" s="319"/>
      <c r="E577" s="319"/>
      <c r="F577" s="319"/>
      <c r="G577" s="393"/>
      <c r="H577" s="391"/>
      <c r="I577" s="319"/>
      <c r="J577" s="319"/>
      <c r="K577" s="319"/>
      <c r="L577" s="319"/>
      <c r="M577" s="319"/>
      <c r="N577" s="391"/>
      <c r="O577" s="319"/>
      <c r="P577" s="319"/>
      <c r="Q577" s="319"/>
      <c r="R577" s="319"/>
      <c r="S577" s="319"/>
      <c r="T577" s="391"/>
      <c r="U577" s="319"/>
      <c r="V577" s="319"/>
      <c r="W577" s="319"/>
      <c r="X577" s="319"/>
      <c r="Y577" s="319"/>
      <c r="Z577" s="391"/>
      <c r="AA577" s="319"/>
      <c r="AB577" s="319"/>
      <c r="AC577" s="319"/>
      <c r="AD577" s="319"/>
      <c r="AE577" s="319"/>
      <c r="AF577" s="391"/>
      <c r="AG577" s="319"/>
      <c r="AH577" s="319"/>
      <c r="AI577" s="319"/>
      <c r="AJ577" s="319"/>
      <c r="AK577" s="319"/>
      <c r="AL577" s="391"/>
      <c r="AM577" s="319"/>
      <c r="AN577" s="319"/>
      <c r="AO577" s="319"/>
      <c r="AP577" s="319"/>
      <c r="AQ577" s="319"/>
      <c r="AR577" s="391"/>
      <c r="AS577" s="319"/>
      <c r="AT577" s="319"/>
      <c r="AU577" s="319"/>
      <c r="AV577" s="319"/>
      <c r="AW577" s="394"/>
      <c r="AX577" s="391"/>
      <c r="AY577" s="319"/>
      <c r="AZ577" s="319"/>
      <c r="BA577" s="319"/>
      <c r="BB577" s="319"/>
      <c r="BC577" s="319"/>
      <c r="BD577" s="391"/>
      <c r="BE577" s="319"/>
      <c r="BF577" s="319"/>
      <c r="BG577" s="319"/>
      <c r="BH577" s="319"/>
      <c r="BI577" s="319"/>
      <c r="BJ577" s="391"/>
      <c r="BL577" s="391"/>
      <c r="BM577" s="391"/>
      <c r="BN577" s="391"/>
      <c r="BO577" s="391"/>
      <c r="BP577" s="391"/>
      <c r="BQ577" s="391"/>
      <c r="BR577" s="391"/>
      <c r="BS577" s="391"/>
      <c r="BT577" s="391"/>
      <c r="BU577" s="391"/>
      <c r="BV577" s="391"/>
      <c r="BW577" s="391"/>
      <c r="BX577" s="391"/>
    </row>
    <row r="578" spans="1:76">
      <c r="A578" s="662"/>
      <c r="B578" s="319"/>
      <c r="C578" s="319"/>
      <c r="D578" s="319"/>
      <c r="E578" s="319"/>
      <c r="F578" s="319"/>
      <c r="G578" s="393"/>
      <c r="H578" s="391"/>
      <c r="I578" s="319"/>
      <c r="J578" s="319"/>
      <c r="K578" s="319"/>
      <c r="L578" s="319"/>
      <c r="M578" s="319"/>
      <c r="N578" s="391"/>
      <c r="O578" s="319"/>
      <c r="P578" s="319"/>
      <c r="Q578" s="319"/>
      <c r="R578" s="319"/>
      <c r="S578" s="319"/>
      <c r="T578" s="391"/>
      <c r="U578" s="319"/>
      <c r="V578" s="319"/>
      <c r="W578" s="319"/>
      <c r="X578" s="319"/>
      <c r="Y578" s="319"/>
      <c r="Z578" s="391"/>
      <c r="AA578" s="319"/>
      <c r="AB578" s="319"/>
      <c r="AC578" s="319"/>
      <c r="AD578" s="319"/>
      <c r="AE578" s="319"/>
      <c r="AF578" s="391"/>
      <c r="AG578" s="319"/>
      <c r="AH578" s="319"/>
      <c r="AI578" s="319"/>
      <c r="AJ578" s="319"/>
      <c r="AK578" s="319"/>
      <c r="AL578" s="391"/>
      <c r="AM578" s="319"/>
      <c r="AN578" s="319"/>
      <c r="AO578" s="319"/>
      <c r="AP578" s="319"/>
      <c r="AQ578" s="319"/>
      <c r="AR578" s="391"/>
      <c r="AS578" s="319"/>
      <c r="AT578" s="319"/>
      <c r="AU578" s="319"/>
      <c r="AV578" s="319"/>
      <c r="AW578" s="394"/>
      <c r="AX578" s="391"/>
      <c r="AY578" s="319"/>
      <c r="AZ578" s="319"/>
      <c r="BA578" s="319"/>
      <c r="BB578" s="319"/>
      <c r="BC578" s="319"/>
      <c r="BD578" s="391"/>
      <c r="BE578" s="319"/>
      <c r="BF578" s="319"/>
      <c r="BG578" s="319"/>
      <c r="BH578" s="319"/>
      <c r="BI578" s="319"/>
      <c r="BJ578" s="391"/>
      <c r="BL578" s="391"/>
      <c r="BM578" s="391"/>
      <c r="BN578" s="391"/>
      <c r="BO578" s="391"/>
      <c r="BP578" s="391"/>
      <c r="BQ578" s="391"/>
      <c r="BR578" s="391"/>
      <c r="BS578" s="391"/>
      <c r="BT578" s="391"/>
      <c r="BU578" s="391"/>
      <c r="BV578" s="391"/>
      <c r="BW578" s="391"/>
      <c r="BX578" s="391"/>
    </row>
    <row r="579" spans="1:76">
      <c r="A579" s="662"/>
      <c r="B579" s="319"/>
      <c r="C579" s="319"/>
      <c r="D579" s="319"/>
      <c r="E579" s="319"/>
      <c r="F579" s="319"/>
      <c r="G579" s="393"/>
      <c r="H579" s="391"/>
      <c r="I579" s="319"/>
      <c r="J579" s="319"/>
      <c r="K579" s="319"/>
      <c r="L579" s="319"/>
      <c r="M579" s="319"/>
      <c r="N579" s="391"/>
      <c r="O579" s="319"/>
      <c r="P579" s="319"/>
      <c r="Q579" s="319"/>
      <c r="R579" s="319"/>
      <c r="S579" s="319"/>
      <c r="T579" s="391"/>
      <c r="U579" s="319"/>
      <c r="V579" s="319"/>
      <c r="W579" s="319"/>
      <c r="X579" s="319"/>
      <c r="Y579" s="319"/>
      <c r="Z579" s="391"/>
      <c r="AA579" s="319"/>
      <c r="AB579" s="319"/>
      <c r="AC579" s="319"/>
      <c r="AD579" s="319"/>
      <c r="AE579" s="319"/>
      <c r="AF579" s="391"/>
      <c r="AG579" s="319"/>
      <c r="AH579" s="319"/>
      <c r="AI579" s="319"/>
      <c r="AJ579" s="319"/>
      <c r="AK579" s="319"/>
      <c r="AL579" s="391"/>
      <c r="AM579" s="319"/>
      <c r="AN579" s="319"/>
      <c r="AO579" s="319"/>
      <c r="AP579" s="319"/>
      <c r="AQ579" s="319"/>
      <c r="AR579" s="391"/>
      <c r="AS579" s="319"/>
      <c r="AT579" s="319"/>
      <c r="AU579" s="319"/>
      <c r="AV579" s="319"/>
      <c r="AW579" s="394"/>
      <c r="AX579" s="391"/>
      <c r="AY579" s="319"/>
      <c r="AZ579" s="319"/>
      <c r="BA579" s="319"/>
      <c r="BB579" s="319"/>
      <c r="BC579" s="319"/>
      <c r="BD579" s="391"/>
      <c r="BE579" s="319"/>
      <c r="BF579" s="319"/>
      <c r="BG579" s="319"/>
      <c r="BH579" s="319"/>
      <c r="BI579" s="319"/>
      <c r="BJ579" s="391"/>
      <c r="BL579" s="391"/>
      <c r="BM579" s="391"/>
      <c r="BN579" s="391"/>
      <c r="BO579" s="391"/>
      <c r="BP579" s="391"/>
      <c r="BQ579" s="391"/>
      <c r="BR579" s="391"/>
      <c r="BS579" s="391"/>
      <c r="BT579" s="391"/>
      <c r="BU579" s="391"/>
      <c r="BV579" s="391"/>
      <c r="BW579" s="391"/>
      <c r="BX579" s="391"/>
    </row>
    <row r="580" spans="1:76">
      <c r="A580" s="662"/>
      <c r="B580" s="319"/>
      <c r="C580" s="319"/>
      <c r="D580" s="319"/>
      <c r="E580" s="319"/>
      <c r="F580" s="319"/>
      <c r="G580" s="393"/>
      <c r="H580" s="391"/>
      <c r="I580" s="319"/>
      <c r="J580" s="319"/>
      <c r="K580" s="319"/>
      <c r="L580" s="319"/>
      <c r="M580" s="319"/>
      <c r="N580" s="391"/>
      <c r="O580" s="319"/>
      <c r="P580" s="319"/>
      <c r="Q580" s="319"/>
      <c r="R580" s="319"/>
      <c r="S580" s="319"/>
      <c r="T580" s="391"/>
      <c r="U580" s="319"/>
      <c r="V580" s="319"/>
      <c r="W580" s="319"/>
      <c r="X580" s="319"/>
      <c r="Y580" s="319"/>
      <c r="Z580" s="391"/>
      <c r="AA580" s="319"/>
      <c r="AB580" s="319"/>
      <c r="AC580" s="319"/>
      <c r="AD580" s="319"/>
      <c r="AE580" s="319"/>
      <c r="AF580" s="391"/>
      <c r="AG580" s="319"/>
      <c r="AH580" s="319"/>
      <c r="AI580" s="319"/>
      <c r="AJ580" s="319"/>
      <c r="AK580" s="319"/>
      <c r="AL580" s="391"/>
      <c r="AM580" s="319"/>
      <c r="AN580" s="319"/>
      <c r="AO580" s="319"/>
      <c r="AP580" s="319"/>
      <c r="AQ580" s="319"/>
      <c r="AR580" s="391"/>
      <c r="AS580" s="319"/>
      <c r="AT580" s="319"/>
      <c r="AU580" s="319"/>
      <c r="AV580" s="319"/>
      <c r="AW580" s="394"/>
      <c r="AX580" s="391"/>
      <c r="AY580" s="319"/>
      <c r="AZ580" s="319"/>
      <c r="BA580" s="319"/>
      <c r="BB580" s="319"/>
      <c r="BC580" s="319"/>
      <c r="BD580" s="391"/>
      <c r="BE580" s="319"/>
      <c r="BF580" s="319"/>
      <c r="BG580" s="319"/>
      <c r="BH580" s="319"/>
      <c r="BI580" s="319"/>
      <c r="BJ580" s="391"/>
      <c r="BL580" s="391"/>
      <c r="BM580" s="391"/>
      <c r="BN580" s="391"/>
      <c r="BO580" s="391"/>
      <c r="BP580" s="391"/>
      <c r="BQ580" s="391"/>
      <c r="BR580" s="391"/>
      <c r="BS580" s="391"/>
      <c r="BT580" s="391"/>
      <c r="BU580" s="391"/>
      <c r="BV580" s="391"/>
      <c r="BW580" s="391"/>
      <c r="BX580" s="391"/>
    </row>
    <row r="581" spans="1:76">
      <c r="A581" s="662"/>
      <c r="B581" s="319"/>
      <c r="C581" s="319"/>
      <c r="D581" s="319"/>
      <c r="E581" s="319"/>
      <c r="F581" s="319"/>
      <c r="G581" s="393"/>
      <c r="H581" s="391"/>
      <c r="I581" s="319"/>
      <c r="J581" s="319"/>
      <c r="K581" s="319"/>
      <c r="L581" s="319"/>
      <c r="M581" s="319"/>
      <c r="N581" s="391"/>
      <c r="O581" s="319"/>
      <c r="P581" s="319"/>
      <c r="Q581" s="319"/>
      <c r="R581" s="319"/>
      <c r="S581" s="319"/>
      <c r="T581" s="391"/>
      <c r="U581" s="319"/>
      <c r="V581" s="319"/>
      <c r="W581" s="319"/>
      <c r="X581" s="319"/>
      <c r="Y581" s="319"/>
      <c r="Z581" s="391"/>
      <c r="AA581" s="319"/>
      <c r="AB581" s="319"/>
      <c r="AC581" s="319"/>
      <c r="AD581" s="319"/>
      <c r="AE581" s="319"/>
      <c r="AF581" s="391"/>
      <c r="AG581" s="319"/>
      <c r="AH581" s="319"/>
      <c r="AI581" s="319"/>
      <c r="AJ581" s="319"/>
      <c r="AK581" s="319"/>
      <c r="AL581" s="391"/>
      <c r="AM581" s="319"/>
      <c r="AN581" s="319"/>
      <c r="AO581" s="319"/>
      <c r="AP581" s="319"/>
      <c r="AQ581" s="319"/>
      <c r="AR581" s="391"/>
      <c r="AS581" s="319"/>
      <c r="AT581" s="319"/>
      <c r="AU581" s="319"/>
      <c r="AV581" s="319"/>
      <c r="AW581" s="394"/>
      <c r="AX581" s="391"/>
      <c r="AY581" s="319"/>
      <c r="AZ581" s="319"/>
      <c r="BA581" s="319"/>
      <c r="BB581" s="319"/>
      <c r="BC581" s="319"/>
      <c r="BD581" s="391"/>
      <c r="BE581" s="319"/>
      <c r="BF581" s="319"/>
      <c r="BG581" s="319"/>
      <c r="BH581" s="319"/>
      <c r="BI581" s="319"/>
      <c r="BJ581" s="391"/>
      <c r="BL581" s="391"/>
      <c r="BM581" s="391"/>
      <c r="BN581" s="391"/>
      <c r="BO581" s="391"/>
      <c r="BP581" s="391"/>
      <c r="BQ581" s="391"/>
      <c r="BR581" s="391"/>
      <c r="BS581" s="391"/>
      <c r="BT581" s="391"/>
      <c r="BU581" s="391"/>
      <c r="BV581" s="391"/>
      <c r="BW581" s="391"/>
      <c r="BX581" s="391"/>
    </row>
    <row r="582" spans="1:76">
      <c r="A582" s="662"/>
      <c r="B582" s="319"/>
      <c r="C582" s="319"/>
      <c r="D582" s="319"/>
      <c r="E582" s="319"/>
      <c r="F582" s="319"/>
      <c r="G582" s="393"/>
      <c r="H582" s="391"/>
      <c r="I582" s="319"/>
      <c r="J582" s="319"/>
      <c r="K582" s="319"/>
      <c r="L582" s="319"/>
      <c r="M582" s="319"/>
      <c r="N582" s="391"/>
      <c r="O582" s="319"/>
      <c r="P582" s="319"/>
      <c r="Q582" s="319"/>
      <c r="R582" s="319"/>
      <c r="S582" s="319"/>
      <c r="T582" s="391"/>
      <c r="U582" s="319"/>
      <c r="V582" s="319"/>
      <c r="W582" s="319"/>
      <c r="X582" s="319"/>
      <c r="Y582" s="319"/>
      <c r="Z582" s="391"/>
      <c r="AA582" s="319"/>
      <c r="AB582" s="319"/>
      <c r="AC582" s="319"/>
      <c r="AD582" s="319"/>
      <c r="AE582" s="319"/>
      <c r="AF582" s="391"/>
      <c r="AG582" s="319"/>
      <c r="AH582" s="319"/>
      <c r="AI582" s="319"/>
      <c r="AJ582" s="319"/>
      <c r="AK582" s="319"/>
      <c r="AL582" s="391"/>
      <c r="AM582" s="319"/>
      <c r="AN582" s="319"/>
      <c r="AO582" s="319"/>
      <c r="AP582" s="319"/>
      <c r="AQ582" s="319"/>
      <c r="AR582" s="391"/>
      <c r="AS582" s="319"/>
      <c r="AT582" s="319"/>
      <c r="AU582" s="319"/>
      <c r="AV582" s="319"/>
      <c r="AW582" s="394"/>
      <c r="AX582" s="391"/>
      <c r="AY582" s="319"/>
      <c r="AZ582" s="319"/>
      <c r="BA582" s="319"/>
      <c r="BB582" s="319"/>
      <c r="BC582" s="319"/>
      <c r="BD582" s="391"/>
      <c r="BE582" s="319"/>
      <c r="BF582" s="319"/>
      <c r="BG582" s="319"/>
      <c r="BH582" s="319"/>
      <c r="BI582" s="319"/>
      <c r="BJ582" s="391"/>
      <c r="BL582" s="391"/>
      <c r="BM582" s="391"/>
      <c r="BN582" s="391"/>
      <c r="BO582" s="391"/>
      <c r="BP582" s="391"/>
      <c r="BQ582" s="391"/>
      <c r="BR582" s="391"/>
      <c r="BS582" s="391"/>
      <c r="BT582" s="391"/>
      <c r="BU582" s="391"/>
      <c r="BV582" s="391"/>
      <c r="BW582" s="391"/>
      <c r="BX582" s="391"/>
    </row>
    <row r="583" spans="1:76">
      <c r="A583" s="662"/>
      <c r="B583" s="319"/>
      <c r="C583" s="319"/>
      <c r="D583" s="319"/>
      <c r="E583" s="319"/>
      <c r="F583" s="319"/>
      <c r="G583" s="393"/>
      <c r="H583" s="391"/>
      <c r="I583" s="319"/>
      <c r="J583" s="319"/>
      <c r="K583" s="319"/>
      <c r="L583" s="319"/>
      <c r="M583" s="319"/>
      <c r="N583" s="391"/>
      <c r="O583" s="319"/>
      <c r="P583" s="319"/>
      <c r="Q583" s="319"/>
      <c r="R583" s="319"/>
      <c r="S583" s="319"/>
      <c r="T583" s="391"/>
      <c r="U583" s="319"/>
      <c r="V583" s="319"/>
      <c r="W583" s="319"/>
      <c r="X583" s="319"/>
      <c r="Y583" s="319"/>
      <c r="Z583" s="391"/>
      <c r="AA583" s="319"/>
      <c r="AB583" s="319"/>
      <c r="AC583" s="319"/>
      <c r="AD583" s="319"/>
      <c r="AE583" s="319"/>
      <c r="AF583" s="391"/>
      <c r="AG583" s="319"/>
      <c r="AH583" s="319"/>
      <c r="AI583" s="319"/>
      <c r="AJ583" s="319"/>
      <c r="AK583" s="319"/>
      <c r="AL583" s="391"/>
      <c r="AM583" s="319"/>
      <c r="AN583" s="319"/>
      <c r="AO583" s="319"/>
      <c r="AP583" s="319"/>
      <c r="AQ583" s="319"/>
      <c r="AR583" s="391"/>
      <c r="AS583" s="319"/>
      <c r="AT583" s="319"/>
      <c r="AU583" s="319"/>
      <c r="AV583" s="319"/>
      <c r="AW583" s="394"/>
      <c r="AX583" s="391"/>
      <c r="AY583" s="319"/>
      <c r="AZ583" s="319"/>
      <c r="BA583" s="319"/>
      <c r="BB583" s="319"/>
      <c r="BC583" s="319"/>
      <c r="BD583" s="391"/>
      <c r="BE583" s="319"/>
      <c r="BF583" s="319"/>
      <c r="BG583" s="319"/>
      <c r="BH583" s="319"/>
      <c r="BI583" s="319"/>
      <c r="BJ583" s="391"/>
      <c r="BL583" s="391"/>
      <c r="BM583" s="391"/>
      <c r="BN583" s="391"/>
      <c r="BO583" s="391"/>
      <c r="BP583" s="391"/>
      <c r="BQ583" s="391"/>
      <c r="BR583" s="391"/>
      <c r="BS583" s="391"/>
      <c r="BT583" s="391"/>
      <c r="BU583" s="391"/>
      <c r="BV583" s="391"/>
      <c r="BW583" s="391"/>
      <c r="BX583" s="391"/>
    </row>
    <row r="584" spans="1:76">
      <c r="A584" s="662"/>
      <c r="B584" s="319"/>
      <c r="C584" s="319"/>
      <c r="D584" s="319"/>
      <c r="E584" s="319"/>
      <c r="F584" s="319"/>
      <c r="G584" s="393"/>
      <c r="H584" s="391"/>
      <c r="I584" s="319"/>
      <c r="J584" s="319"/>
      <c r="K584" s="319"/>
      <c r="L584" s="319"/>
      <c r="M584" s="319"/>
      <c r="N584" s="391"/>
      <c r="O584" s="319"/>
      <c r="P584" s="319"/>
      <c r="Q584" s="319"/>
      <c r="R584" s="319"/>
      <c r="S584" s="319"/>
      <c r="T584" s="391"/>
      <c r="U584" s="319"/>
      <c r="V584" s="319"/>
      <c r="W584" s="319"/>
      <c r="X584" s="319"/>
      <c r="Y584" s="319"/>
      <c r="Z584" s="391"/>
      <c r="AA584" s="319"/>
      <c r="AB584" s="319"/>
      <c r="AC584" s="319"/>
      <c r="AD584" s="319"/>
      <c r="AE584" s="319"/>
      <c r="AF584" s="391"/>
      <c r="AG584" s="319"/>
      <c r="AH584" s="319"/>
      <c r="AI584" s="319"/>
      <c r="AJ584" s="319"/>
      <c r="AK584" s="319"/>
      <c r="AL584" s="391"/>
      <c r="AM584" s="319"/>
      <c r="AN584" s="319"/>
      <c r="AO584" s="319"/>
      <c r="AP584" s="319"/>
      <c r="AQ584" s="319"/>
      <c r="AR584" s="391"/>
      <c r="AS584" s="319"/>
      <c r="AT584" s="319"/>
      <c r="AU584" s="319"/>
      <c r="AV584" s="319"/>
      <c r="AW584" s="394"/>
      <c r="AX584" s="391"/>
      <c r="AY584" s="319"/>
      <c r="AZ584" s="319"/>
      <c r="BA584" s="319"/>
      <c r="BB584" s="319"/>
      <c r="BC584" s="319"/>
      <c r="BD584" s="391"/>
      <c r="BE584" s="319"/>
      <c r="BF584" s="319"/>
      <c r="BG584" s="319"/>
      <c r="BH584" s="319"/>
      <c r="BI584" s="319"/>
      <c r="BJ584" s="391"/>
      <c r="BL584" s="391"/>
      <c r="BM584" s="391"/>
      <c r="BN584" s="391"/>
      <c r="BO584" s="391"/>
      <c r="BP584" s="391"/>
      <c r="BQ584" s="391"/>
      <c r="BR584" s="391"/>
      <c r="BS584" s="391"/>
      <c r="BT584" s="391"/>
      <c r="BU584" s="391"/>
      <c r="BV584" s="391"/>
      <c r="BW584" s="391"/>
      <c r="BX584" s="391"/>
    </row>
    <row r="585" spans="1:76">
      <c r="A585" s="662"/>
      <c r="B585" s="319"/>
      <c r="C585" s="319"/>
      <c r="D585" s="319"/>
      <c r="E585" s="319"/>
      <c r="F585" s="319"/>
      <c r="G585" s="393"/>
      <c r="H585" s="391"/>
      <c r="I585" s="319"/>
      <c r="J585" s="319"/>
      <c r="K585" s="319"/>
      <c r="L585" s="319"/>
      <c r="M585" s="319"/>
      <c r="N585" s="391"/>
      <c r="O585" s="319"/>
      <c r="P585" s="319"/>
      <c r="Q585" s="319"/>
      <c r="R585" s="319"/>
      <c r="S585" s="319"/>
      <c r="T585" s="391"/>
      <c r="U585" s="319"/>
      <c r="V585" s="319"/>
      <c r="W585" s="319"/>
      <c r="X585" s="319"/>
      <c r="Y585" s="319"/>
      <c r="Z585" s="391"/>
      <c r="AA585" s="319"/>
      <c r="AB585" s="319"/>
      <c r="AC585" s="319"/>
      <c r="AD585" s="319"/>
      <c r="AE585" s="319"/>
      <c r="AF585" s="391"/>
      <c r="AG585" s="319"/>
      <c r="AH585" s="319"/>
      <c r="AI585" s="319"/>
      <c r="AJ585" s="319"/>
      <c r="AK585" s="319"/>
      <c r="AL585" s="391"/>
      <c r="AM585" s="319"/>
      <c r="AN585" s="319"/>
      <c r="AO585" s="319"/>
      <c r="AP585" s="319"/>
      <c r="AQ585" s="319"/>
      <c r="AR585" s="391"/>
      <c r="AS585" s="319"/>
      <c r="AT585" s="319"/>
      <c r="AU585" s="319"/>
      <c r="AV585" s="319"/>
      <c r="AW585" s="394"/>
      <c r="AX585" s="391"/>
      <c r="AY585" s="319"/>
      <c r="AZ585" s="319"/>
      <c r="BA585" s="319"/>
      <c r="BB585" s="319"/>
      <c r="BC585" s="319"/>
      <c r="BD585" s="391"/>
      <c r="BE585" s="319"/>
      <c r="BF585" s="319"/>
      <c r="BG585" s="319"/>
      <c r="BH585" s="319"/>
      <c r="BI585" s="319"/>
      <c r="BJ585" s="391"/>
      <c r="BL585" s="391"/>
      <c r="BM585" s="391"/>
      <c r="BN585" s="391"/>
      <c r="BO585" s="391"/>
      <c r="BP585" s="391"/>
      <c r="BQ585" s="391"/>
      <c r="BR585" s="391"/>
      <c r="BS585" s="391"/>
      <c r="BT585" s="391"/>
      <c r="BU585" s="391"/>
      <c r="BV585" s="391"/>
      <c r="BW585" s="391"/>
      <c r="BX585" s="391"/>
    </row>
    <row r="586" spans="1:76">
      <c r="A586" s="662"/>
      <c r="B586" s="319"/>
      <c r="C586" s="319"/>
      <c r="D586" s="319"/>
      <c r="E586" s="319"/>
      <c r="F586" s="319"/>
      <c r="G586" s="393"/>
      <c r="H586" s="391"/>
      <c r="I586" s="319"/>
      <c r="J586" s="319"/>
      <c r="K586" s="319"/>
      <c r="L586" s="319"/>
      <c r="M586" s="319"/>
      <c r="N586" s="391"/>
      <c r="O586" s="319"/>
      <c r="P586" s="319"/>
      <c r="Q586" s="319"/>
      <c r="R586" s="319"/>
      <c r="S586" s="319"/>
      <c r="T586" s="391"/>
      <c r="U586" s="319"/>
      <c r="V586" s="319"/>
      <c r="W586" s="319"/>
      <c r="X586" s="319"/>
      <c r="Y586" s="319"/>
      <c r="Z586" s="391"/>
      <c r="AA586" s="319"/>
      <c r="AB586" s="319"/>
      <c r="AC586" s="319"/>
      <c r="AD586" s="319"/>
      <c r="AE586" s="319"/>
      <c r="AF586" s="391"/>
      <c r="AG586" s="319"/>
      <c r="AH586" s="319"/>
      <c r="AI586" s="319"/>
      <c r="AJ586" s="319"/>
      <c r="AK586" s="319"/>
      <c r="AL586" s="391"/>
      <c r="AM586" s="319"/>
      <c r="AN586" s="319"/>
      <c r="AO586" s="319"/>
      <c r="AP586" s="319"/>
      <c r="AQ586" s="319"/>
      <c r="AR586" s="391"/>
      <c r="AS586" s="319"/>
      <c r="AT586" s="319"/>
      <c r="AU586" s="319"/>
      <c r="AV586" s="319"/>
      <c r="AW586" s="394"/>
      <c r="AX586" s="391"/>
      <c r="AY586" s="319"/>
      <c r="AZ586" s="319"/>
      <c r="BA586" s="319"/>
      <c r="BB586" s="319"/>
      <c r="BC586" s="319"/>
      <c r="BD586" s="391"/>
      <c r="BE586" s="319"/>
      <c r="BF586" s="319"/>
      <c r="BG586" s="319"/>
      <c r="BH586" s="319"/>
      <c r="BI586" s="319"/>
      <c r="BJ586" s="391"/>
      <c r="BL586" s="391"/>
      <c r="BM586" s="391"/>
      <c r="BN586" s="391"/>
      <c r="BO586" s="391"/>
      <c r="BP586" s="391"/>
      <c r="BQ586" s="391"/>
      <c r="BR586" s="391"/>
      <c r="BS586" s="391"/>
      <c r="BT586" s="391"/>
      <c r="BU586" s="391"/>
      <c r="BV586" s="391"/>
      <c r="BW586" s="391"/>
      <c r="BX586" s="391"/>
    </row>
    <row r="587" spans="1:76">
      <c r="A587" s="662"/>
      <c r="B587" s="319"/>
      <c r="C587" s="319"/>
      <c r="D587" s="319"/>
      <c r="E587" s="319"/>
      <c r="F587" s="319"/>
      <c r="G587" s="393"/>
      <c r="H587" s="391"/>
      <c r="I587" s="319"/>
      <c r="J587" s="319"/>
      <c r="K587" s="319"/>
      <c r="L587" s="319"/>
      <c r="M587" s="319"/>
      <c r="N587" s="391"/>
      <c r="O587" s="319"/>
      <c r="P587" s="319"/>
      <c r="Q587" s="319"/>
      <c r="R587" s="319"/>
      <c r="S587" s="319"/>
      <c r="T587" s="391"/>
      <c r="U587" s="319"/>
      <c r="V587" s="319"/>
      <c r="W587" s="319"/>
      <c r="X587" s="319"/>
      <c r="Y587" s="319"/>
      <c r="Z587" s="391"/>
      <c r="AA587" s="319"/>
      <c r="AB587" s="319"/>
      <c r="AC587" s="319"/>
      <c r="AD587" s="319"/>
      <c r="AE587" s="319"/>
      <c r="AF587" s="391"/>
      <c r="AG587" s="319"/>
      <c r="AH587" s="319"/>
      <c r="AI587" s="319"/>
      <c r="AJ587" s="319"/>
      <c r="AK587" s="319"/>
      <c r="AL587" s="391"/>
      <c r="AM587" s="319"/>
      <c r="AN587" s="319"/>
      <c r="AO587" s="319"/>
      <c r="AP587" s="319"/>
      <c r="AQ587" s="319"/>
      <c r="AR587" s="391"/>
      <c r="AS587" s="319"/>
      <c r="AT587" s="319"/>
      <c r="AU587" s="319"/>
      <c r="AV587" s="319"/>
      <c r="AW587" s="394"/>
      <c r="AX587" s="391"/>
      <c r="AY587" s="319"/>
      <c r="AZ587" s="319"/>
      <c r="BA587" s="319"/>
      <c r="BB587" s="319"/>
      <c r="BC587" s="319"/>
      <c r="BD587" s="391"/>
      <c r="BE587" s="319"/>
      <c r="BF587" s="319"/>
      <c r="BG587" s="319"/>
      <c r="BH587" s="319"/>
      <c r="BI587" s="319"/>
      <c r="BJ587" s="391"/>
      <c r="BL587" s="391"/>
      <c r="BM587" s="391"/>
      <c r="BN587" s="391"/>
      <c r="BO587" s="391"/>
      <c r="BP587" s="391"/>
      <c r="BQ587" s="391"/>
      <c r="BR587" s="391"/>
      <c r="BS587" s="391"/>
      <c r="BT587" s="391"/>
      <c r="BU587" s="391"/>
      <c r="BV587" s="391"/>
      <c r="BW587" s="391"/>
      <c r="BX587" s="391"/>
    </row>
    <row r="588" spans="1:76">
      <c r="A588" s="662"/>
      <c r="B588" s="319"/>
      <c r="C588" s="319"/>
      <c r="D588" s="319"/>
      <c r="E588" s="319"/>
      <c r="F588" s="319"/>
      <c r="G588" s="393"/>
      <c r="H588" s="391"/>
      <c r="I588" s="319"/>
      <c r="J588" s="319"/>
      <c r="K588" s="319"/>
      <c r="L588" s="319"/>
      <c r="M588" s="319"/>
      <c r="N588" s="391"/>
      <c r="O588" s="319"/>
      <c r="P588" s="319"/>
      <c r="Q588" s="319"/>
      <c r="R588" s="319"/>
      <c r="S588" s="319"/>
      <c r="T588" s="391"/>
      <c r="U588" s="319"/>
      <c r="V588" s="319"/>
      <c r="W588" s="319"/>
      <c r="X588" s="319"/>
      <c r="Y588" s="319"/>
      <c r="Z588" s="391"/>
      <c r="AA588" s="319"/>
      <c r="AB588" s="319"/>
      <c r="AC588" s="319"/>
      <c r="AD588" s="319"/>
      <c r="AE588" s="319"/>
      <c r="AF588" s="391"/>
      <c r="AG588" s="319"/>
      <c r="AH588" s="319"/>
      <c r="AI588" s="319"/>
      <c r="AJ588" s="319"/>
      <c r="AK588" s="319"/>
      <c r="AL588" s="391"/>
      <c r="AM588" s="319"/>
      <c r="AN588" s="319"/>
      <c r="AO588" s="319"/>
      <c r="AP588" s="319"/>
      <c r="AQ588" s="319"/>
      <c r="AR588" s="391"/>
      <c r="AS588" s="319"/>
      <c r="AT588" s="319"/>
      <c r="AU588" s="319"/>
      <c r="AV588" s="319"/>
      <c r="AW588" s="394"/>
      <c r="AX588" s="391"/>
      <c r="AY588" s="319"/>
      <c r="AZ588" s="319"/>
      <c r="BA588" s="319"/>
      <c r="BB588" s="319"/>
      <c r="BC588" s="319"/>
      <c r="BD588" s="391"/>
      <c r="BE588" s="319"/>
      <c r="BF588" s="319"/>
      <c r="BG588" s="319"/>
      <c r="BH588" s="319"/>
      <c r="BI588" s="319"/>
      <c r="BJ588" s="391"/>
      <c r="BL588" s="391"/>
      <c r="BM588" s="391"/>
      <c r="BN588" s="391"/>
      <c r="BO588" s="391"/>
      <c r="BP588" s="391"/>
      <c r="BQ588" s="391"/>
      <c r="BR588" s="391"/>
      <c r="BS588" s="391"/>
      <c r="BT588" s="391"/>
      <c r="BU588" s="391"/>
      <c r="BV588" s="391"/>
      <c r="BW588" s="391"/>
      <c r="BX588" s="391"/>
    </row>
    <row r="589" spans="1:76">
      <c r="A589" s="662"/>
      <c r="B589" s="319"/>
      <c r="C589" s="319"/>
      <c r="D589" s="319"/>
      <c r="E589" s="319"/>
      <c r="F589" s="319"/>
      <c r="G589" s="393"/>
      <c r="H589" s="391"/>
      <c r="I589" s="319"/>
      <c r="J589" s="319"/>
      <c r="K589" s="319"/>
      <c r="L589" s="319"/>
      <c r="M589" s="319"/>
      <c r="N589" s="391"/>
      <c r="O589" s="319"/>
      <c r="P589" s="319"/>
      <c r="Q589" s="319"/>
      <c r="R589" s="319"/>
      <c r="S589" s="319"/>
      <c r="T589" s="391"/>
      <c r="U589" s="319"/>
      <c r="V589" s="319"/>
      <c r="W589" s="319"/>
      <c r="X589" s="319"/>
      <c r="Y589" s="319"/>
      <c r="Z589" s="391"/>
      <c r="AA589" s="319"/>
      <c r="AB589" s="319"/>
      <c r="AC589" s="319"/>
      <c r="AD589" s="319"/>
      <c r="AE589" s="319"/>
      <c r="AF589" s="391"/>
      <c r="AG589" s="319"/>
      <c r="AH589" s="319"/>
      <c r="AI589" s="319"/>
      <c r="AJ589" s="319"/>
      <c r="AK589" s="319"/>
      <c r="AL589" s="391"/>
      <c r="AM589" s="319"/>
      <c r="AN589" s="319"/>
      <c r="AO589" s="319"/>
      <c r="AP589" s="319"/>
      <c r="AQ589" s="319"/>
      <c r="AR589" s="391"/>
      <c r="AS589" s="319"/>
      <c r="AT589" s="319"/>
      <c r="AU589" s="319"/>
      <c r="AV589" s="319"/>
      <c r="AW589" s="394"/>
      <c r="AX589" s="391"/>
      <c r="AY589" s="319"/>
      <c r="AZ589" s="319"/>
      <c r="BA589" s="319"/>
      <c r="BB589" s="319"/>
      <c r="BC589" s="319"/>
      <c r="BD589" s="391"/>
      <c r="BE589" s="319"/>
      <c r="BF589" s="319"/>
      <c r="BG589" s="319"/>
      <c r="BH589" s="319"/>
      <c r="BI589" s="319"/>
      <c r="BJ589" s="391"/>
      <c r="BL589" s="391"/>
      <c r="BM589" s="391"/>
      <c r="BN589" s="391"/>
      <c r="BO589" s="391"/>
      <c r="BP589" s="391"/>
      <c r="BQ589" s="391"/>
      <c r="BR589" s="391"/>
      <c r="BS589" s="391"/>
      <c r="BT589" s="391"/>
      <c r="BU589" s="391"/>
      <c r="BV589" s="391"/>
      <c r="BW589" s="391"/>
      <c r="BX589" s="391"/>
    </row>
    <row r="590" spans="1:76">
      <c r="A590" s="662"/>
      <c r="B590" s="319"/>
      <c r="C590" s="319"/>
      <c r="D590" s="319"/>
      <c r="E590" s="319"/>
      <c r="F590" s="319"/>
      <c r="G590" s="393"/>
      <c r="H590" s="391"/>
      <c r="I590" s="319"/>
      <c r="J590" s="319"/>
      <c r="K590" s="319"/>
      <c r="L590" s="319"/>
      <c r="M590" s="319"/>
      <c r="N590" s="391"/>
      <c r="O590" s="319"/>
      <c r="P590" s="319"/>
      <c r="Q590" s="319"/>
      <c r="R590" s="319"/>
      <c r="S590" s="319"/>
      <c r="T590" s="391"/>
      <c r="U590" s="319"/>
      <c r="V590" s="319"/>
      <c r="W590" s="319"/>
      <c r="X590" s="319"/>
      <c r="Y590" s="319"/>
      <c r="Z590" s="391"/>
      <c r="AA590" s="319"/>
      <c r="AB590" s="319"/>
      <c r="AC590" s="319"/>
      <c r="AD590" s="319"/>
      <c r="AE590" s="319"/>
      <c r="AF590" s="391"/>
      <c r="AG590" s="319"/>
      <c r="AH590" s="319"/>
      <c r="AI590" s="319"/>
      <c r="AJ590" s="319"/>
      <c r="AK590" s="319"/>
      <c r="AL590" s="391"/>
      <c r="AM590" s="319"/>
      <c r="AN590" s="319"/>
      <c r="AO590" s="319"/>
      <c r="AP590" s="319"/>
      <c r="AQ590" s="319"/>
      <c r="AR590" s="391"/>
      <c r="AS590" s="319"/>
      <c r="AT590" s="319"/>
      <c r="AU590" s="319"/>
      <c r="AV590" s="319"/>
      <c r="AW590" s="394"/>
      <c r="AX590" s="391"/>
      <c r="AY590" s="319"/>
      <c r="AZ590" s="319"/>
      <c r="BA590" s="319"/>
      <c r="BB590" s="319"/>
      <c r="BC590" s="319"/>
      <c r="BD590" s="391"/>
      <c r="BE590" s="319"/>
      <c r="BF590" s="319"/>
      <c r="BG590" s="319"/>
      <c r="BH590" s="319"/>
      <c r="BI590" s="319"/>
      <c r="BJ590" s="391"/>
      <c r="BL590" s="391"/>
      <c r="BM590" s="391"/>
      <c r="BN590" s="391"/>
      <c r="BO590" s="391"/>
      <c r="BP590" s="391"/>
      <c r="BQ590" s="391"/>
      <c r="BR590" s="391"/>
      <c r="BS590" s="391"/>
      <c r="BT590" s="391"/>
      <c r="BU590" s="391"/>
      <c r="BV590" s="391"/>
      <c r="BW590" s="391"/>
      <c r="BX590" s="391"/>
    </row>
    <row r="591" spans="1:76">
      <c r="A591" s="662"/>
      <c r="B591" s="319"/>
      <c r="C591" s="319"/>
      <c r="D591" s="319"/>
      <c r="E591" s="319"/>
      <c r="F591" s="319"/>
      <c r="G591" s="393"/>
      <c r="H591" s="391"/>
      <c r="I591" s="319"/>
      <c r="J591" s="319"/>
      <c r="K591" s="319"/>
      <c r="L591" s="319"/>
      <c r="M591" s="319"/>
      <c r="N591" s="391"/>
      <c r="O591" s="319"/>
      <c r="P591" s="319"/>
      <c r="Q591" s="319"/>
      <c r="R591" s="319"/>
      <c r="S591" s="319"/>
      <c r="T591" s="391"/>
      <c r="U591" s="319"/>
      <c r="V591" s="319"/>
      <c r="W591" s="319"/>
      <c r="X591" s="319"/>
      <c r="Y591" s="319"/>
      <c r="Z591" s="391"/>
      <c r="AA591" s="319"/>
      <c r="AB591" s="319"/>
      <c r="AC591" s="319"/>
      <c r="AD591" s="319"/>
      <c r="AE591" s="319"/>
      <c r="AF591" s="391"/>
      <c r="AG591" s="319"/>
      <c r="AH591" s="319"/>
      <c r="AI591" s="319"/>
      <c r="AJ591" s="319"/>
      <c r="AK591" s="319"/>
      <c r="AL591" s="391"/>
      <c r="AM591" s="319"/>
      <c r="AN591" s="319"/>
      <c r="AO591" s="319"/>
      <c r="AP591" s="319"/>
      <c r="AQ591" s="319"/>
      <c r="AR591" s="391"/>
      <c r="AS591" s="319"/>
      <c r="AT591" s="319"/>
      <c r="AU591" s="319"/>
      <c r="AV591" s="319"/>
      <c r="AW591" s="394"/>
      <c r="AX591" s="391"/>
      <c r="AY591" s="319"/>
      <c r="AZ591" s="319"/>
      <c r="BA591" s="319"/>
      <c r="BB591" s="319"/>
      <c r="BC591" s="319"/>
      <c r="BD591" s="391"/>
      <c r="BE591" s="319"/>
      <c r="BF591" s="319"/>
      <c r="BG591" s="319"/>
      <c r="BH591" s="319"/>
      <c r="BI591" s="319"/>
      <c r="BJ591" s="391"/>
      <c r="BL591" s="391"/>
      <c r="BM591" s="391"/>
      <c r="BN591" s="391"/>
      <c r="BO591" s="391"/>
      <c r="BP591" s="391"/>
      <c r="BQ591" s="391"/>
      <c r="BR591" s="391"/>
      <c r="BS591" s="391"/>
      <c r="BT591" s="391"/>
      <c r="BU591" s="391"/>
      <c r="BV591" s="391"/>
      <c r="BW591" s="391"/>
      <c r="BX591" s="391"/>
    </row>
    <row r="592" spans="1:76">
      <c r="A592" s="662"/>
      <c r="B592" s="319"/>
      <c r="C592" s="319"/>
      <c r="D592" s="319"/>
      <c r="E592" s="319"/>
      <c r="F592" s="319"/>
      <c r="G592" s="393"/>
      <c r="H592" s="391"/>
      <c r="I592" s="319"/>
      <c r="J592" s="319"/>
      <c r="K592" s="319"/>
      <c r="L592" s="319"/>
      <c r="M592" s="319"/>
      <c r="N592" s="391"/>
      <c r="O592" s="319"/>
      <c r="P592" s="319"/>
      <c r="Q592" s="319"/>
      <c r="R592" s="319"/>
      <c r="S592" s="319"/>
      <c r="T592" s="391"/>
      <c r="U592" s="319"/>
      <c r="V592" s="319"/>
      <c r="W592" s="319"/>
      <c r="X592" s="319"/>
      <c r="Y592" s="319"/>
      <c r="Z592" s="391"/>
      <c r="AA592" s="319"/>
      <c r="AB592" s="319"/>
      <c r="AC592" s="319"/>
      <c r="AD592" s="319"/>
      <c r="AE592" s="319"/>
      <c r="AF592" s="391"/>
      <c r="AG592" s="319"/>
      <c r="AH592" s="319"/>
      <c r="AI592" s="319"/>
      <c r="AJ592" s="319"/>
      <c r="AK592" s="319"/>
      <c r="AL592" s="391"/>
      <c r="AM592" s="319"/>
      <c r="AN592" s="319"/>
      <c r="AO592" s="319"/>
      <c r="AP592" s="319"/>
      <c r="AQ592" s="319"/>
      <c r="AR592" s="391"/>
      <c r="AS592" s="319"/>
      <c r="AT592" s="319"/>
      <c r="AU592" s="319"/>
      <c r="AV592" s="319"/>
      <c r="AW592" s="394"/>
      <c r="AX592" s="391"/>
      <c r="AY592" s="319"/>
      <c r="AZ592" s="319"/>
      <c r="BA592" s="319"/>
      <c r="BB592" s="319"/>
      <c r="BC592" s="319"/>
      <c r="BD592" s="391"/>
      <c r="BE592" s="319"/>
      <c r="BF592" s="319"/>
      <c r="BG592" s="319"/>
      <c r="BH592" s="319"/>
      <c r="BI592" s="319"/>
      <c r="BJ592" s="391"/>
      <c r="BL592" s="391"/>
      <c r="BM592" s="391"/>
      <c r="BN592" s="391"/>
      <c r="BO592" s="391"/>
      <c r="BP592" s="391"/>
      <c r="BQ592" s="391"/>
      <c r="BR592" s="391"/>
      <c r="BS592" s="391"/>
      <c r="BT592" s="391"/>
      <c r="BU592" s="391"/>
      <c r="BV592" s="391"/>
      <c r="BW592" s="391"/>
      <c r="BX592" s="391"/>
    </row>
    <row r="593" spans="1:76">
      <c r="A593" s="662"/>
      <c r="B593" s="319"/>
      <c r="C593" s="319"/>
      <c r="D593" s="319"/>
      <c r="E593" s="319"/>
      <c r="F593" s="319"/>
      <c r="G593" s="393"/>
      <c r="H593" s="391"/>
      <c r="I593" s="319"/>
      <c r="J593" s="319"/>
      <c r="K593" s="319"/>
      <c r="L593" s="319"/>
      <c r="M593" s="319"/>
      <c r="N593" s="391"/>
      <c r="O593" s="319"/>
      <c r="P593" s="319"/>
      <c r="Q593" s="319"/>
      <c r="R593" s="319"/>
      <c r="S593" s="319"/>
      <c r="T593" s="391"/>
      <c r="U593" s="319"/>
      <c r="V593" s="319"/>
      <c r="W593" s="319"/>
      <c r="X593" s="319"/>
      <c r="Y593" s="319"/>
      <c r="Z593" s="391"/>
      <c r="AA593" s="319"/>
      <c r="AB593" s="319"/>
      <c r="AC593" s="319"/>
      <c r="AD593" s="319"/>
      <c r="AE593" s="319"/>
      <c r="AF593" s="391"/>
      <c r="AG593" s="319"/>
      <c r="AH593" s="319"/>
      <c r="AI593" s="319"/>
      <c r="AJ593" s="319"/>
      <c r="AK593" s="319"/>
      <c r="AL593" s="391"/>
      <c r="AM593" s="319"/>
      <c r="AN593" s="319"/>
      <c r="AO593" s="319"/>
      <c r="AP593" s="319"/>
      <c r="AQ593" s="319"/>
      <c r="AR593" s="391"/>
      <c r="AS593" s="319"/>
      <c r="AT593" s="319"/>
      <c r="AU593" s="319"/>
      <c r="AV593" s="319"/>
      <c r="AW593" s="394"/>
      <c r="AX593" s="391"/>
      <c r="AY593" s="319"/>
      <c r="AZ593" s="319"/>
      <c r="BA593" s="319"/>
      <c r="BB593" s="319"/>
      <c r="BC593" s="319"/>
      <c r="BD593" s="391"/>
      <c r="BE593" s="319"/>
      <c r="BF593" s="319"/>
      <c r="BG593" s="319"/>
      <c r="BH593" s="319"/>
      <c r="BI593" s="319"/>
      <c r="BJ593" s="391"/>
      <c r="BL593" s="391"/>
      <c r="BM593" s="391"/>
      <c r="BN593" s="391"/>
      <c r="BO593" s="391"/>
      <c r="BP593" s="391"/>
      <c r="BQ593" s="391"/>
      <c r="BR593" s="391"/>
      <c r="BS593" s="391"/>
      <c r="BT593" s="391"/>
      <c r="BU593" s="391"/>
      <c r="BV593" s="391"/>
      <c r="BW593" s="391"/>
      <c r="BX593" s="391"/>
    </row>
    <row r="594" spans="1:76">
      <c r="A594" s="662"/>
      <c r="B594" s="319"/>
      <c r="C594" s="319"/>
      <c r="D594" s="319"/>
      <c r="E594" s="319"/>
      <c r="F594" s="319"/>
      <c r="G594" s="393"/>
      <c r="H594" s="391"/>
      <c r="I594" s="319"/>
      <c r="J594" s="319"/>
      <c r="K594" s="319"/>
      <c r="L594" s="319"/>
      <c r="M594" s="319"/>
      <c r="N594" s="391"/>
      <c r="O594" s="319"/>
      <c r="P594" s="319"/>
      <c r="Q594" s="319"/>
      <c r="R594" s="319"/>
      <c r="S594" s="319"/>
      <c r="T594" s="391"/>
      <c r="U594" s="319"/>
      <c r="V594" s="319"/>
      <c r="W594" s="319"/>
      <c r="X594" s="319"/>
      <c r="Y594" s="319"/>
      <c r="Z594" s="391"/>
      <c r="AA594" s="319"/>
      <c r="AB594" s="319"/>
      <c r="AC594" s="319"/>
      <c r="AD594" s="319"/>
      <c r="AE594" s="319"/>
      <c r="AF594" s="391"/>
      <c r="AG594" s="319"/>
      <c r="AH594" s="319"/>
      <c r="AI594" s="319"/>
      <c r="AJ594" s="319"/>
      <c r="AK594" s="319"/>
      <c r="AL594" s="391"/>
      <c r="AM594" s="319"/>
      <c r="AN594" s="319"/>
      <c r="AO594" s="319"/>
      <c r="AP594" s="319"/>
      <c r="AQ594" s="319"/>
      <c r="AR594" s="391"/>
      <c r="AS594" s="319"/>
      <c r="AT594" s="319"/>
      <c r="AU594" s="319"/>
      <c r="AV594" s="319"/>
      <c r="AW594" s="394"/>
      <c r="AX594" s="391"/>
      <c r="AY594" s="319"/>
      <c r="AZ594" s="319"/>
      <c r="BA594" s="319"/>
      <c r="BB594" s="319"/>
      <c r="BC594" s="319"/>
      <c r="BD594" s="391"/>
      <c r="BE594" s="319"/>
      <c r="BF594" s="319"/>
      <c r="BG594" s="319"/>
      <c r="BH594" s="319"/>
      <c r="BI594" s="319"/>
      <c r="BJ594" s="391"/>
      <c r="BL594" s="391"/>
      <c r="BM594" s="391"/>
      <c r="BN594" s="391"/>
      <c r="BO594" s="391"/>
      <c r="BP594" s="391"/>
      <c r="BQ594" s="391"/>
      <c r="BR594" s="391"/>
      <c r="BS594" s="391"/>
      <c r="BT594" s="391"/>
      <c r="BU594" s="391"/>
      <c r="BV594" s="391"/>
      <c r="BW594" s="391"/>
      <c r="BX594" s="391"/>
    </row>
    <row r="595" spans="1:76">
      <c r="A595" s="662"/>
      <c r="B595" s="319"/>
      <c r="C595" s="319"/>
      <c r="D595" s="319"/>
      <c r="E595" s="319"/>
      <c r="F595" s="319"/>
      <c r="G595" s="393"/>
      <c r="H595" s="391"/>
      <c r="I595" s="319"/>
      <c r="J595" s="319"/>
      <c r="K595" s="319"/>
      <c r="L595" s="319"/>
      <c r="M595" s="319"/>
      <c r="N595" s="391"/>
      <c r="O595" s="319"/>
      <c r="P595" s="319"/>
      <c r="Q595" s="319"/>
      <c r="R595" s="319"/>
      <c r="S595" s="319"/>
      <c r="T595" s="391"/>
      <c r="U595" s="319"/>
      <c r="V595" s="319"/>
      <c r="W595" s="319"/>
      <c r="X595" s="319"/>
      <c r="Y595" s="319"/>
      <c r="Z595" s="391"/>
      <c r="AA595" s="319"/>
      <c r="AB595" s="319"/>
      <c r="AC595" s="319"/>
      <c r="AD595" s="319"/>
      <c r="AE595" s="319"/>
      <c r="AF595" s="391"/>
      <c r="AG595" s="319"/>
      <c r="AH595" s="319"/>
      <c r="AI595" s="319"/>
      <c r="AJ595" s="319"/>
      <c r="AK595" s="319"/>
      <c r="AL595" s="391"/>
      <c r="AM595" s="319"/>
      <c r="AN595" s="319"/>
      <c r="AO595" s="319"/>
      <c r="AP595" s="319"/>
      <c r="AQ595" s="319"/>
      <c r="AR595" s="391"/>
      <c r="AS595" s="319"/>
      <c r="AT595" s="319"/>
      <c r="AU595" s="319"/>
      <c r="AV595" s="319"/>
      <c r="AW595" s="394"/>
      <c r="AX595" s="391"/>
      <c r="AY595" s="319"/>
      <c r="AZ595" s="319"/>
      <c r="BA595" s="319"/>
      <c r="BB595" s="319"/>
      <c r="BC595" s="319"/>
      <c r="BD595" s="391"/>
      <c r="BE595" s="319"/>
      <c r="BF595" s="319"/>
      <c r="BG595" s="319"/>
      <c r="BH595" s="319"/>
      <c r="BI595" s="319"/>
      <c r="BJ595" s="391"/>
      <c r="BL595" s="391"/>
      <c r="BM595" s="391"/>
      <c r="BN595" s="391"/>
      <c r="BO595" s="391"/>
      <c r="BP595" s="391"/>
      <c r="BQ595" s="391"/>
      <c r="BR595" s="391"/>
      <c r="BS595" s="391"/>
      <c r="BT595" s="391"/>
      <c r="BU595" s="391"/>
      <c r="BV595" s="391"/>
      <c r="BW595" s="391"/>
      <c r="BX595" s="391"/>
    </row>
    <row r="596" spans="1:76">
      <c r="A596" s="662"/>
      <c r="B596" s="319"/>
      <c r="C596" s="319"/>
      <c r="D596" s="319"/>
      <c r="E596" s="319"/>
      <c r="F596" s="319"/>
      <c r="G596" s="393"/>
      <c r="H596" s="391"/>
      <c r="I596" s="319"/>
      <c r="J596" s="319"/>
      <c r="K596" s="319"/>
      <c r="L596" s="319"/>
      <c r="M596" s="319"/>
      <c r="N596" s="391"/>
      <c r="O596" s="319"/>
      <c r="P596" s="319"/>
      <c r="Q596" s="319"/>
      <c r="R596" s="319"/>
      <c r="S596" s="319"/>
      <c r="T596" s="391"/>
      <c r="U596" s="319"/>
      <c r="V596" s="319"/>
      <c r="W596" s="319"/>
      <c r="X596" s="319"/>
      <c r="Y596" s="319"/>
      <c r="Z596" s="391"/>
      <c r="AA596" s="319"/>
      <c r="AB596" s="319"/>
      <c r="AC596" s="319"/>
      <c r="AD596" s="319"/>
      <c r="AE596" s="319"/>
      <c r="AF596" s="391"/>
      <c r="AG596" s="319"/>
      <c r="AH596" s="319"/>
      <c r="AI596" s="319"/>
      <c r="AJ596" s="319"/>
      <c r="AK596" s="319"/>
      <c r="AL596" s="391"/>
      <c r="AM596" s="319"/>
      <c r="AN596" s="319"/>
      <c r="AO596" s="319"/>
      <c r="AP596" s="319"/>
      <c r="AQ596" s="319"/>
      <c r="AR596" s="391"/>
      <c r="AS596" s="319"/>
      <c r="AT596" s="319"/>
      <c r="AU596" s="319"/>
      <c r="AV596" s="319"/>
      <c r="AW596" s="394"/>
      <c r="AX596" s="391"/>
      <c r="AY596" s="319"/>
      <c r="AZ596" s="319"/>
      <c r="BA596" s="319"/>
      <c r="BB596" s="319"/>
      <c r="BC596" s="319"/>
      <c r="BD596" s="391"/>
      <c r="BE596" s="319"/>
      <c r="BF596" s="319"/>
      <c r="BG596" s="319"/>
      <c r="BH596" s="319"/>
      <c r="BI596" s="319"/>
      <c r="BJ596" s="391"/>
      <c r="BL596" s="391"/>
      <c r="BM596" s="391"/>
      <c r="BN596" s="391"/>
      <c r="BO596" s="391"/>
      <c r="BP596" s="391"/>
      <c r="BQ596" s="391"/>
      <c r="BR596" s="391"/>
      <c r="BS596" s="391"/>
      <c r="BT596" s="391"/>
      <c r="BU596" s="391"/>
      <c r="BV596" s="391"/>
      <c r="BW596" s="391"/>
      <c r="BX596" s="391"/>
    </row>
    <row r="597" spans="1:76">
      <c r="A597" s="662"/>
      <c r="B597" s="319"/>
      <c r="C597" s="319"/>
      <c r="D597" s="319"/>
      <c r="E597" s="319"/>
      <c r="F597" s="319"/>
      <c r="G597" s="393"/>
      <c r="H597" s="391"/>
      <c r="I597" s="319"/>
      <c r="J597" s="319"/>
      <c r="K597" s="319"/>
      <c r="L597" s="319"/>
      <c r="M597" s="319"/>
      <c r="N597" s="391"/>
      <c r="O597" s="319"/>
      <c r="P597" s="319"/>
      <c r="Q597" s="319"/>
      <c r="R597" s="319"/>
      <c r="S597" s="319"/>
      <c r="T597" s="391"/>
      <c r="U597" s="319"/>
      <c r="V597" s="319"/>
      <c r="W597" s="319"/>
      <c r="X597" s="319"/>
      <c r="Y597" s="319"/>
      <c r="Z597" s="391"/>
      <c r="AA597" s="319"/>
      <c r="AB597" s="319"/>
      <c r="AC597" s="319"/>
      <c r="AD597" s="319"/>
      <c r="AE597" s="319"/>
      <c r="AF597" s="391"/>
      <c r="AG597" s="319"/>
      <c r="AH597" s="319"/>
      <c r="AI597" s="319"/>
      <c r="AJ597" s="319"/>
      <c r="AK597" s="319"/>
      <c r="AL597" s="391"/>
      <c r="AM597" s="319"/>
      <c r="AN597" s="319"/>
      <c r="AO597" s="319"/>
      <c r="AP597" s="319"/>
      <c r="AQ597" s="319"/>
      <c r="AR597" s="391"/>
      <c r="AS597" s="319"/>
      <c r="AT597" s="319"/>
      <c r="AU597" s="319"/>
      <c r="AV597" s="319"/>
      <c r="AW597" s="394"/>
      <c r="AX597" s="391"/>
      <c r="AY597" s="319"/>
      <c r="AZ597" s="319"/>
      <c r="BA597" s="319"/>
      <c r="BB597" s="319"/>
      <c r="BC597" s="319"/>
      <c r="BD597" s="391"/>
      <c r="BE597" s="319"/>
      <c r="BF597" s="319"/>
      <c r="BG597" s="319"/>
      <c r="BH597" s="319"/>
      <c r="BI597" s="319"/>
      <c r="BJ597" s="391"/>
      <c r="BL597" s="391"/>
      <c r="BM597" s="391"/>
      <c r="BN597" s="391"/>
      <c r="BO597" s="391"/>
      <c r="BP597" s="391"/>
      <c r="BQ597" s="391"/>
      <c r="BR597" s="391"/>
      <c r="BS597" s="391"/>
      <c r="BT597" s="391"/>
      <c r="BU597" s="391"/>
      <c r="BV597" s="391"/>
      <c r="BW597" s="391"/>
      <c r="BX597" s="391"/>
    </row>
    <row r="598" spans="1:76">
      <c r="A598" s="662"/>
      <c r="B598" s="319"/>
      <c r="C598" s="319"/>
      <c r="D598" s="319"/>
      <c r="E598" s="319"/>
      <c r="F598" s="319"/>
      <c r="G598" s="393"/>
      <c r="H598" s="391"/>
      <c r="I598" s="319"/>
      <c r="J598" s="319"/>
      <c r="K598" s="319"/>
      <c r="L598" s="319"/>
      <c r="M598" s="319"/>
      <c r="N598" s="391"/>
      <c r="O598" s="319"/>
      <c r="P598" s="319"/>
      <c r="Q598" s="319"/>
      <c r="R598" s="319"/>
      <c r="S598" s="319"/>
      <c r="T598" s="391"/>
      <c r="U598" s="319"/>
      <c r="V598" s="319"/>
      <c r="W598" s="319"/>
      <c r="X598" s="319"/>
      <c r="Y598" s="319"/>
      <c r="Z598" s="391"/>
      <c r="AA598" s="319"/>
      <c r="AB598" s="319"/>
      <c r="AC598" s="319"/>
      <c r="AD598" s="319"/>
      <c r="AE598" s="319"/>
      <c r="AF598" s="391"/>
      <c r="AG598" s="319"/>
      <c r="AH598" s="319"/>
      <c r="AI598" s="319"/>
      <c r="AJ598" s="319"/>
      <c r="AK598" s="319"/>
      <c r="AL598" s="391"/>
      <c r="AM598" s="319"/>
      <c r="AN598" s="319"/>
      <c r="AO598" s="319"/>
      <c r="AP598" s="319"/>
      <c r="AQ598" s="319"/>
      <c r="AR598" s="391"/>
      <c r="AS598" s="319"/>
      <c r="AT598" s="319"/>
      <c r="AU598" s="319"/>
      <c r="AV598" s="319"/>
      <c r="AW598" s="394"/>
      <c r="AX598" s="391"/>
      <c r="AY598" s="319"/>
      <c r="AZ598" s="319"/>
      <c r="BA598" s="319"/>
      <c r="BB598" s="319"/>
      <c r="BC598" s="319"/>
      <c r="BD598" s="391"/>
      <c r="BE598" s="319"/>
      <c r="BF598" s="319"/>
      <c r="BG598" s="319"/>
      <c r="BH598" s="319"/>
      <c r="BI598" s="319"/>
      <c r="BJ598" s="391"/>
      <c r="BL598" s="391"/>
      <c r="BM598" s="391"/>
      <c r="BN598" s="391"/>
      <c r="BO598" s="391"/>
      <c r="BP598" s="391"/>
      <c r="BQ598" s="391"/>
      <c r="BR598" s="391"/>
      <c r="BS598" s="391"/>
      <c r="BT598" s="391"/>
      <c r="BU598" s="391"/>
      <c r="BV598" s="391"/>
      <c r="BW598" s="391"/>
      <c r="BX598" s="391"/>
    </row>
    <row r="599" spans="1:76">
      <c r="A599" s="662"/>
      <c r="B599" s="319"/>
      <c r="C599" s="319"/>
      <c r="D599" s="319"/>
      <c r="E599" s="319"/>
      <c r="F599" s="319"/>
      <c r="G599" s="393"/>
      <c r="H599" s="391"/>
      <c r="I599" s="319"/>
      <c r="J599" s="319"/>
      <c r="K599" s="319"/>
      <c r="L599" s="319"/>
      <c r="M599" s="319"/>
      <c r="N599" s="391"/>
      <c r="O599" s="319"/>
      <c r="P599" s="319"/>
      <c r="Q599" s="319"/>
      <c r="R599" s="319"/>
      <c r="S599" s="319"/>
      <c r="T599" s="391"/>
      <c r="U599" s="319"/>
      <c r="V599" s="319"/>
      <c r="W599" s="319"/>
      <c r="X599" s="319"/>
      <c r="Y599" s="319"/>
      <c r="Z599" s="391"/>
      <c r="AA599" s="319"/>
      <c r="AB599" s="319"/>
      <c r="AC599" s="319"/>
      <c r="AD599" s="319"/>
      <c r="AE599" s="319"/>
      <c r="AF599" s="391"/>
      <c r="AG599" s="319"/>
      <c r="AH599" s="319"/>
      <c r="AI599" s="319"/>
      <c r="AJ599" s="319"/>
      <c r="AK599" s="319"/>
      <c r="AL599" s="391"/>
      <c r="AM599" s="319"/>
      <c r="AN599" s="319"/>
      <c r="AO599" s="319"/>
      <c r="AP599" s="319"/>
      <c r="AQ599" s="319"/>
      <c r="AR599" s="391"/>
      <c r="AS599" s="319"/>
      <c r="AT599" s="319"/>
      <c r="AU599" s="319"/>
      <c r="AV599" s="319"/>
      <c r="AW599" s="394"/>
      <c r="AX599" s="391"/>
      <c r="AY599" s="319"/>
      <c r="AZ599" s="319"/>
      <c r="BA599" s="319"/>
      <c r="BB599" s="319"/>
      <c r="BC599" s="319"/>
      <c r="BD599" s="391"/>
      <c r="BE599" s="319"/>
      <c r="BF599" s="319"/>
      <c r="BG599" s="319"/>
      <c r="BH599" s="319"/>
      <c r="BI599" s="319"/>
      <c r="BJ599" s="391"/>
      <c r="BL599" s="391"/>
      <c r="BM599" s="391"/>
      <c r="BN599" s="391"/>
      <c r="BO599" s="391"/>
      <c r="BP599" s="391"/>
      <c r="BQ599" s="391"/>
      <c r="BR599" s="391"/>
      <c r="BS599" s="391"/>
      <c r="BT599" s="391"/>
      <c r="BU599" s="391"/>
      <c r="BV599" s="391"/>
      <c r="BW599" s="391"/>
      <c r="BX599" s="391"/>
    </row>
    <row r="600" spans="1:76">
      <c r="A600" s="662"/>
      <c r="B600" s="319"/>
      <c r="C600" s="319"/>
      <c r="D600" s="319"/>
      <c r="E600" s="319"/>
      <c r="F600" s="319"/>
      <c r="G600" s="393"/>
      <c r="H600" s="391"/>
      <c r="I600" s="319"/>
      <c r="J600" s="319"/>
      <c r="K600" s="319"/>
      <c r="L600" s="319"/>
      <c r="M600" s="319"/>
      <c r="N600" s="391"/>
      <c r="O600" s="319"/>
      <c r="P600" s="319"/>
      <c r="Q600" s="319"/>
      <c r="R600" s="319"/>
      <c r="S600" s="319"/>
      <c r="T600" s="391"/>
      <c r="U600" s="319"/>
      <c r="V600" s="319"/>
      <c r="W600" s="319"/>
      <c r="X600" s="319"/>
      <c r="Y600" s="319"/>
      <c r="Z600" s="391"/>
      <c r="AA600" s="319"/>
      <c r="AB600" s="319"/>
      <c r="AC600" s="319"/>
      <c r="AD600" s="319"/>
      <c r="AE600" s="319"/>
      <c r="AF600" s="391"/>
      <c r="AG600" s="319"/>
      <c r="AH600" s="319"/>
      <c r="AI600" s="319"/>
      <c r="AJ600" s="319"/>
      <c r="AK600" s="319"/>
      <c r="AL600" s="391"/>
      <c r="AM600" s="319"/>
      <c r="AN600" s="319"/>
      <c r="AO600" s="319"/>
      <c r="AP600" s="319"/>
      <c r="AQ600" s="319"/>
      <c r="AR600" s="391"/>
      <c r="AS600" s="319"/>
      <c r="AT600" s="319"/>
      <c r="AU600" s="319"/>
      <c r="AV600" s="319"/>
      <c r="AW600" s="394"/>
      <c r="AX600" s="391"/>
      <c r="AY600" s="319"/>
      <c r="AZ600" s="319"/>
      <c r="BA600" s="319"/>
      <c r="BB600" s="319"/>
      <c r="BC600" s="319"/>
      <c r="BD600" s="391"/>
      <c r="BE600" s="319"/>
      <c r="BF600" s="319"/>
      <c r="BG600" s="319"/>
      <c r="BH600" s="319"/>
      <c r="BI600" s="319"/>
      <c r="BJ600" s="391"/>
      <c r="BL600" s="391"/>
      <c r="BM600" s="391"/>
      <c r="BN600" s="391"/>
      <c r="BO600" s="391"/>
      <c r="BP600" s="391"/>
      <c r="BQ600" s="391"/>
      <c r="BR600" s="391"/>
      <c r="BS600" s="391"/>
      <c r="BT600" s="391"/>
      <c r="BU600" s="391"/>
      <c r="BV600" s="391"/>
      <c r="BW600" s="391"/>
      <c r="BX600" s="391"/>
    </row>
    <row r="601" spans="1:76">
      <c r="A601" s="662"/>
      <c r="B601" s="319"/>
      <c r="C601" s="319"/>
      <c r="D601" s="319"/>
      <c r="E601" s="319"/>
      <c r="F601" s="319"/>
      <c r="G601" s="393"/>
      <c r="H601" s="391"/>
      <c r="I601" s="319"/>
      <c r="J601" s="319"/>
      <c r="K601" s="319"/>
      <c r="L601" s="319"/>
      <c r="M601" s="319"/>
      <c r="N601" s="391"/>
      <c r="O601" s="319"/>
      <c r="P601" s="319"/>
      <c r="Q601" s="319"/>
      <c r="R601" s="319"/>
      <c r="S601" s="319"/>
      <c r="T601" s="391"/>
      <c r="U601" s="319"/>
      <c r="V601" s="319"/>
      <c r="W601" s="319"/>
      <c r="X601" s="319"/>
      <c r="Y601" s="319"/>
      <c r="Z601" s="391"/>
      <c r="AA601" s="319"/>
      <c r="AB601" s="319"/>
      <c r="AC601" s="319"/>
      <c r="AD601" s="319"/>
      <c r="AE601" s="319"/>
      <c r="AF601" s="391"/>
      <c r="AG601" s="319"/>
      <c r="AH601" s="319"/>
      <c r="AI601" s="319"/>
      <c r="AJ601" s="319"/>
      <c r="AK601" s="319"/>
      <c r="AL601" s="391"/>
      <c r="AM601" s="319"/>
      <c r="AN601" s="319"/>
      <c r="AO601" s="319"/>
      <c r="AP601" s="319"/>
      <c r="AQ601" s="319"/>
      <c r="AR601" s="391"/>
      <c r="AS601" s="319"/>
      <c r="AT601" s="319"/>
      <c r="AU601" s="319"/>
      <c r="AV601" s="319"/>
      <c r="AW601" s="394"/>
      <c r="AX601" s="391"/>
      <c r="AY601" s="319"/>
      <c r="AZ601" s="319"/>
      <c r="BA601" s="319"/>
      <c r="BB601" s="319"/>
      <c r="BC601" s="319"/>
      <c r="BD601" s="391"/>
      <c r="BE601" s="319"/>
      <c r="BF601" s="319"/>
      <c r="BG601" s="319"/>
      <c r="BH601" s="319"/>
      <c r="BI601" s="319"/>
      <c r="BJ601" s="391"/>
      <c r="BL601" s="391"/>
      <c r="BM601" s="391"/>
      <c r="BN601" s="391"/>
      <c r="BO601" s="391"/>
      <c r="BP601" s="391"/>
      <c r="BQ601" s="391"/>
      <c r="BR601" s="391"/>
      <c r="BS601" s="391"/>
      <c r="BT601" s="391"/>
      <c r="BU601" s="391"/>
      <c r="BV601" s="391"/>
      <c r="BW601" s="391"/>
      <c r="BX601" s="391"/>
    </row>
    <row r="602" spans="1:76">
      <c r="A602" s="662"/>
      <c r="B602" s="319"/>
      <c r="C602" s="319"/>
      <c r="D602" s="319"/>
      <c r="E602" s="319"/>
      <c r="F602" s="319"/>
      <c r="G602" s="393"/>
      <c r="H602" s="391"/>
      <c r="I602" s="319"/>
      <c r="J602" s="319"/>
      <c r="K602" s="319"/>
      <c r="L602" s="319"/>
      <c r="M602" s="319"/>
      <c r="N602" s="391"/>
      <c r="O602" s="319"/>
      <c r="P602" s="319"/>
      <c r="Q602" s="319"/>
      <c r="R602" s="319"/>
      <c r="S602" s="319"/>
      <c r="T602" s="391"/>
      <c r="U602" s="319"/>
      <c r="V602" s="319"/>
      <c r="W602" s="319"/>
      <c r="X602" s="319"/>
      <c r="Y602" s="319"/>
      <c r="Z602" s="391"/>
      <c r="AA602" s="319"/>
      <c r="AB602" s="319"/>
      <c r="AC602" s="319"/>
      <c r="AD602" s="319"/>
      <c r="AE602" s="319"/>
      <c r="AF602" s="391"/>
      <c r="AG602" s="319"/>
      <c r="AH602" s="319"/>
      <c r="AI602" s="319"/>
      <c r="AJ602" s="319"/>
      <c r="AK602" s="319"/>
      <c r="AL602" s="391"/>
      <c r="AM602" s="319"/>
      <c r="AN602" s="319"/>
      <c r="AO602" s="319"/>
      <c r="AP602" s="319"/>
      <c r="AQ602" s="319"/>
      <c r="AR602" s="391"/>
      <c r="AS602" s="319"/>
      <c r="AT602" s="319"/>
      <c r="AU602" s="319"/>
      <c r="AV602" s="319"/>
      <c r="AW602" s="394"/>
      <c r="AX602" s="391"/>
      <c r="AY602" s="319"/>
      <c r="AZ602" s="319"/>
      <c r="BA602" s="319"/>
      <c r="BB602" s="319"/>
      <c r="BC602" s="319"/>
      <c r="BD602" s="391"/>
      <c r="BE602" s="319"/>
      <c r="BF602" s="319"/>
      <c r="BG602" s="319"/>
      <c r="BH602" s="319"/>
      <c r="BI602" s="319"/>
      <c r="BJ602" s="391"/>
      <c r="BL602" s="391"/>
      <c r="BM602" s="391"/>
      <c r="BN602" s="391"/>
      <c r="BO602" s="391"/>
      <c r="BP602" s="391"/>
      <c r="BQ602" s="391"/>
      <c r="BR602" s="391"/>
      <c r="BS602" s="391"/>
      <c r="BT602" s="391"/>
      <c r="BU602" s="391"/>
      <c r="BV602" s="391"/>
      <c r="BW602" s="391"/>
      <c r="BX602" s="391"/>
    </row>
    <row r="603" spans="1:76">
      <c r="A603" s="662"/>
      <c r="B603" s="319"/>
      <c r="C603" s="319"/>
      <c r="D603" s="319"/>
      <c r="E603" s="319"/>
      <c r="F603" s="319"/>
      <c r="G603" s="393"/>
      <c r="H603" s="391"/>
      <c r="I603" s="319"/>
      <c r="J603" s="319"/>
      <c r="K603" s="319"/>
      <c r="L603" s="319"/>
      <c r="M603" s="319"/>
      <c r="N603" s="391"/>
      <c r="O603" s="319"/>
      <c r="P603" s="319"/>
      <c r="Q603" s="319"/>
      <c r="R603" s="319"/>
      <c r="S603" s="319"/>
      <c r="T603" s="391"/>
      <c r="U603" s="319"/>
      <c r="V603" s="319"/>
      <c r="W603" s="319"/>
      <c r="X603" s="319"/>
      <c r="Y603" s="319"/>
      <c r="Z603" s="391"/>
      <c r="AA603" s="319"/>
      <c r="AB603" s="319"/>
      <c r="AC603" s="319"/>
      <c r="AD603" s="319"/>
      <c r="AE603" s="319"/>
      <c r="AF603" s="391"/>
      <c r="AG603" s="319"/>
      <c r="AH603" s="319"/>
      <c r="AI603" s="319"/>
      <c r="AJ603" s="319"/>
      <c r="AK603" s="319"/>
      <c r="AL603" s="391"/>
      <c r="AM603" s="319"/>
      <c r="AN603" s="319"/>
      <c r="AO603" s="319"/>
      <c r="AP603" s="319"/>
      <c r="AQ603" s="319"/>
      <c r="AR603" s="391"/>
      <c r="AS603" s="319"/>
      <c r="AT603" s="319"/>
      <c r="AU603" s="319"/>
      <c r="AV603" s="319"/>
      <c r="AW603" s="394"/>
      <c r="AX603" s="391"/>
      <c r="AY603" s="319"/>
      <c r="AZ603" s="319"/>
      <c r="BA603" s="319"/>
      <c r="BB603" s="319"/>
      <c r="BC603" s="319"/>
      <c r="BD603" s="391"/>
      <c r="BE603" s="319"/>
      <c r="BF603" s="319"/>
      <c r="BG603" s="319"/>
      <c r="BH603" s="319"/>
      <c r="BI603" s="319"/>
      <c r="BJ603" s="391"/>
      <c r="BL603" s="391"/>
      <c r="BM603" s="391"/>
      <c r="BN603" s="391"/>
      <c r="BO603" s="391"/>
      <c r="BP603" s="391"/>
      <c r="BQ603" s="391"/>
      <c r="BR603" s="391"/>
      <c r="BS603" s="391"/>
      <c r="BT603" s="391"/>
      <c r="BU603" s="391"/>
      <c r="BV603" s="391"/>
      <c r="BW603" s="391"/>
      <c r="BX603" s="391"/>
    </row>
    <row r="604" spans="1:76">
      <c r="A604" s="662"/>
      <c r="B604" s="319"/>
      <c r="C604" s="319"/>
      <c r="D604" s="319"/>
      <c r="E604" s="319"/>
      <c r="F604" s="319"/>
      <c r="G604" s="393"/>
      <c r="H604" s="391"/>
      <c r="I604" s="319"/>
      <c r="J604" s="319"/>
      <c r="K604" s="319"/>
      <c r="L604" s="319"/>
      <c r="M604" s="319"/>
      <c r="N604" s="391"/>
      <c r="O604" s="319"/>
      <c r="P604" s="319"/>
      <c r="Q604" s="319"/>
      <c r="R604" s="319"/>
      <c r="S604" s="319"/>
      <c r="T604" s="391"/>
      <c r="U604" s="319"/>
      <c r="V604" s="319"/>
      <c r="W604" s="319"/>
      <c r="X604" s="319"/>
      <c r="Y604" s="319"/>
      <c r="Z604" s="391"/>
      <c r="AA604" s="319"/>
      <c r="AB604" s="319"/>
      <c r="AC604" s="319"/>
      <c r="AD604" s="319"/>
      <c r="AE604" s="319"/>
      <c r="AF604" s="391"/>
      <c r="AG604" s="319"/>
      <c r="AH604" s="319"/>
      <c r="AI604" s="319"/>
      <c r="AJ604" s="319"/>
      <c r="AK604" s="319"/>
      <c r="AL604" s="391"/>
      <c r="AM604" s="319"/>
      <c r="AN604" s="319"/>
      <c r="AO604" s="319"/>
      <c r="AP604" s="319"/>
      <c r="AQ604" s="319"/>
      <c r="AR604" s="391"/>
      <c r="AS604" s="319"/>
      <c r="AT604" s="319"/>
      <c r="AU604" s="319"/>
      <c r="AV604" s="319"/>
      <c r="AW604" s="394"/>
      <c r="AX604" s="391"/>
      <c r="AY604" s="319"/>
      <c r="AZ604" s="319"/>
      <c r="BA604" s="319"/>
      <c r="BB604" s="319"/>
      <c r="BC604" s="319"/>
      <c r="BD604" s="391"/>
      <c r="BE604" s="319"/>
      <c r="BF604" s="319"/>
      <c r="BG604" s="319"/>
      <c r="BH604" s="319"/>
      <c r="BI604" s="319"/>
      <c r="BJ604" s="391"/>
      <c r="BL604" s="391"/>
      <c r="BM604" s="391"/>
      <c r="BN604" s="391"/>
      <c r="BO604" s="391"/>
      <c r="BP604" s="391"/>
      <c r="BQ604" s="391"/>
      <c r="BR604" s="391"/>
      <c r="BS604" s="391"/>
      <c r="BT604" s="391"/>
      <c r="BU604" s="391"/>
      <c r="BV604" s="391"/>
      <c r="BW604" s="391"/>
      <c r="BX604" s="391"/>
    </row>
    <row r="605" spans="1:76">
      <c r="A605" s="662"/>
      <c r="B605" s="319"/>
      <c r="C605" s="319"/>
      <c r="D605" s="319"/>
      <c r="E605" s="319"/>
      <c r="F605" s="319"/>
      <c r="G605" s="393"/>
      <c r="H605" s="391"/>
      <c r="I605" s="319"/>
      <c r="J605" s="319"/>
      <c r="K605" s="319"/>
      <c r="L605" s="319"/>
      <c r="M605" s="319"/>
      <c r="N605" s="391"/>
      <c r="O605" s="319"/>
      <c r="P605" s="319"/>
      <c r="Q605" s="319"/>
      <c r="R605" s="319"/>
      <c r="S605" s="319"/>
      <c r="T605" s="391"/>
      <c r="U605" s="319"/>
      <c r="V605" s="319"/>
      <c r="W605" s="319"/>
      <c r="X605" s="319"/>
      <c r="Y605" s="319"/>
      <c r="Z605" s="391"/>
      <c r="AA605" s="319"/>
      <c r="AB605" s="319"/>
      <c r="AC605" s="319"/>
      <c r="AD605" s="319"/>
      <c r="AE605" s="319"/>
      <c r="AF605" s="391"/>
      <c r="AG605" s="319"/>
      <c r="AH605" s="319"/>
      <c r="AI605" s="319"/>
      <c r="AJ605" s="319"/>
      <c r="AK605" s="319"/>
      <c r="AL605" s="391"/>
      <c r="AM605" s="319"/>
      <c r="AN605" s="319"/>
      <c r="AO605" s="319"/>
      <c r="AP605" s="319"/>
      <c r="AQ605" s="319"/>
      <c r="AR605" s="391"/>
      <c r="AS605" s="319"/>
      <c r="AT605" s="319"/>
      <c r="AU605" s="319"/>
      <c r="AV605" s="319"/>
      <c r="AW605" s="394"/>
      <c r="AX605" s="391"/>
      <c r="AY605" s="319"/>
      <c r="AZ605" s="319"/>
      <c r="BA605" s="319"/>
      <c r="BB605" s="319"/>
      <c r="BC605" s="319"/>
      <c r="BD605" s="391"/>
      <c r="BE605" s="319"/>
      <c r="BF605" s="319"/>
      <c r="BG605" s="319"/>
      <c r="BH605" s="319"/>
      <c r="BI605" s="319"/>
      <c r="BJ605" s="391"/>
      <c r="BL605" s="391"/>
      <c r="BM605" s="391"/>
      <c r="BN605" s="391"/>
      <c r="BO605" s="391"/>
      <c r="BP605" s="391"/>
      <c r="BQ605" s="391"/>
      <c r="BR605" s="391"/>
      <c r="BS605" s="391"/>
      <c r="BT605" s="391"/>
      <c r="BU605" s="391"/>
      <c r="BV605" s="391"/>
      <c r="BW605" s="391"/>
      <c r="BX605" s="391"/>
    </row>
    <row r="606" spans="1:76">
      <c r="A606" s="662"/>
      <c r="B606" s="319"/>
      <c r="C606" s="319"/>
      <c r="D606" s="319"/>
      <c r="E606" s="319"/>
      <c r="F606" s="319"/>
      <c r="G606" s="393"/>
      <c r="H606" s="391"/>
      <c r="I606" s="319"/>
      <c r="J606" s="319"/>
      <c r="K606" s="319"/>
      <c r="L606" s="319"/>
      <c r="M606" s="319"/>
      <c r="N606" s="391"/>
      <c r="O606" s="319"/>
      <c r="P606" s="319"/>
      <c r="Q606" s="319"/>
      <c r="R606" s="319"/>
      <c r="S606" s="319"/>
      <c r="T606" s="391"/>
      <c r="U606" s="319"/>
      <c r="V606" s="319"/>
      <c r="W606" s="319"/>
      <c r="X606" s="319"/>
      <c r="Y606" s="319"/>
      <c r="Z606" s="391"/>
      <c r="AA606" s="319"/>
      <c r="AB606" s="319"/>
      <c r="AC606" s="319"/>
      <c r="AD606" s="319"/>
      <c r="AE606" s="319"/>
      <c r="AF606" s="391"/>
      <c r="AG606" s="319"/>
      <c r="AH606" s="319"/>
      <c r="AI606" s="319"/>
      <c r="AJ606" s="319"/>
      <c r="AK606" s="319"/>
      <c r="AL606" s="391"/>
      <c r="AM606" s="319"/>
      <c r="AN606" s="319"/>
      <c r="AO606" s="319"/>
      <c r="AP606" s="319"/>
      <c r="AQ606" s="319"/>
      <c r="AR606" s="391"/>
      <c r="AS606" s="319"/>
      <c r="AT606" s="319"/>
      <c r="AU606" s="319"/>
      <c r="AV606" s="319"/>
      <c r="AW606" s="394"/>
      <c r="AX606" s="391"/>
      <c r="AY606" s="319"/>
      <c r="AZ606" s="319"/>
      <c r="BA606" s="319"/>
      <c r="BB606" s="319"/>
      <c r="BC606" s="319"/>
      <c r="BD606" s="391"/>
      <c r="BE606" s="319"/>
      <c r="BF606" s="319"/>
      <c r="BG606" s="319"/>
      <c r="BH606" s="319"/>
      <c r="BI606" s="319"/>
      <c r="BJ606" s="391"/>
      <c r="BL606" s="391"/>
      <c r="BM606" s="391"/>
      <c r="BN606" s="391"/>
      <c r="BO606" s="391"/>
      <c r="BP606" s="391"/>
      <c r="BQ606" s="391"/>
      <c r="BR606" s="391"/>
      <c r="BS606" s="391"/>
      <c r="BT606" s="391"/>
      <c r="BU606" s="391"/>
      <c r="BV606" s="391"/>
      <c r="BW606" s="391"/>
      <c r="BX606" s="391"/>
    </row>
    <row r="607" spans="1:76">
      <c r="A607" s="662"/>
      <c r="B607" s="319"/>
      <c r="C607" s="319"/>
      <c r="D607" s="319"/>
      <c r="E607" s="319"/>
      <c r="F607" s="319"/>
      <c r="G607" s="393"/>
      <c r="H607" s="391"/>
      <c r="I607" s="319"/>
      <c r="J607" s="319"/>
      <c r="K607" s="319"/>
      <c r="L607" s="319"/>
      <c r="M607" s="319"/>
      <c r="N607" s="391"/>
      <c r="O607" s="319"/>
      <c r="P607" s="319"/>
      <c r="Q607" s="319"/>
      <c r="R607" s="319"/>
      <c r="S607" s="319"/>
      <c r="T607" s="391"/>
      <c r="U607" s="319"/>
      <c r="V607" s="319"/>
      <c r="W607" s="319"/>
      <c r="X607" s="319"/>
      <c r="Y607" s="319"/>
      <c r="Z607" s="391"/>
      <c r="AA607" s="319"/>
      <c r="AB607" s="319"/>
      <c r="AC607" s="319"/>
      <c r="AD607" s="319"/>
      <c r="AE607" s="319"/>
      <c r="AF607" s="391"/>
      <c r="AG607" s="319"/>
      <c r="AH607" s="319"/>
      <c r="AI607" s="319"/>
      <c r="AJ607" s="319"/>
      <c r="AK607" s="319"/>
      <c r="AL607" s="391"/>
      <c r="AM607" s="319"/>
      <c r="AN607" s="319"/>
      <c r="AO607" s="319"/>
      <c r="AP607" s="319"/>
      <c r="AQ607" s="319"/>
      <c r="AR607" s="391"/>
      <c r="AS607" s="319"/>
      <c r="AT607" s="319"/>
      <c r="AU607" s="319"/>
      <c r="AV607" s="319"/>
      <c r="AW607" s="394"/>
      <c r="AX607" s="391"/>
      <c r="AY607" s="319"/>
      <c r="AZ607" s="319"/>
      <c r="BA607" s="319"/>
      <c r="BB607" s="319"/>
      <c r="BC607" s="319"/>
      <c r="BD607" s="391"/>
      <c r="BE607" s="319"/>
      <c r="BF607" s="319"/>
      <c r="BG607" s="319"/>
      <c r="BH607" s="319"/>
      <c r="BI607" s="319"/>
      <c r="BJ607" s="391"/>
      <c r="BL607" s="391"/>
      <c r="BM607" s="391"/>
      <c r="BN607" s="391"/>
      <c r="BO607" s="391"/>
      <c r="BP607" s="391"/>
      <c r="BQ607" s="391"/>
      <c r="BR607" s="391"/>
      <c r="BS607" s="391"/>
      <c r="BT607" s="391"/>
      <c r="BU607" s="391"/>
      <c r="BV607" s="391"/>
      <c r="BW607" s="391"/>
      <c r="BX607" s="391"/>
    </row>
    <row r="608" spans="1:76">
      <c r="A608" s="662"/>
      <c r="B608" s="319"/>
      <c r="C608" s="319"/>
      <c r="D608" s="319"/>
      <c r="E608" s="319"/>
      <c r="F608" s="319"/>
      <c r="G608" s="393"/>
      <c r="H608" s="391"/>
      <c r="I608" s="319"/>
      <c r="J608" s="319"/>
      <c r="K608" s="319"/>
      <c r="L608" s="319"/>
      <c r="M608" s="319"/>
      <c r="N608" s="391"/>
      <c r="O608" s="319"/>
      <c r="P608" s="319"/>
      <c r="Q608" s="319"/>
      <c r="R608" s="319"/>
      <c r="S608" s="319"/>
      <c r="T608" s="391"/>
      <c r="U608" s="319"/>
      <c r="V608" s="319"/>
      <c r="W608" s="319"/>
      <c r="X608" s="319"/>
      <c r="Y608" s="319"/>
      <c r="Z608" s="391"/>
      <c r="AA608" s="319"/>
      <c r="AB608" s="319"/>
      <c r="AC608" s="319"/>
      <c r="AD608" s="319"/>
      <c r="AE608" s="319"/>
      <c r="AF608" s="391"/>
      <c r="AG608" s="319"/>
      <c r="AH608" s="319"/>
      <c r="AI608" s="319"/>
      <c r="AJ608" s="319"/>
      <c r="AK608" s="319"/>
      <c r="AL608" s="391"/>
      <c r="AM608" s="319"/>
      <c r="AN608" s="319"/>
      <c r="AO608" s="319"/>
      <c r="AP608" s="319"/>
      <c r="AQ608" s="319"/>
      <c r="AR608" s="391"/>
      <c r="AS608" s="319"/>
      <c r="AT608" s="319"/>
      <c r="AU608" s="319"/>
      <c r="AV608" s="319"/>
      <c r="AW608" s="394"/>
      <c r="AX608" s="391"/>
      <c r="AY608" s="319"/>
      <c r="AZ608" s="319"/>
      <c r="BA608" s="319"/>
      <c r="BB608" s="319"/>
      <c r="BC608" s="319"/>
      <c r="BD608" s="391"/>
      <c r="BE608" s="319"/>
      <c r="BF608" s="319"/>
      <c r="BG608" s="319"/>
      <c r="BH608" s="319"/>
      <c r="BI608" s="319"/>
      <c r="BJ608" s="391"/>
      <c r="BL608" s="391"/>
      <c r="BM608" s="391"/>
      <c r="BN608" s="391"/>
      <c r="BO608" s="391"/>
      <c r="BP608" s="391"/>
      <c r="BQ608" s="391"/>
      <c r="BR608" s="391"/>
      <c r="BS608" s="391"/>
      <c r="BT608" s="391"/>
      <c r="BU608" s="391"/>
      <c r="BV608" s="391"/>
      <c r="BW608" s="391"/>
      <c r="BX608" s="391"/>
    </row>
    <row r="609" spans="1:76">
      <c r="A609" s="662"/>
      <c r="B609" s="319"/>
      <c r="C609" s="319"/>
      <c r="D609" s="319"/>
      <c r="E609" s="319"/>
      <c r="F609" s="319"/>
      <c r="G609" s="393"/>
      <c r="H609" s="391"/>
      <c r="I609" s="319"/>
      <c r="J609" s="319"/>
      <c r="K609" s="319"/>
      <c r="L609" s="319"/>
      <c r="M609" s="319"/>
      <c r="N609" s="391"/>
      <c r="O609" s="319"/>
      <c r="P609" s="319"/>
      <c r="Q609" s="319"/>
      <c r="R609" s="319"/>
      <c r="S609" s="319"/>
      <c r="T609" s="391"/>
      <c r="U609" s="319"/>
      <c r="V609" s="319"/>
      <c r="W609" s="319"/>
      <c r="X609" s="319"/>
      <c r="Y609" s="319"/>
      <c r="Z609" s="391"/>
      <c r="AA609" s="319"/>
      <c r="AB609" s="319"/>
      <c r="AC609" s="319"/>
      <c r="AD609" s="319"/>
      <c r="AE609" s="319"/>
      <c r="AF609" s="391"/>
      <c r="AG609" s="319"/>
      <c r="AH609" s="319"/>
      <c r="AI609" s="319"/>
      <c r="AJ609" s="319"/>
      <c r="AK609" s="319"/>
      <c r="AL609" s="391"/>
      <c r="AM609" s="319"/>
      <c r="AN609" s="319"/>
      <c r="AO609" s="319"/>
      <c r="AP609" s="319"/>
      <c r="AQ609" s="319"/>
      <c r="AR609" s="391"/>
      <c r="AS609" s="319"/>
      <c r="AT609" s="319"/>
      <c r="AU609" s="319"/>
      <c r="AV609" s="319"/>
      <c r="AW609" s="394"/>
      <c r="AX609" s="391"/>
      <c r="AY609" s="319"/>
      <c r="AZ609" s="319"/>
      <c r="BA609" s="319"/>
      <c r="BB609" s="319"/>
      <c r="BC609" s="319"/>
      <c r="BD609" s="391"/>
      <c r="BE609" s="319"/>
      <c r="BF609" s="319"/>
      <c r="BG609" s="319"/>
      <c r="BH609" s="319"/>
      <c r="BI609" s="319"/>
      <c r="BJ609" s="391"/>
      <c r="BL609" s="391"/>
      <c r="BM609" s="391"/>
      <c r="BN609" s="391"/>
      <c r="BO609" s="391"/>
      <c r="BP609" s="391"/>
      <c r="BQ609" s="391"/>
      <c r="BR609" s="391"/>
      <c r="BS609" s="391"/>
      <c r="BT609" s="391"/>
      <c r="BU609" s="391"/>
      <c r="BV609" s="391"/>
      <c r="BW609" s="391"/>
      <c r="BX609" s="391"/>
    </row>
    <row r="610" spans="1:76">
      <c r="A610" s="662"/>
      <c r="B610" s="319"/>
      <c r="C610" s="319"/>
      <c r="D610" s="319"/>
      <c r="E610" s="319"/>
      <c r="F610" s="319"/>
      <c r="G610" s="393"/>
      <c r="H610" s="391"/>
      <c r="I610" s="319"/>
      <c r="J610" s="319"/>
      <c r="K610" s="319"/>
      <c r="L610" s="319"/>
      <c r="M610" s="319"/>
      <c r="N610" s="391"/>
      <c r="O610" s="319"/>
      <c r="P610" s="319"/>
      <c r="Q610" s="319"/>
      <c r="R610" s="319"/>
      <c r="S610" s="319"/>
      <c r="T610" s="391"/>
      <c r="U610" s="319"/>
      <c r="V610" s="319"/>
      <c r="W610" s="319"/>
      <c r="X610" s="319"/>
      <c r="Y610" s="319"/>
      <c r="Z610" s="391"/>
      <c r="AA610" s="319"/>
      <c r="AB610" s="319"/>
      <c r="AC610" s="319"/>
      <c r="AD610" s="319"/>
      <c r="AE610" s="319"/>
      <c r="AF610" s="391"/>
      <c r="AG610" s="319"/>
      <c r="AH610" s="319"/>
      <c r="AI610" s="319"/>
      <c r="AJ610" s="319"/>
      <c r="AK610" s="319"/>
      <c r="AL610" s="391"/>
      <c r="AM610" s="319"/>
      <c r="AN610" s="319"/>
      <c r="AO610" s="319"/>
      <c r="AP610" s="319"/>
      <c r="AQ610" s="319"/>
      <c r="AR610" s="391"/>
      <c r="AS610" s="319"/>
      <c r="AT610" s="319"/>
      <c r="AU610" s="319"/>
      <c r="AV610" s="319"/>
      <c r="AW610" s="394"/>
      <c r="AX610" s="391"/>
      <c r="AY610" s="319"/>
      <c r="AZ610" s="319"/>
      <c r="BA610" s="319"/>
      <c r="BB610" s="319"/>
      <c r="BC610" s="319"/>
      <c r="BD610" s="391"/>
      <c r="BE610" s="319"/>
      <c r="BF610" s="319"/>
      <c r="BG610" s="319"/>
      <c r="BH610" s="319"/>
      <c r="BI610" s="319"/>
      <c r="BJ610" s="391"/>
      <c r="BL610" s="391"/>
      <c r="BM610" s="391"/>
      <c r="BN610" s="391"/>
      <c r="BO610" s="391"/>
      <c r="BP610" s="391"/>
      <c r="BQ610" s="391"/>
      <c r="BR610" s="391"/>
      <c r="BS610" s="391"/>
      <c r="BT610" s="391"/>
      <c r="BU610" s="391"/>
      <c r="BV610" s="391"/>
      <c r="BW610" s="391"/>
      <c r="BX610" s="391"/>
    </row>
    <row r="611" spans="1:76">
      <c r="A611" s="662"/>
      <c r="B611" s="319"/>
      <c r="C611" s="319"/>
      <c r="D611" s="319"/>
      <c r="E611" s="319"/>
      <c r="F611" s="319"/>
      <c r="G611" s="393"/>
      <c r="H611" s="391"/>
      <c r="I611" s="319"/>
      <c r="J611" s="319"/>
      <c r="K611" s="319"/>
      <c r="L611" s="319"/>
      <c r="M611" s="319"/>
      <c r="N611" s="391"/>
      <c r="O611" s="319"/>
      <c r="P611" s="319"/>
      <c r="Q611" s="319"/>
      <c r="R611" s="319"/>
      <c r="S611" s="319"/>
      <c r="T611" s="391"/>
      <c r="U611" s="319"/>
      <c r="V611" s="319"/>
      <c r="W611" s="319"/>
      <c r="X611" s="319"/>
      <c r="Y611" s="319"/>
      <c r="Z611" s="391"/>
      <c r="AA611" s="319"/>
      <c r="AB611" s="319"/>
      <c r="AC611" s="319"/>
      <c r="AD611" s="319"/>
      <c r="AE611" s="319"/>
      <c r="AF611" s="391"/>
      <c r="AG611" s="319"/>
      <c r="AH611" s="319"/>
      <c r="AI611" s="319"/>
      <c r="AJ611" s="319"/>
      <c r="AK611" s="319"/>
      <c r="AL611" s="391"/>
      <c r="AM611" s="319"/>
      <c r="AN611" s="319"/>
      <c r="AO611" s="319"/>
      <c r="AP611" s="319"/>
      <c r="AQ611" s="319"/>
      <c r="AR611" s="391"/>
      <c r="AS611" s="319"/>
      <c r="AT611" s="319"/>
      <c r="AU611" s="319"/>
      <c r="AV611" s="319"/>
      <c r="AW611" s="394"/>
      <c r="AX611" s="391"/>
      <c r="AY611" s="319"/>
      <c r="AZ611" s="319"/>
      <c r="BA611" s="319"/>
      <c r="BB611" s="319"/>
      <c r="BC611" s="319"/>
      <c r="BD611" s="391"/>
      <c r="BE611" s="319"/>
      <c r="BF611" s="319"/>
      <c r="BG611" s="319"/>
      <c r="BH611" s="319"/>
      <c r="BI611" s="319"/>
      <c r="BJ611" s="391"/>
      <c r="BL611" s="391"/>
      <c r="BM611" s="391"/>
      <c r="BN611" s="391"/>
      <c r="BO611" s="391"/>
      <c r="BP611" s="391"/>
      <c r="BQ611" s="391"/>
      <c r="BR611" s="391"/>
      <c r="BS611" s="391"/>
      <c r="BT611" s="391"/>
      <c r="BU611" s="391"/>
      <c r="BV611" s="391"/>
      <c r="BW611" s="391"/>
      <c r="BX611" s="391"/>
    </row>
    <row r="612" spans="1:76">
      <c r="A612" s="662"/>
      <c r="B612" s="319"/>
      <c r="C612" s="319"/>
      <c r="D612" s="319"/>
      <c r="E612" s="319"/>
      <c r="F612" s="319"/>
      <c r="G612" s="393"/>
      <c r="H612" s="391"/>
      <c r="I612" s="319"/>
      <c r="J612" s="319"/>
      <c r="K612" s="319"/>
      <c r="L612" s="319"/>
      <c r="M612" s="319"/>
      <c r="N612" s="391"/>
      <c r="O612" s="319"/>
      <c r="P612" s="319"/>
      <c r="Q612" s="319"/>
      <c r="R612" s="319"/>
      <c r="S612" s="319"/>
      <c r="T612" s="391"/>
      <c r="U612" s="319"/>
      <c r="V612" s="319"/>
      <c r="W612" s="319"/>
      <c r="X612" s="319"/>
      <c r="Y612" s="319"/>
      <c r="Z612" s="391"/>
      <c r="AA612" s="319"/>
      <c r="AB612" s="319"/>
      <c r="AC612" s="319"/>
      <c r="AD612" s="319"/>
      <c r="AE612" s="319"/>
      <c r="AF612" s="391"/>
      <c r="AG612" s="319"/>
      <c r="AH612" s="319"/>
      <c r="AI612" s="319"/>
      <c r="AJ612" s="319"/>
      <c r="AK612" s="319"/>
      <c r="AL612" s="391"/>
      <c r="AM612" s="319"/>
      <c r="AN612" s="319"/>
      <c r="AO612" s="319"/>
      <c r="AP612" s="319"/>
      <c r="AQ612" s="319"/>
      <c r="AR612" s="391"/>
      <c r="AS612" s="319"/>
      <c r="AT612" s="319"/>
      <c r="AU612" s="319"/>
      <c r="AV612" s="319"/>
      <c r="AW612" s="394"/>
      <c r="AX612" s="391"/>
      <c r="AY612" s="319"/>
      <c r="AZ612" s="319"/>
      <c r="BA612" s="319"/>
      <c r="BB612" s="319"/>
      <c r="BC612" s="319"/>
      <c r="BD612" s="391"/>
      <c r="BE612" s="319"/>
      <c r="BF612" s="319"/>
      <c r="BG612" s="319"/>
      <c r="BH612" s="319"/>
      <c r="BI612" s="319"/>
      <c r="BJ612" s="391"/>
      <c r="BL612" s="391"/>
      <c r="BM612" s="391"/>
      <c r="BN612" s="391"/>
      <c r="BO612" s="391"/>
      <c r="BP612" s="391"/>
      <c r="BQ612" s="391"/>
      <c r="BR612" s="391"/>
      <c r="BS612" s="391"/>
      <c r="BT612" s="391"/>
      <c r="BU612" s="391"/>
      <c r="BV612" s="391"/>
      <c r="BW612" s="391"/>
      <c r="BX612" s="391"/>
    </row>
    <row r="613" spans="1:76">
      <c r="A613" s="662"/>
      <c r="B613" s="319"/>
      <c r="C613" s="319"/>
      <c r="D613" s="319"/>
      <c r="E613" s="319"/>
      <c r="F613" s="319"/>
      <c r="G613" s="393"/>
      <c r="H613" s="391"/>
      <c r="I613" s="319"/>
      <c r="J613" s="319"/>
      <c r="K613" s="319"/>
      <c r="L613" s="319"/>
      <c r="M613" s="319"/>
      <c r="N613" s="391"/>
      <c r="O613" s="319"/>
      <c r="P613" s="319"/>
      <c r="Q613" s="319"/>
      <c r="R613" s="319"/>
      <c r="S613" s="319"/>
      <c r="T613" s="391"/>
      <c r="U613" s="319"/>
      <c r="V613" s="319"/>
      <c r="W613" s="319"/>
      <c r="X613" s="319"/>
      <c r="Y613" s="319"/>
      <c r="Z613" s="391"/>
      <c r="AA613" s="319"/>
      <c r="AB613" s="319"/>
      <c r="AC613" s="319"/>
      <c r="AD613" s="319"/>
      <c r="AE613" s="319"/>
      <c r="AF613" s="391"/>
      <c r="AG613" s="319"/>
      <c r="AH613" s="319"/>
      <c r="AI613" s="319"/>
      <c r="AJ613" s="319"/>
      <c r="AK613" s="319"/>
      <c r="AL613" s="391"/>
      <c r="AM613" s="319"/>
      <c r="AN613" s="319"/>
      <c r="AO613" s="319"/>
      <c r="AP613" s="319"/>
      <c r="AQ613" s="319"/>
      <c r="AR613" s="391"/>
      <c r="AS613" s="319"/>
      <c r="AT613" s="319"/>
      <c r="AU613" s="319"/>
      <c r="AV613" s="319"/>
      <c r="AW613" s="394"/>
      <c r="AX613" s="391"/>
      <c r="AY613" s="319"/>
      <c r="AZ613" s="319"/>
      <c r="BA613" s="319"/>
      <c r="BB613" s="319"/>
      <c r="BC613" s="319"/>
      <c r="BD613" s="391"/>
      <c r="BE613" s="319"/>
      <c r="BF613" s="319"/>
      <c r="BG613" s="319"/>
      <c r="BH613" s="319"/>
      <c r="BI613" s="319"/>
      <c r="BJ613" s="391"/>
      <c r="BL613" s="391"/>
      <c r="BM613" s="391"/>
      <c r="BN613" s="391"/>
      <c r="BO613" s="391"/>
      <c r="BP613" s="391"/>
      <c r="BQ613" s="391"/>
      <c r="BR613" s="391"/>
      <c r="BS613" s="391"/>
      <c r="BT613" s="391"/>
      <c r="BU613" s="391"/>
      <c r="BV613" s="391"/>
      <c r="BW613" s="391"/>
      <c r="BX613" s="391"/>
    </row>
    <row r="614" spans="1:76">
      <c r="A614" s="662"/>
      <c r="B614" s="319"/>
      <c r="C614" s="319"/>
      <c r="D614" s="319"/>
      <c r="E614" s="319"/>
      <c r="F614" s="319"/>
      <c r="G614" s="393"/>
      <c r="H614" s="391"/>
      <c r="I614" s="319"/>
      <c r="J614" s="319"/>
      <c r="K614" s="319"/>
      <c r="L614" s="319"/>
      <c r="M614" s="319"/>
      <c r="N614" s="391"/>
      <c r="O614" s="319"/>
      <c r="P614" s="319"/>
      <c r="Q614" s="319"/>
      <c r="R614" s="319"/>
      <c r="S614" s="319"/>
      <c r="T614" s="391"/>
      <c r="U614" s="319"/>
      <c r="V614" s="319"/>
      <c r="W614" s="319"/>
      <c r="X614" s="319"/>
      <c r="Y614" s="319"/>
      <c r="Z614" s="391"/>
      <c r="AA614" s="319"/>
      <c r="AB614" s="319"/>
      <c r="AC614" s="319"/>
      <c r="AD614" s="319"/>
      <c r="AE614" s="319"/>
      <c r="AF614" s="391"/>
      <c r="AG614" s="319"/>
      <c r="AH614" s="319"/>
      <c r="AI614" s="319"/>
      <c r="AJ614" s="319"/>
      <c r="AK614" s="319"/>
      <c r="AL614" s="391"/>
      <c r="AM614" s="319"/>
      <c r="AN614" s="319"/>
      <c r="AO614" s="319"/>
      <c r="AP614" s="319"/>
      <c r="AQ614" s="319"/>
      <c r="AR614" s="391"/>
      <c r="AS614" s="319"/>
      <c r="AT614" s="319"/>
      <c r="AU614" s="319"/>
      <c r="AV614" s="319"/>
      <c r="AW614" s="394"/>
      <c r="AX614" s="391"/>
      <c r="AY614" s="319"/>
      <c r="AZ614" s="319"/>
      <c r="BA614" s="319"/>
      <c r="BB614" s="319"/>
      <c r="BC614" s="319"/>
      <c r="BD614" s="391"/>
      <c r="BE614" s="319"/>
      <c r="BF614" s="319"/>
      <c r="BG614" s="319"/>
      <c r="BH614" s="319"/>
      <c r="BI614" s="319"/>
      <c r="BJ614" s="391"/>
      <c r="BL614" s="391"/>
      <c r="BM614" s="391"/>
      <c r="BN614" s="391"/>
      <c r="BO614" s="391"/>
      <c r="BP614" s="391"/>
      <c r="BQ614" s="391"/>
      <c r="BR614" s="391"/>
      <c r="BS614" s="391"/>
      <c r="BT614" s="391"/>
      <c r="BU614" s="391"/>
      <c r="BV614" s="391"/>
      <c r="BW614" s="391"/>
      <c r="BX614" s="391"/>
    </row>
    <row r="615" spans="1:76">
      <c r="A615" s="662"/>
      <c r="B615" s="319"/>
      <c r="C615" s="319"/>
      <c r="D615" s="319"/>
      <c r="E615" s="319"/>
      <c r="F615" s="319"/>
      <c r="G615" s="393"/>
      <c r="H615" s="391"/>
      <c r="I615" s="319"/>
      <c r="J615" s="319"/>
      <c r="K615" s="319"/>
      <c r="L615" s="319"/>
      <c r="M615" s="319"/>
      <c r="N615" s="391"/>
      <c r="O615" s="319"/>
      <c r="P615" s="319"/>
      <c r="Q615" s="319"/>
      <c r="R615" s="319"/>
      <c r="S615" s="319"/>
      <c r="T615" s="391"/>
      <c r="U615" s="319"/>
      <c r="V615" s="319"/>
      <c r="W615" s="319"/>
      <c r="X615" s="319"/>
      <c r="Y615" s="319"/>
      <c r="Z615" s="391"/>
      <c r="AA615" s="319"/>
      <c r="AB615" s="319"/>
      <c r="AC615" s="319"/>
      <c r="AD615" s="319"/>
      <c r="AE615" s="319"/>
      <c r="AF615" s="391"/>
      <c r="AG615" s="319"/>
      <c r="AH615" s="319"/>
      <c r="AI615" s="319"/>
      <c r="AJ615" s="319"/>
      <c r="AK615" s="319"/>
      <c r="AL615" s="391"/>
      <c r="AM615" s="319"/>
      <c r="AN615" s="319"/>
      <c r="AO615" s="319"/>
      <c r="AP615" s="319"/>
      <c r="AQ615" s="319"/>
      <c r="AR615" s="391"/>
      <c r="AS615" s="319"/>
      <c r="AT615" s="319"/>
      <c r="AU615" s="319"/>
      <c r="AV615" s="319"/>
      <c r="AW615" s="394"/>
      <c r="AX615" s="391"/>
      <c r="AY615" s="319"/>
      <c r="AZ615" s="319"/>
      <c r="BA615" s="319"/>
      <c r="BB615" s="319"/>
      <c r="BC615" s="319"/>
      <c r="BD615" s="391"/>
      <c r="BE615" s="319"/>
      <c r="BF615" s="319"/>
      <c r="BG615" s="319"/>
      <c r="BH615" s="319"/>
      <c r="BI615" s="319"/>
      <c r="BJ615" s="391"/>
      <c r="BL615" s="391"/>
      <c r="BM615" s="391"/>
      <c r="BN615" s="391"/>
      <c r="BO615" s="391"/>
      <c r="BP615" s="391"/>
      <c r="BQ615" s="391"/>
      <c r="BR615" s="391"/>
      <c r="BS615" s="391"/>
      <c r="BT615" s="391"/>
      <c r="BU615" s="391"/>
      <c r="BV615" s="391"/>
      <c r="BW615" s="391"/>
      <c r="BX615" s="391"/>
    </row>
    <row r="616" spans="1:76">
      <c r="A616" s="662"/>
      <c r="B616" s="319"/>
      <c r="C616" s="319"/>
      <c r="D616" s="319"/>
      <c r="E616" s="319"/>
      <c r="F616" s="319"/>
      <c r="G616" s="393"/>
      <c r="H616" s="391"/>
      <c r="I616" s="319"/>
      <c r="J616" s="319"/>
      <c r="K616" s="319"/>
      <c r="L616" s="319"/>
      <c r="M616" s="319"/>
      <c r="N616" s="391"/>
      <c r="O616" s="319"/>
      <c r="P616" s="319"/>
      <c r="Q616" s="319"/>
      <c r="R616" s="319"/>
      <c r="S616" s="319"/>
      <c r="T616" s="391"/>
      <c r="U616" s="319"/>
      <c r="V616" s="319"/>
      <c r="W616" s="319"/>
      <c r="X616" s="319"/>
      <c r="Y616" s="319"/>
      <c r="Z616" s="391"/>
      <c r="AA616" s="319"/>
      <c r="AB616" s="319"/>
      <c r="AC616" s="319"/>
      <c r="AD616" s="319"/>
      <c r="AE616" s="319"/>
      <c r="AF616" s="391"/>
      <c r="AG616" s="319"/>
      <c r="AH616" s="319"/>
      <c r="AI616" s="319"/>
      <c r="AJ616" s="319"/>
      <c r="AK616" s="319"/>
      <c r="AL616" s="391"/>
      <c r="AM616" s="319"/>
      <c r="AN616" s="319"/>
      <c r="AO616" s="319"/>
      <c r="AP616" s="319"/>
      <c r="AQ616" s="319"/>
      <c r="AR616" s="391"/>
      <c r="AS616" s="319"/>
      <c r="AT616" s="319"/>
      <c r="AU616" s="319"/>
      <c r="AV616" s="319"/>
      <c r="AW616" s="394"/>
      <c r="AX616" s="391"/>
      <c r="AY616" s="319"/>
      <c r="AZ616" s="319"/>
      <c r="BA616" s="319"/>
      <c r="BB616" s="319"/>
      <c r="BC616" s="319"/>
      <c r="BD616" s="391"/>
      <c r="BE616" s="319"/>
      <c r="BF616" s="319"/>
      <c r="BG616" s="319"/>
      <c r="BH616" s="319"/>
      <c r="BI616" s="319"/>
      <c r="BJ616" s="391"/>
      <c r="BL616" s="391"/>
      <c r="BM616" s="391"/>
      <c r="BN616" s="391"/>
      <c r="BO616" s="391"/>
      <c r="BP616" s="391"/>
      <c r="BQ616" s="391"/>
      <c r="BR616" s="391"/>
      <c r="BS616" s="391"/>
      <c r="BT616" s="391"/>
      <c r="BU616" s="391"/>
      <c r="BV616" s="391"/>
      <c r="BW616" s="391"/>
      <c r="BX616" s="391"/>
    </row>
    <row r="617" spans="1:76">
      <c r="A617" s="662"/>
      <c r="B617" s="319"/>
      <c r="C617" s="319"/>
      <c r="D617" s="319"/>
      <c r="E617" s="319"/>
      <c r="F617" s="319"/>
      <c r="G617" s="393"/>
      <c r="H617" s="391"/>
      <c r="I617" s="319"/>
      <c r="J617" s="319"/>
      <c r="K617" s="319"/>
      <c r="L617" s="319"/>
      <c r="M617" s="319"/>
      <c r="N617" s="391"/>
      <c r="O617" s="319"/>
      <c r="P617" s="319"/>
      <c r="Q617" s="319"/>
      <c r="R617" s="319"/>
      <c r="S617" s="319"/>
      <c r="T617" s="391"/>
      <c r="U617" s="319"/>
      <c r="V617" s="319"/>
      <c r="W617" s="319"/>
      <c r="X617" s="319"/>
      <c r="Y617" s="319"/>
      <c r="Z617" s="391"/>
      <c r="AA617" s="319"/>
      <c r="AB617" s="319"/>
      <c r="AC617" s="319"/>
      <c r="AD617" s="319"/>
      <c r="AE617" s="319"/>
      <c r="AF617" s="391"/>
      <c r="AG617" s="319"/>
      <c r="AH617" s="319"/>
      <c r="AI617" s="319"/>
      <c r="AJ617" s="319"/>
      <c r="AK617" s="319"/>
      <c r="AL617" s="391"/>
      <c r="AM617" s="319"/>
      <c r="AN617" s="319"/>
      <c r="AO617" s="319"/>
      <c r="AP617" s="319"/>
      <c r="AQ617" s="319"/>
      <c r="AR617" s="391"/>
      <c r="AS617" s="319"/>
      <c r="AT617" s="319"/>
      <c r="AU617" s="319"/>
      <c r="AV617" s="319"/>
      <c r="AW617" s="394"/>
      <c r="AX617" s="391"/>
      <c r="AY617" s="319"/>
      <c r="AZ617" s="319"/>
      <c r="BA617" s="319"/>
      <c r="BB617" s="319"/>
      <c r="BC617" s="319"/>
      <c r="BD617" s="391"/>
      <c r="BE617" s="319"/>
      <c r="BF617" s="319"/>
      <c r="BG617" s="319"/>
      <c r="BH617" s="319"/>
      <c r="BI617" s="319"/>
      <c r="BJ617" s="391"/>
      <c r="BL617" s="391"/>
      <c r="BM617" s="391"/>
      <c r="BN617" s="391"/>
      <c r="BO617" s="391"/>
      <c r="BP617" s="391"/>
      <c r="BQ617" s="391"/>
      <c r="BR617" s="391"/>
      <c r="BS617" s="391"/>
      <c r="BT617" s="391"/>
      <c r="BU617" s="391"/>
      <c r="BV617" s="391"/>
      <c r="BW617" s="391"/>
      <c r="BX617" s="391"/>
    </row>
    <row r="618" spans="1:76">
      <c r="A618" s="662"/>
      <c r="B618" s="319"/>
      <c r="C618" s="319"/>
      <c r="D618" s="319"/>
      <c r="E618" s="319"/>
      <c r="F618" s="319"/>
      <c r="G618" s="393"/>
      <c r="H618" s="391"/>
      <c r="I618" s="319"/>
      <c r="J618" s="319"/>
      <c r="K618" s="319"/>
      <c r="L618" s="319"/>
      <c r="M618" s="319"/>
      <c r="N618" s="391"/>
      <c r="O618" s="319"/>
      <c r="P618" s="319"/>
      <c r="Q618" s="319"/>
      <c r="R618" s="319"/>
      <c r="S618" s="319"/>
      <c r="T618" s="391"/>
      <c r="U618" s="319"/>
      <c r="V618" s="319"/>
      <c r="W618" s="319"/>
      <c r="X618" s="319"/>
      <c r="Y618" s="319"/>
      <c r="Z618" s="391"/>
      <c r="AA618" s="319"/>
      <c r="AB618" s="319"/>
      <c r="AC618" s="319"/>
      <c r="AD618" s="319"/>
      <c r="AE618" s="319"/>
      <c r="AF618" s="391"/>
      <c r="AG618" s="319"/>
      <c r="AH618" s="319"/>
      <c r="AI618" s="319"/>
      <c r="AJ618" s="319"/>
      <c r="AK618" s="319"/>
      <c r="AL618" s="391"/>
      <c r="AM618" s="319"/>
      <c r="AN618" s="319"/>
      <c r="AO618" s="319"/>
      <c r="AP618" s="319"/>
      <c r="AQ618" s="319"/>
      <c r="AR618" s="391"/>
      <c r="AS618" s="319"/>
      <c r="AT618" s="319"/>
      <c r="AU618" s="319"/>
      <c r="AV618" s="319"/>
      <c r="AW618" s="394"/>
      <c r="AX618" s="391"/>
      <c r="AY618" s="319"/>
      <c r="AZ618" s="319"/>
      <c r="BA618" s="319"/>
      <c r="BB618" s="319"/>
      <c r="BC618" s="319"/>
      <c r="BD618" s="391"/>
      <c r="BE618" s="319"/>
      <c r="BF618" s="319"/>
      <c r="BG618" s="319"/>
      <c r="BH618" s="319"/>
      <c r="BI618" s="319"/>
      <c r="BJ618" s="391"/>
      <c r="BL618" s="391"/>
      <c r="BM618" s="391"/>
      <c r="BN618" s="391"/>
      <c r="BO618" s="391"/>
      <c r="BP618" s="391"/>
      <c r="BQ618" s="391"/>
      <c r="BR618" s="391"/>
      <c r="BS618" s="391"/>
      <c r="BT618" s="391"/>
      <c r="BU618" s="391"/>
      <c r="BV618" s="391"/>
      <c r="BW618" s="391"/>
      <c r="BX618" s="391"/>
    </row>
    <row r="619" spans="1:76">
      <c r="A619" s="662"/>
      <c r="B619" s="319"/>
      <c r="C619" s="319"/>
      <c r="D619" s="319"/>
      <c r="E619" s="319"/>
      <c r="F619" s="319"/>
      <c r="G619" s="393"/>
      <c r="H619" s="391"/>
      <c r="I619" s="319"/>
      <c r="J619" s="319"/>
      <c r="K619" s="319"/>
      <c r="L619" s="319"/>
      <c r="M619" s="319"/>
      <c r="N619" s="391"/>
      <c r="O619" s="319"/>
      <c r="P619" s="319"/>
      <c r="Q619" s="319"/>
      <c r="R619" s="319"/>
      <c r="S619" s="319"/>
      <c r="T619" s="391"/>
      <c r="U619" s="319"/>
      <c r="V619" s="319"/>
      <c r="W619" s="319"/>
      <c r="X619" s="319"/>
      <c r="Y619" s="319"/>
      <c r="Z619" s="391"/>
      <c r="AA619" s="319"/>
      <c r="AB619" s="319"/>
      <c r="AC619" s="319"/>
      <c r="AD619" s="319"/>
      <c r="AE619" s="319"/>
      <c r="AF619" s="391"/>
      <c r="AG619" s="319"/>
      <c r="AH619" s="319"/>
      <c r="AI619" s="319"/>
      <c r="AJ619" s="319"/>
      <c r="AK619" s="319"/>
      <c r="AL619" s="391"/>
      <c r="AM619" s="319"/>
      <c r="AN619" s="319"/>
      <c r="AO619" s="319"/>
      <c r="AP619" s="319"/>
      <c r="AQ619" s="319"/>
      <c r="AR619" s="391"/>
      <c r="AS619" s="319"/>
      <c r="AT619" s="319"/>
      <c r="AU619" s="319"/>
      <c r="AV619" s="319"/>
      <c r="AW619" s="394"/>
      <c r="AX619" s="391"/>
      <c r="AY619" s="319"/>
      <c r="AZ619" s="319"/>
      <c r="BA619" s="319"/>
      <c r="BB619" s="319"/>
      <c r="BC619" s="319"/>
      <c r="BD619" s="391"/>
      <c r="BE619" s="319"/>
      <c r="BF619" s="319"/>
      <c r="BG619" s="319"/>
      <c r="BH619" s="319"/>
      <c r="BI619" s="319"/>
      <c r="BJ619" s="391"/>
      <c r="BL619" s="391"/>
      <c r="BM619" s="391"/>
      <c r="BN619" s="391"/>
      <c r="BO619" s="391"/>
      <c r="BP619" s="391"/>
      <c r="BQ619" s="391"/>
      <c r="BR619" s="391"/>
      <c r="BS619" s="391"/>
      <c r="BT619" s="391"/>
      <c r="BU619" s="391"/>
      <c r="BV619" s="391"/>
      <c r="BW619" s="391"/>
      <c r="BX619" s="391"/>
    </row>
    <row r="620" spans="1:76">
      <c r="A620" s="662"/>
      <c r="B620" s="319"/>
      <c r="C620" s="319"/>
      <c r="D620" s="319"/>
      <c r="E620" s="319"/>
      <c r="F620" s="319"/>
      <c r="G620" s="393"/>
      <c r="H620" s="391"/>
      <c r="I620" s="319"/>
      <c r="J620" s="319"/>
      <c r="K620" s="319"/>
      <c r="L620" s="319"/>
      <c r="M620" s="319"/>
      <c r="N620" s="391"/>
      <c r="O620" s="319"/>
      <c r="P620" s="319"/>
      <c r="Q620" s="319"/>
      <c r="R620" s="319"/>
      <c r="S620" s="319"/>
      <c r="T620" s="391"/>
      <c r="U620" s="319"/>
      <c r="V620" s="319"/>
      <c r="W620" s="319"/>
      <c r="X620" s="319"/>
      <c r="Y620" s="319"/>
      <c r="Z620" s="391"/>
      <c r="AA620" s="319"/>
      <c r="AB620" s="319"/>
      <c r="AC620" s="319"/>
      <c r="AD620" s="319"/>
      <c r="AE620" s="319"/>
      <c r="AF620" s="391"/>
      <c r="AG620" s="319"/>
      <c r="AH620" s="319"/>
      <c r="AI620" s="319"/>
      <c r="AJ620" s="319"/>
      <c r="AK620" s="319"/>
      <c r="AL620" s="391"/>
      <c r="AM620" s="319"/>
      <c r="AN620" s="319"/>
      <c r="AO620" s="319"/>
      <c r="AP620" s="319"/>
      <c r="AQ620" s="319"/>
      <c r="AR620" s="391"/>
      <c r="AS620" s="319"/>
      <c r="AT620" s="319"/>
      <c r="AU620" s="319"/>
      <c r="AV620" s="319"/>
      <c r="AW620" s="394"/>
      <c r="AX620" s="391"/>
      <c r="AY620" s="319"/>
      <c r="AZ620" s="319"/>
      <c r="BA620" s="319"/>
      <c r="BB620" s="319"/>
      <c r="BC620" s="319"/>
      <c r="BD620" s="391"/>
      <c r="BE620" s="319"/>
      <c r="BF620" s="319"/>
      <c r="BG620" s="319"/>
      <c r="BH620" s="319"/>
      <c r="BI620" s="319"/>
      <c r="BJ620" s="391"/>
      <c r="BL620" s="391"/>
      <c r="BM620" s="391"/>
      <c r="BN620" s="391"/>
      <c r="BO620" s="391"/>
      <c r="BP620" s="391"/>
      <c r="BQ620" s="391"/>
      <c r="BR620" s="391"/>
      <c r="BS620" s="391"/>
      <c r="BT620" s="391"/>
      <c r="BU620" s="391"/>
      <c r="BV620" s="391"/>
      <c r="BW620" s="391"/>
      <c r="BX620" s="391"/>
    </row>
    <row r="621" spans="1:76">
      <c r="A621" s="662"/>
      <c r="B621" s="319"/>
      <c r="C621" s="319"/>
      <c r="D621" s="319"/>
      <c r="E621" s="319"/>
      <c r="F621" s="319"/>
      <c r="G621" s="393"/>
      <c r="H621" s="391"/>
      <c r="I621" s="319"/>
      <c r="J621" s="319"/>
      <c r="K621" s="319"/>
      <c r="L621" s="319"/>
      <c r="M621" s="319"/>
      <c r="N621" s="391"/>
      <c r="O621" s="319"/>
      <c r="P621" s="319"/>
      <c r="Q621" s="319"/>
      <c r="R621" s="319"/>
      <c r="S621" s="319"/>
      <c r="T621" s="391"/>
      <c r="U621" s="319"/>
      <c r="V621" s="319"/>
      <c r="W621" s="319"/>
      <c r="X621" s="319"/>
      <c r="Y621" s="319"/>
      <c r="Z621" s="391"/>
      <c r="AA621" s="319"/>
      <c r="AB621" s="319"/>
      <c r="AC621" s="319"/>
      <c r="AD621" s="319"/>
      <c r="AE621" s="319"/>
      <c r="AF621" s="391"/>
      <c r="AG621" s="319"/>
      <c r="AH621" s="319"/>
      <c r="AI621" s="319"/>
      <c r="AJ621" s="319"/>
      <c r="AK621" s="319"/>
      <c r="AL621" s="391"/>
      <c r="AM621" s="319"/>
      <c r="AN621" s="319"/>
      <c r="AO621" s="319"/>
      <c r="AP621" s="319"/>
      <c r="AQ621" s="319"/>
      <c r="AR621" s="391"/>
      <c r="AS621" s="319"/>
      <c r="AT621" s="319"/>
      <c r="AU621" s="319"/>
      <c r="AV621" s="319"/>
      <c r="AW621" s="394"/>
      <c r="AX621" s="391"/>
      <c r="AY621" s="319"/>
      <c r="AZ621" s="319"/>
      <c r="BA621" s="319"/>
      <c r="BB621" s="319"/>
      <c r="BC621" s="319"/>
      <c r="BD621" s="391"/>
      <c r="BE621" s="319"/>
      <c r="BF621" s="319"/>
      <c r="BG621" s="319"/>
      <c r="BH621" s="319"/>
      <c r="BI621" s="319"/>
      <c r="BJ621" s="391"/>
      <c r="BL621" s="391"/>
      <c r="BM621" s="391"/>
      <c r="BN621" s="391"/>
      <c r="BO621" s="391"/>
      <c r="BP621" s="391"/>
      <c r="BQ621" s="391"/>
      <c r="BR621" s="391"/>
      <c r="BS621" s="391"/>
      <c r="BT621" s="391"/>
      <c r="BU621" s="391"/>
      <c r="BV621" s="391"/>
      <c r="BW621" s="391"/>
      <c r="BX621" s="391"/>
    </row>
    <row r="622" spans="1:76">
      <c r="A622" s="662"/>
      <c r="B622" s="319"/>
      <c r="C622" s="319"/>
      <c r="D622" s="319"/>
      <c r="E622" s="319"/>
      <c r="F622" s="319"/>
      <c r="G622" s="393"/>
      <c r="H622" s="391"/>
      <c r="I622" s="319"/>
      <c r="J622" s="319"/>
      <c r="K622" s="319"/>
      <c r="L622" s="319"/>
      <c r="M622" s="319"/>
      <c r="N622" s="391"/>
      <c r="O622" s="319"/>
      <c r="P622" s="319"/>
      <c r="Q622" s="319"/>
      <c r="R622" s="319"/>
      <c r="S622" s="319"/>
      <c r="T622" s="391"/>
      <c r="U622" s="319"/>
      <c r="V622" s="319"/>
      <c r="W622" s="319"/>
      <c r="X622" s="319"/>
      <c r="Y622" s="319"/>
      <c r="Z622" s="391"/>
      <c r="AA622" s="319"/>
      <c r="AB622" s="319"/>
      <c r="AC622" s="319"/>
      <c r="AD622" s="319"/>
      <c r="AE622" s="319"/>
      <c r="AF622" s="391"/>
      <c r="AG622" s="319"/>
      <c r="AH622" s="319"/>
      <c r="AI622" s="319"/>
      <c r="AJ622" s="319"/>
      <c r="AK622" s="319"/>
      <c r="AL622" s="391"/>
      <c r="AM622" s="319"/>
      <c r="AN622" s="319"/>
      <c r="AO622" s="319"/>
      <c r="AP622" s="319"/>
      <c r="AQ622" s="319"/>
      <c r="AR622" s="391"/>
      <c r="AS622" s="319"/>
      <c r="AT622" s="319"/>
      <c r="AU622" s="319"/>
      <c r="AV622" s="319"/>
      <c r="AW622" s="394"/>
      <c r="AX622" s="391"/>
      <c r="AY622" s="319"/>
      <c r="AZ622" s="319"/>
      <c r="BA622" s="319"/>
      <c r="BB622" s="319"/>
      <c r="BC622" s="319"/>
      <c r="BD622" s="391"/>
      <c r="BE622" s="319"/>
      <c r="BF622" s="319"/>
      <c r="BG622" s="319"/>
      <c r="BH622" s="319"/>
      <c r="BI622" s="319"/>
      <c r="BJ622" s="391"/>
      <c r="BL622" s="391"/>
      <c r="BM622" s="391"/>
      <c r="BN622" s="391"/>
      <c r="BO622" s="391"/>
      <c r="BP622" s="391"/>
      <c r="BQ622" s="391"/>
      <c r="BR622" s="391"/>
      <c r="BS622" s="391"/>
      <c r="BT622" s="391"/>
      <c r="BU622" s="391"/>
      <c r="BV622" s="391"/>
      <c r="BW622" s="391"/>
      <c r="BX622" s="391"/>
    </row>
    <row r="623" spans="1:76">
      <c r="A623" s="662"/>
      <c r="B623" s="319"/>
      <c r="C623" s="319"/>
      <c r="D623" s="319"/>
      <c r="E623" s="319"/>
      <c r="F623" s="319"/>
      <c r="G623" s="393"/>
      <c r="H623" s="391"/>
      <c r="I623" s="319"/>
      <c r="J623" s="319"/>
      <c r="K623" s="319"/>
      <c r="L623" s="319"/>
      <c r="M623" s="319"/>
      <c r="N623" s="391"/>
      <c r="O623" s="319"/>
      <c r="P623" s="319"/>
      <c r="Q623" s="319"/>
      <c r="R623" s="319"/>
      <c r="S623" s="319"/>
      <c r="T623" s="391"/>
      <c r="U623" s="319"/>
      <c r="V623" s="319"/>
      <c r="W623" s="319"/>
      <c r="X623" s="319"/>
      <c r="Y623" s="319"/>
      <c r="Z623" s="391"/>
      <c r="AA623" s="319"/>
      <c r="AB623" s="319"/>
      <c r="AC623" s="319"/>
      <c r="AD623" s="319"/>
      <c r="AE623" s="319"/>
      <c r="AF623" s="391"/>
      <c r="AG623" s="319"/>
      <c r="AH623" s="319"/>
      <c r="AI623" s="319"/>
      <c r="AJ623" s="319"/>
      <c r="AK623" s="319"/>
      <c r="AL623" s="391"/>
      <c r="AM623" s="319"/>
      <c r="AN623" s="319"/>
      <c r="AO623" s="319"/>
      <c r="AP623" s="319"/>
      <c r="AQ623" s="319"/>
      <c r="AR623" s="391"/>
      <c r="AS623" s="319"/>
      <c r="AT623" s="319"/>
      <c r="AU623" s="319"/>
      <c r="AV623" s="319"/>
      <c r="AW623" s="394"/>
      <c r="AX623" s="391"/>
      <c r="AY623" s="319"/>
      <c r="AZ623" s="319"/>
      <c r="BA623" s="319"/>
      <c r="BB623" s="319"/>
      <c r="BC623" s="319"/>
      <c r="BD623" s="391"/>
      <c r="BE623" s="319"/>
      <c r="BF623" s="319"/>
      <c r="BG623" s="319"/>
      <c r="BH623" s="319"/>
      <c r="BI623" s="319"/>
      <c r="BJ623" s="391"/>
      <c r="BL623" s="391"/>
      <c r="BM623" s="391"/>
      <c r="BN623" s="391"/>
      <c r="BO623" s="391"/>
      <c r="BP623" s="391"/>
      <c r="BQ623" s="391"/>
      <c r="BR623" s="391"/>
      <c r="BS623" s="391"/>
      <c r="BT623" s="391"/>
      <c r="BU623" s="391"/>
      <c r="BV623" s="391"/>
      <c r="BW623" s="391"/>
      <c r="BX623" s="391"/>
    </row>
    <row r="624" spans="1:76">
      <c r="A624" s="662"/>
      <c r="B624" s="319"/>
      <c r="C624" s="319"/>
      <c r="D624" s="319"/>
      <c r="E624" s="319"/>
      <c r="F624" s="319"/>
      <c r="G624" s="393"/>
      <c r="H624" s="391"/>
      <c r="I624" s="319"/>
      <c r="J624" s="319"/>
      <c r="K624" s="319"/>
      <c r="L624" s="319"/>
      <c r="M624" s="319"/>
      <c r="N624" s="391"/>
      <c r="O624" s="319"/>
      <c r="P624" s="319"/>
      <c r="Q624" s="319"/>
      <c r="R624" s="319"/>
      <c r="S624" s="319"/>
      <c r="T624" s="391"/>
      <c r="U624" s="319"/>
      <c r="V624" s="319"/>
      <c r="W624" s="319"/>
      <c r="X624" s="319"/>
      <c r="Y624" s="319"/>
      <c r="Z624" s="391"/>
      <c r="AA624" s="319"/>
      <c r="AB624" s="319"/>
      <c r="AC624" s="319"/>
      <c r="AD624" s="319"/>
      <c r="AE624" s="319"/>
      <c r="AF624" s="391"/>
      <c r="AG624" s="319"/>
      <c r="AH624" s="319"/>
      <c r="AI624" s="319"/>
      <c r="AJ624" s="319"/>
      <c r="AK624" s="319"/>
      <c r="AL624" s="391"/>
      <c r="AM624" s="319"/>
      <c r="AN624" s="319"/>
      <c r="AO624" s="319"/>
      <c r="AP624" s="319"/>
      <c r="AQ624" s="319"/>
      <c r="AR624" s="391"/>
      <c r="AS624" s="319"/>
      <c r="AT624" s="319"/>
      <c r="AU624" s="319"/>
      <c r="AV624" s="319"/>
      <c r="AW624" s="394"/>
      <c r="AX624" s="391"/>
      <c r="AY624" s="319"/>
      <c r="AZ624" s="319"/>
      <c r="BA624" s="319"/>
      <c r="BB624" s="319"/>
      <c r="BC624" s="319"/>
      <c r="BD624" s="391"/>
      <c r="BE624" s="319"/>
      <c r="BF624" s="319"/>
      <c r="BG624" s="319"/>
      <c r="BH624" s="319"/>
      <c r="BI624" s="319"/>
      <c r="BJ624" s="391"/>
      <c r="BL624" s="391"/>
      <c r="BM624" s="391"/>
      <c r="BN624" s="391"/>
      <c r="BO624" s="391"/>
      <c r="BP624" s="391"/>
      <c r="BQ624" s="391"/>
      <c r="BR624" s="391"/>
      <c r="BS624" s="391"/>
      <c r="BT624" s="391"/>
      <c r="BU624" s="391"/>
      <c r="BV624" s="391"/>
      <c r="BW624" s="391"/>
      <c r="BX624" s="391"/>
    </row>
    <row r="625" spans="1:76">
      <c r="A625" s="662"/>
      <c r="B625" s="319"/>
      <c r="C625" s="319"/>
      <c r="D625" s="319"/>
      <c r="E625" s="319"/>
      <c r="F625" s="319"/>
      <c r="G625" s="393"/>
      <c r="H625" s="391"/>
      <c r="I625" s="319"/>
      <c r="J625" s="319"/>
      <c r="K625" s="319"/>
      <c r="L625" s="319"/>
      <c r="M625" s="319"/>
      <c r="N625" s="391"/>
      <c r="O625" s="319"/>
      <c r="P625" s="319"/>
      <c r="Q625" s="319"/>
      <c r="R625" s="319"/>
      <c r="S625" s="319"/>
      <c r="T625" s="391"/>
      <c r="U625" s="319"/>
      <c r="V625" s="319"/>
      <c r="W625" s="319"/>
      <c r="X625" s="319"/>
      <c r="Y625" s="319"/>
      <c r="Z625" s="391"/>
      <c r="AA625" s="319"/>
      <c r="AB625" s="319"/>
      <c r="AC625" s="319"/>
      <c r="AD625" s="319"/>
      <c r="AE625" s="319"/>
      <c r="AF625" s="391"/>
      <c r="AG625" s="319"/>
      <c r="AH625" s="319"/>
      <c r="AI625" s="319"/>
      <c r="AJ625" s="319"/>
      <c r="AK625" s="319"/>
      <c r="AL625" s="391"/>
      <c r="AM625" s="319"/>
      <c r="AN625" s="319"/>
      <c r="AO625" s="319"/>
      <c r="AP625" s="319"/>
      <c r="AQ625" s="319"/>
      <c r="AR625" s="391"/>
      <c r="AS625" s="319"/>
      <c r="AT625" s="319"/>
      <c r="AU625" s="319"/>
      <c r="AV625" s="319"/>
      <c r="AW625" s="394"/>
      <c r="AX625" s="391"/>
      <c r="AY625" s="319"/>
      <c r="AZ625" s="319"/>
      <c r="BA625" s="319"/>
      <c r="BB625" s="319"/>
      <c r="BC625" s="319"/>
      <c r="BD625" s="391"/>
      <c r="BE625" s="319"/>
      <c r="BF625" s="319"/>
      <c r="BG625" s="319"/>
      <c r="BH625" s="319"/>
      <c r="BI625" s="319"/>
      <c r="BJ625" s="391"/>
      <c r="BL625" s="391"/>
      <c r="BM625" s="391"/>
      <c r="BN625" s="391"/>
      <c r="BO625" s="391"/>
      <c r="BP625" s="391"/>
      <c r="BQ625" s="391"/>
      <c r="BR625" s="391"/>
      <c r="BS625" s="391"/>
      <c r="BT625" s="391"/>
      <c r="BU625" s="391"/>
      <c r="BV625" s="391"/>
      <c r="BW625" s="391"/>
      <c r="BX625" s="391"/>
    </row>
    <row r="626" spans="1:76">
      <c r="A626" s="662"/>
      <c r="B626" s="319"/>
      <c r="C626" s="319"/>
      <c r="D626" s="319"/>
      <c r="E626" s="319"/>
      <c r="F626" s="319"/>
      <c r="G626" s="393"/>
      <c r="H626" s="391"/>
      <c r="I626" s="319"/>
      <c r="J626" s="319"/>
      <c r="K626" s="319"/>
      <c r="L626" s="319"/>
      <c r="M626" s="319"/>
      <c r="N626" s="391"/>
      <c r="O626" s="319"/>
      <c r="P626" s="319"/>
      <c r="Q626" s="319"/>
      <c r="R626" s="319"/>
      <c r="S626" s="319"/>
      <c r="T626" s="391"/>
      <c r="U626" s="319"/>
      <c r="V626" s="319"/>
      <c r="W626" s="319"/>
      <c r="X626" s="319"/>
      <c r="Y626" s="319"/>
      <c r="Z626" s="391"/>
      <c r="AA626" s="319"/>
      <c r="AB626" s="319"/>
      <c r="AC626" s="319"/>
      <c r="AD626" s="319"/>
      <c r="AE626" s="319"/>
      <c r="AF626" s="391"/>
      <c r="AG626" s="319"/>
      <c r="AH626" s="319"/>
      <c r="AI626" s="319"/>
      <c r="AJ626" s="319"/>
      <c r="AK626" s="319"/>
      <c r="AL626" s="391"/>
      <c r="AM626" s="319"/>
      <c r="AN626" s="319"/>
      <c r="AO626" s="319"/>
      <c r="AP626" s="319"/>
      <c r="AQ626" s="319"/>
      <c r="AR626" s="391"/>
      <c r="AS626" s="319"/>
      <c r="AT626" s="319"/>
      <c r="AU626" s="319"/>
      <c r="AV626" s="319"/>
      <c r="AW626" s="394"/>
      <c r="AX626" s="391"/>
      <c r="AY626" s="319"/>
      <c r="AZ626" s="319"/>
      <c r="BA626" s="319"/>
      <c r="BB626" s="319"/>
      <c r="BC626" s="319"/>
      <c r="BD626" s="391"/>
      <c r="BE626" s="319"/>
      <c r="BF626" s="319"/>
      <c r="BG626" s="319"/>
      <c r="BH626" s="319"/>
      <c r="BI626" s="319"/>
      <c r="BJ626" s="391"/>
      <c r="BL626" s="391"/>
      <c r="BM626" s="391"/>
      <c r="BN626" s="391"/>
      <c r="BO626" s="391"/>
      <c r="BP626" s="391"/>
      <c r="BQ626" s="391"/>
      <c r="BR626" s="391"/>
      <c r="BS626" s="391"/>
      <c r="BT626" s="391"/>
      <c r="BU626" s="391"/>
      <c r="BV626" s="391"/>
      <c r="BW626" s="391"/>
      <c r="BX626" s="391"/>
    </row>
    <row r="627" spans="1:76">
      <c r="A627" s="662"/>
      <c r="B627" s="319"/>
      <c r="C627" s="319"/>
      <c r="D627" s="319"/>
      <c r="E627" s="319"/>
      <c r="F627" s="319"/>
      <c r="G627" s="393"/>
      <c r="H627" s="391"/>
      <c r="I627" s="319"/>
      <c r="J627" s="319"/>
      <c r="K627" s="319"/>
      <c r="L627" s="319"/>
      <c r="M627" s="319"/>
      <c r="N627" s="391"/>
      <c r="O627" s="319"/>
      <c r="P627" s="319"/>
      <c r="Q627" s="319"/>
      <c r="R627" s="319"/>
      <c r="S627" s="319"/>
      <c r="T627" s="391"/>
      <c r="U627" s="319"/>
      <c r="V627" s="319"/>
      <c r="W627" s="319"/>
      <c r="X627" s="319"/>
      <c r="Y627" s="319"/>
      <c r="Z627" s="391"/>
      <c r="AA627" s="319"/>
      <c r="AB627" s="319"/>
      <c r="AC627" s="319"/>
      <c r="AD627" s="319"/>
      <c r="AE627" s="319"/>
      <c r="AF627" s="391"/>
      <c r="AG627" s="319"/>
      <c r="AH627" s="319"/>
      <c r="AI627" s="319"/>
      <c r="AJ627" s="319"/>
      <c r="AK627" s="319"/>
      <c r="AL627" s="391"/>
      <c r="AM627" s="319"/>
      <c r="AN627" s="319"/>
      <c r="AO627" s="319"/>
      <c r="AP627" s="319"/>
      <c r="AQ627" s="319"/>
      <c r="AR627" s="391"/>
      <c r="AS627" s="319"/>
      <c r="AT627" s="319"/>
      <c r="AU627" s="319"/>
      <c r="AV627" s="319"/>
      <c r="AW627" s="394"/>
      <c r="AX627" s="391"/>
      <c r="AY627" s="319"/>
      <c r="AZ627" s="319"/>
      <c r="BA627" s="319"/>
      <c r="BB627" s="319"/>
      <c r="BC627" s="319"/>
      <c r="BD627" s="391"/>
      <c r="BE627" s="319"/>
      <c r="BF627" s="319"/>
      <c r="BG627" s="319"/>
      <c r="BH627" s="319"/>
      <c r="BI627" s="319"/>
      <c r="BJ627" s="391"/>
      <c r="BL627" s="391"/>
      <c r="BM627" s="391"/>
      <c r="BN627" s="391"/>
      <c r="BO627" s="391"/>
      <c r="BP627" s="391"/>
      <c r="BQ627" s="391"/>
      <c r="BR627" s="391"/>
      <c r="BS627" s="391"/>
      <c r="BT627" s="391"/>
      <c r="BU627" s="391"/>
      <c r="BV627" s="391"/>
      <c r="BW627" s="391"/>
      <c r="BX627" s="391"/>
    </row>
    <row r="628" spans="1:76">
      <c r="A628" s="662"/>
      <c r="B628" s="319"/>
      <c r="C628" s="319"/>
      <c r="D628" s="319"/>
      <c r="E628" s="319"/>
      <c r="F628" s="319"/>
      <c r="G628" s="393"/>
      <c r="H628" s="391"/>
      <c r="I628" s="319"/>
      <c r="J628" s="319"/>
      <c r="K628" s="319"/>
      <c r="L628" s="319"/>
      <c r="M628" s="319"/>
      <c r="N628" s="391"/>
      <c r="O628" s="319"/>
      <c r="P628" s="319"/>
      <c r="Q628" s="319"/>
      <c r="R628" s="319"/>
      <c r="S628" s="319"/>
      <c r="T628" s="391"/>
      <c r="U628" s="319"/>
      <c r="V628" s="319"/>
      <c r="W628" s="319"/>
      <c r="X628" s="319"/>
      <c r="Y628" s="319"/>
      <c r="Z628" s="391"/>
      <c r="AA628" s="319"/>
      <c r="AB628" s="319"/>
      <c r="AC628" s="319"/>
      <c r="AD628" s="319"/>
      <c r="AE628" s="319"/>
      <c r="AF628" s="391"/>
      <c r="AG628" s="319"/>
      <c r="AH628" s="319"/>
      <c r="AI628" s="319"/>
      <c r="AJ628" s="319"/>
      <c r="AK628" s="319"/>
      <c r="AL628" s="391"/>
      <c r="AM628" s="319"/>
      <c r="AN628" s="319"/>
      <c r="AO628" s="319"/>
      <c r="AP628" s="319"/>
      <c r="AQ628" s="319"/>
      <c r="AR628" s="391"/>
      <c r="AS628" s="319"/>
      <c r="AT628" s="319"/>
      <c r="AU628" s="319"/>
      <c r="AV628" s="319"/>
      <c r="AW628" s="394"/>
      <c r="AX628" s="391"/>
      <c r="AY628" s="319"/>
      <c r="AZ628" s="319"/>
      <c r="BA628" s="319"/>
      <c r="BB628" s="319"/>
      <c r="BC628" s="319"/>
      <c r="BD628" s="391"/>
      <c r="BE628" s="319"/>
      <c r="BF628" s="319"/>
      <c r="BG628" s="319"/>
      <c r="BH628" s="319"/>
      <c r="BI628" s="319"/>
      <c r="BJ628" s="391"/>
      <c r="BL628" s="391"/>
      <c r="BM628" s="391"/>
      <c r="BN628" s="391"/>
      <c r="BO628" s="391"/>
      <c r="BP628" s="391"/>
      <c r="BQ628" s="391"/>
      <c r="BR628" s="391"/>
      <c r="BS628" s="391"/>
      <c r="BT628" s="391"/>
      <c r="BU628" s="391"/>
      <c r="BV628" s="391"/>
      <c r="BW628" s="391"/>
      <c r="BX628" s="391"/>
    </row>
    <row r="629" spans="1:76">
      <c r="A629" s="662"/>
      <c r="B629" s="319"/>
      <c r="C629" s="319"/>
      <c r="D629" s="319"/>
      <c r="E629" s="319"/>
      <c r="F629" s="319"/>
      <c r="G629" s="393"/>
      <c r="H629" s="391"/>
      <c r="I629" s="319"/>
      <c r="J629" s="319"/>
      <c r="K629" s="319"/>
      <c r="L629" s="319"/>
      <c r="M629" s="319"/>
      <c r="N629" s="391"/>
      <c r="O629" s="319"/>
      <c r="P629" s="319"/>
      <c r="Q629" s="319"/>
      <c r="R629" s="319"/>
      <c r="S629" s="319"/>
      <c r="T629" s="391"/>
      <c r="U629" s="319"/>
      <c r="V629" s="319"/>
      <c r="W629" s="319"/>
      <c r="X629" s="319"/>
      <c r="Y629" s="319"/>
      <c r="Z629" s="391"/>
      <c r="AA629" s="319"/>
      <c r="AB629" s="319"/>
      <c r="AC629" s="319"/>
      <c r="AD629" s="319"/>
      <c r="AE629" s="319"/>
      <c r="AF629" s="391"/>
      <c r="AG629" s="319"/>
      <c r="AH629" s="319"/>
      <c r="AI629" s="319"/>
      <c r="AJ629" s="319"/>
      <c r="AK629" s="319"/>
      <c r="AL629" s="391"/>
      <c r="AM629" s="319"/>
      <c r="AN629" s="319"/>
      <c r="AO629" s="319"/>
      <c r="AP629" s="319"/>
      <c r="AQ629" s="319"/>
      <c r="AR629" s="391"/>
      <c r="AS629" s="319"/>
      <c r="AT629" s="319"/>
      <c r="AU629" s="319"/>
      <c r="AV629" s="319"/>
      <c r="AW629" s="394"/>
      <c r="AX629" s="391"/>
      <c r="AY629" s="319"/>
      <c r="AZ629" s="319"/>
      <c r="BA629" s="319"/>
      <c r="BB629" s="319"/>
      <c r="BC629" s="319"/>
      <c r="BD629" s="391"/>
      <c r="BE629" s="319"/>
      <c r="BF629" s="319"/>
      <c r="BG629" s="319"/>
      <c r="BH629" s="319"/>
      <c r="BI629" s="319"/>
      <c r="BJ629" s="391"/>
      <c r="BL629" s="391"/>
      <c r="BM629" s="391"/>
      <c r="BN629" s="391"/>
      <c r="BO629" s="391"/>
      <c r="BP629" s="391"/>
      <c r="BQ629" s="391"/>
      <c r="BR629" s="391"/>
      <c r="BS629" s="391"/>
      <c r="BT629" s="391"/>
      <c r="BU629" s="391"/>
      <c r="BV629" s="391"/>
      <c r="BW629" s="391"/>
      <c r="BX629" s="391"/>
    </row>
    <row r="630" spans="1:76">
      <c r="A630" s="662"/>
      <c r="B630" s="319"/>
      <c r="C630" s="319"/>
      <c r="D630" s="319"/>
      <c r="E630" s="319"/>
      <c r="F630" s="319"/>
      <c r="G630" s="393"/>
      <c r="H630" s="391"/>
      <c r="I630" s="319"/>
      <c r="J630" s="319"/>
      <c r="K630" s="319"/>
      <c r="L630" s="319"/>
      <c r="M630" s="319"/>
      <c r="N630" s="391"/>
      <c r="O630" s="319"/>
      <c r="P630" s="319"/>
      <c r="Q630" s="319"/>
      <c r="R630" s="319"/>
      <c r="S630" s="319"/>
      <c r="T630" s="391"/>
      <c r="U630" s="319"/>
      <c r="V630" s="319"/>
      <c r="W630" s="319"/>
      <c r="X630" s="319"/>
      <c r="Y630" s="319"/>
      <c r="Z630" s="391"/>
      <c r="AA630" s="319"/>
      <c r="AB630" s="319"/>
      <c r="AC630" s="319"/>
      <c r="AD630" s="319"/>
      <c r="AE630" s="319"/>
      <c r="AF630" s="391"/>
      <c r="AG630" s="319"/>
      <c r="AH630" s="319"/>
      <c r="AI630" s="319"/>
      <c r="AJ630" s="319"/>
      <c r="AK630" s="319"/>
      <c r="AL630" s="391"/>
      <c r="AM630" s="319"/>
      <c r="AN630" s="319"/>
      <c r="AO630" s="319"/>
      <c r="AP630" s="319"/>
      <c r="AQ630" s="319"/>
      <c r="AR630" s="391"/>
      <c r="AS630" s="319"/>
      <c r="AT630" s="319"/>
      <c r="AU630" s="319"/>
      <c r="AV630" s="319"/>
      <c r="AW630" s="394"/>
      <c r="AX630" s="391"/>
      <c r="AY630" s="319"/>
      <c r="AZ630" s="319"/>
      <c r="BA630" s="319"/>
      <c r="BB630" s="319"/>
      <c r="BC630" s="319"/>
      <c r="BD630" s="391"/>
      <c r="BE630" s="319"/>
      <c r="BF630" s="319"/>
      <c r="BG630" s="319"/>
      <c r="BH630" s="319"/>
      <c r="BI630" s="319"/>
      <c r="BJ630" s="391"/>
      <c r="BL630" s="391"/>
      <c r="BM630" s="391"/>
      <c r="BN630" s="391"/>
      <c r="BO630" s="391"/>
      <c r="BP630" s="391"/>
      <c r="BQ630" s="391"/>
      <c r="BR630" s="391"/>
      <c r="BS630" s="391"/>
      <c r="BT630" s="391"/>
      <c r="BU630" s="391"/>
      <c r="BV630" s="391"/>
      <c r="BW630" s="391"/>
      <c r="BX630" s="391"/>
    </row>
    <row r="631" spans="1:76">
      <c r="A631" s="662"/>
      <c r="B631" s="319"/>
      <c r="C631" s="319"/>
      <c r="D631" s="319"/>
      <c r="E631" s="319"/>
      <c r="F631" s="319"/>
      <c r="G631" s="393"/>
      <c r="H631" s="391"/>
      <c r="I631" s="319"/>
      <c r="J631" s="319"/>
      <c r="K631" s="319"/>
      <c r="L631" s="319"/>
      <c r="M631" s="319"/>
      <c r="N631" s="391"/>
      <c r="O631" s="319"/>
      <c r="P631" s="319"/>
      <c r="Q631" s="319"/>
      <c r="R631" s="319"/>
      <c r="S631" s="319"/>
      <c r="T631" s="391"/>
      <c r="U631" s="319"/>
      <c r="V631" s="319"/>
      <c r="W631" s="319"/>
      <c r="X631" s="319"/>
      <c r="Y631" s="319"/>
      <c r="Z631" s="391"/>
      <c r="AA631" s="319"/>
      <c r="AB631" s="319"/>
      <c r="AC631" s="319"/>
      <c r="AD631" s="319"/>
      <c r="AE631" s="319"/>
      <c r="AF631" s="391"/>
      <c r="AG631" s="319"/>
      <c r="AH631" s="319"/>
      <c r="AI631" s="319"/>
      <c r="AJ631" s="319"/>
      <c r="AK631" s="319"/>
      <c r="AL631" s="391"/>
      <c r="AM631" s="319"/>
      <c r="AN631" s="319"/>
      <c r="AO631" s="319"/>
      <c r="AP631" s="319"/>
      <c r="AQ631" s="319"/>
      <c r="AR631" s="391"/>
      <c r="AS631" s="319"/>
      <c r="AT631" s="319"/>
      <c r="AU631" s="319"/>
      <c r="AV631" s="319"/>
      <c r="AW631" s="394"/>
      <c r="AX631" s="391"/>
      <c r="AY631" s="319"/>
      <c r="AZ631" s="319"/>
      <c r="BA631" s="319"/>
      <c r="BB631" s="319"/>
      <c r="BC631" s="319"/>
      <c r="BD631" s="391"/>
      <c r="BE631" s="319"/>
      <c r="BF631" s="319"/>
      <c r="BG631" s="319"/>
      <c r="BH631" s="319"/>
      <c r="BI631" s="319"/>
      <c r="BJ631" s="391"/>
      <c r="BL631" s="391"/>
      <c r="BM631" s="391"/>
      <c r="BN631" s="391"/>
      <c r="BO631" s="391"/>
      <c r="BP631" s="391"/>
      <c r="BQ631" s="391"/>
      <c r="BR631" s="391"/>
      <c r="BS631" s="391"/>
      <c r="BT631" s="391"/>
      <c r="BU631" s="391"/>
      <c r="BV631" s="391"/>
      <c r="BW631" s="391"/>
      <c r="BX631" s="391"/>
    </row>
    <row r="632" spans="1:76">
      <c r="A632" s="662"/>
      <c r="B632" s="319"/>
      <c r="C632" s="319"/>
      <c r="D632" s="319"/>
      <c r="E632" s="319"/>
      <c r="F632" s="319"/>
      <c r="G632" s="393"/>
      <c r="H632" s="391"/>
      <c r="I632" s="319"/>
      <c r="J632" s="319"/>
      <c r="K632" s="319"/>
      <c r="L632" s="319"/>
      <c r="M632" s="319"/>
      <c r="N632" s="391"/>
      <c r="O632" s="319"/>
      <c r="P632" s="319"/>
      <c r="Q632" s="319"/>
      <c r="R632" s="319"/>
      <c r="S632" s="319"/>
      <c r="T632" s="391"/>
      <c r="U632" s="319"/>
      <c r="V632" s="319"/>
      <c r="W632" s="319"/>
      <c r="X632" s="319"/>
      <c r="Y632" s="319"/>
      <c r="Z632" s="391"/>
      <c r="AA632" s="319"/>
      <c r="AB632" s="319"/>
      <c r="AC632" s="319"/>
      <c r="AD632" s="319"/>
      <c r="AE632" s="319"/>
      <c r="AF632" s="391"/>
      <c r="AG632" s="319"/>
      <c r="AH632" s="319"/>
      <c r="AI632" s="319"/>
      <c r="AJ632" s="319"/>
      <c r="AK632" s="319"/>
      <c r="AL632" s="391"/>
      <c r="AM632" s="319"/>
      <c r="AN632" s="319"/>
      <c r="AO632" s="319"/>
      <c r="AP632" s="319"/>
      <c r="AQ632" s="319"/>
      <c r="AR632" s="391"/>
      <c r="AS632" s="319"/>
      <c r="AT632" s="319"/>
      <c r="AU632" s="319"/>
      <c r="AV632" s="319"/>
      <c r="AW632" s="394"/>
      <c r="AX632" s="391"/>
      <c r="AY632" s="319"/>
      <c r="AZ632" s="319"/>
      <c r="BA632" s="319"/>
      <c r="BB632" s="319"/>
      <c r="BC632" s="319"/>
      <c r="BD632" s="391"/>
      <c r="BE632" s="319"/>
      <c r="BF632" s="319"/>
      <c r="BG632" s="319"/>
      <c r="BH632" s="319"/>
      <c r="BI632" s="319"/>
      <c r="BJ632" s="391"/>
      <c r="BL632" s="391"/>
      <c r="BM632" s="391"/>
      <c r="BN632" s="391"/>
      <c r="BO632" s="391"/>
      <c r="BP632" s="391"/>
      <c r="BQ632" s="391"/>
      <c r="BR632" s="391"/>
      <c r="BS632" s="391"/>
      <c r="BT632" s="391"/>
      <c r="BU632" s="391"/>
      <c r="BV632" s="391"/>
      <c r="BW632" s="391"/>
      <c r="BX632" s="391"/>
    </row>
    <row r="633" spans="1:76">
      <c r="A633" s="662"/>
      <c r="B633" s="319"/>
      <c r="C633" s="319"/>
      <c r="D633" s="319"/>
      <c r="E633" s="319"/>
      <c r="F633" s="319"/>
      <c r="G633" s="393"/>
      <c r="H633" s="391"/>
      <c r="I633" s="319"/>
      <c r="J633" s="319"/>
      <c r="K633" s="319"/>
      <c r="L633" s="319"/>
      <c r="M633" s="319"/>
      <c r="N633" s="391"/>
      <c r="O633" s="319"/>
      <c r="P633" s="319"/>
      <c r="Q633" s="319"/>
      <c r="R633" s="319"/>
      <c r="S633" s="319"/>
      <c r="T633" s="391"/>
      <c r="U633" s="319"/>
      <c r="V633" s="319"/>
      <c r="W633" s="319"/>
      <c r="X633" s="319"/>
      <c r="Y633" s="319"/>
      <c r="Z633" s="391"/>
      <c r="AA633" s="319"/>
      <c r="AB633" s="319"/>
      <c r="AC633" s="319"/>
      <c r="AD633" s="319"/>
      <c r="AE633" s="319"/>
      <c r="AF633" s="391"/>
      <c r="AG633" s="319"/>
      <c r="AH633" s="319"/>
      <c r="AI633" s="319"/>
      <c r="AJ633" s="319"/>
      <c r="AK633" s="319"/>
      <c r="AL633" s="391"/>
      <c r="AM633" s="319"/>
      <c r="AN633" s="319"/>
      <c r="AO633" s="319"/>
      <c r="AP633" s="319"/>
      <c r="AQ633" s="319"/>
      <c r="AR633" s="391"/>
      <c r="AS633" s="319"/>
      <c r="AT633" s="319"/>
      <c r="AU633" s="319"/>
      <c r="AV633" s="319"/>
      <c r="AW633" s="394"/>
      <c r="AX633" s="391"/>
      <c r="AY633" s="319"/>
      <c r="AZ633" s="319"/>
      <c r="BA633" s="319"/>
      <c r="BB633" s="319"/>
      <c r="BC633" s="319"/>
      <c r="BD633" s="391"/>
      <c r="BE633" s="319"/>
      <c r="BF633" s="319"/>
      <c r="BG633" s="319"/>
      <c r="BH633" s="319"/>
      <c r="BI633" s="319"/>
      <c r="BJ633" s="391"/>
      <c r="BL633" s="391"/>
      <c r="BM633" s="391"/>
      <c r="BN633" s="391"/>
      <c r="BO633" s="391"/>
      <c r="BP633" s="391"/>
      <c r="BQ633" s="391"/>
      <c r="BR633" s="391"/>
      <c r="BS633" s="391"/>
      <c r="BT633" s="391"/>
      <c r="BU633" s="391"/>
      <c r="BV633" s="391"/>
      <c r="BW633" s="391"/>
      <c r="BX633" s="391"/>
    </row>
    <row r="634" spans="1:76">
      <c r="A634" s="662"/>
      <c r="B634" s="319"/>
      <c r="C634" s="319"/>
      <c r="D634" s="319"/>
      <c r="E634" s="319"/>
      <c r="F634" s="319"/>
      <c r="G634" s="393"/>
      <c r="H634" s="391"/>
      <c r="I634" s="319"/>
      <c r="J634" s="319"/>
      <c r="K634" s="319"/>
      <c r="L634" s="319"/>
      <c r="M634" s="319"/>
      <c r="N634" s="391"/>
      <c r="O634" s="319"/>
      <c r="P634" s="319"/>
      <c r="Q634" s="319"/>
      <c r="R634" s="319"/>
      <c r="S634" s="319"/>
      <c r="T634" s="391"/>
      <c r="U634" s="319"/>
      <c r="V634" s="319"/>
      <c r="W634" s="319"/>
      <c r="X634" s="319"/>
      <c r="Y634" s="319"/>
      <c r="Z634" s="391"/>
      <c r="AA634" s="319"/>
      <c r="AB634" s="319"/>
      <c r="AC634" s="319"/>
      <c r="AD634" s="319"/>
      <c r="AE634" s="319"/>
      <c r="AF634" s="391"/>
      <c r="AG634" s="319"/>
      <c r="AH634" s="319"/>
      <c r="AI634" s="319"/>
      <c r="AJ634" s="319"/>
      <c r="AK634" s="319"/>
      <c r="AL634" s="391"/>
      <c r="AM634" s="319"/>
      <c r="AN634" s="319"/>
      <c r="AO634" s="319"/>
      <c r="AP634" s="319"/>
      <c r="AQ634" s="319"/>
      <c r="AR634" s="391"/>
      <c r="AS634" s="319"/>
      <c r="AT634" s="319"/>
      <c r="AU634" s="319"/>
      <c r="AV634" s="319"/>
      <c r="AW634" s="394"/>
      <c r="AX634" s="391"/>
      <c r="AY634" s="319"/>
      <c r="AZ634" s="319"/>
      <c r="BA634" s="319"/>
      <c r="BB634" s="319"/>
      <c r="BC634" s="319"/>
      <c r="BD634" s="391"/>
      <c r="BE634" s="319"/>
      <c r="BF634" s="319"/>
      <c r="BG634" s="319"/>
      <c r="BH634" s="319"/>
      <c r="BI634" s="319"/>
      <c r="BJ634" s="391"/>
      <c r="BL634" s="391"/>
      <c r="BM634" s="391"/>
      <c r="BN634" s="391"/>
      <c r="BO634" s="391"/>
      <c r="BP634" s="391"/>
      <c r="BQ634" s="391"/>
      <c r="BR634" s="391"/>
      <c r="BS634" s="391"/>
      <c r="BT634" s="391"/>
      <c r="BU634" s="391"/>
      <c r="BV634" s="391"/>
      <c r="BW634" s="391"/>
      <c r="BX634" s="391"/>
    </row>
    <row r="635" spans="1:76">
      <c r="A635" s="662"/>
      <c r="B635" s="319"/>
      <c r="C635" s="319"/>
      <c r="D635" s="319"/>
      <c r="E635" s="319"/>
      <c r="F635" s="319"/>
      <c r="G635" s="393"/>
      <c r="H635" s="391"/>
      <c r="I635" s="319"/>
      <c r="J635" s="319"/>
      <c r="K635" s="319"/>
      <c r="L635" s="319"/>
      <c r="M635" s="319"/>
      <c r="N635" s="391"/>
      <c r="O635" s="319"/>
      <c r="P635" s="319"/>
      <c r="Q635" s="319"/>
      <c r="R635" s="319"/>
      <c r="S635" s="319"/>
      <c r="T635" s="391"/>
      <c r="U635" s="319"/>
      <c r="V635" s="319"/>
      <c r="W635" s="319"/>
      <c r="X635" s="319"/>
      <c r="Y635" s="319"/>
      <c r="Z635" s="391"/>
      <c r="AA635" s="319"/>
      <c r="AB635" s="319"/>
      <c r="AC635" s="319"/>
      <c r="AD635" s="319"/>
      <c r="AE635" s="319"/>
      <c r="AF635" s="391"/>
      <c r="AG635" s="319"/>
      <c r="AH635" s="319"/>
      <c r="AI635" s="319"/>
      <c r="AJ635" s="319"/>
      <c r="AK635" s="319"/>
      <c r="AL635" s="391"/>
      <c r="AM635" s="319"/>
      <c r="AN635" s="319"/>
      <c r="AO635" s="319"/>
      <c r="AP635" s="319"/>
      <c r="AQ635" s="319"/>
      <c r="AR635" s="391"/>
      <c r="AS635" s="319"/>
      <c r="AT635" s="319"/>
      <c r="AU635" s="319"/>
      <c r="AV635" s="319"/>
      <c r="AW635" s="394"/>
      <c r="AX635" s="391"/>
      <c r="AY635" s="319"/>
      <c r="AZ635" s="319"/>
      <c r="BA635" s="319"/>
      <c r="BB635" s="319"/>
      <c r="BC635" s="319"/>
      <c r="BD635" s="391"/>
      <c r="BE635" s="319"/>
      <c r="BF635" s="319"/>
      <c r="BG635" s="319"/>
      <c r="BH635" s="319"/>
      <c r="BI635" s="319"/>
      <c r="BJ635" s="391"/>
      <c r="BL635" s="391"/>
      <c r="BM635" s="391"/>
      <c r="BN635" s="391"/>
      <c r="BO635" s="391"/>
      <c r="BP635" s="391"/>
      <c r="BQ635" s="391"/>
      <c r="BR635" s="391"/>
      <c r="BS635" s="391"/>
      <c r="BT635" s="391"/>
      <c r="BU635" s="391"/>
      <c r="BV635" s="391"/>
      <c r="BW635" s="391"/>
      <c r="BX635" s="391"/>
    </row>
    <row r="636" spans="1:76">
      <c r="A636" s="662"/>
      <c r="B636" s="319"/>
      <c r="C636" s="319"/>
      <c r="D636" s="319"/>
      <c r="E636" s="319"/>
      <c r="F636" s="319"/>
      <c r="G636" s="393"/>
      <c r="H636" s="391"/>
      <c r="I636" s="319"/>
      <c r="J636" s="319"/>
      <c r="K636" s="319"/>
      <c r="L636" s="319"/>
      <c r="M636" s="319"/>
      <c r="N636" s="391"/>
      <c r="O636" s="319"/>
      <c r="P636" s="319"/>
      <c r="Q636" s="319"/>
      <c r="R636" s="319"/>
      <c r="S636" s="319"/>
      <c r="T636" s="391"/>
      <c r="U636" s="319"/>
      <c r="V636" s="319"/>
      <c r="W636" s="319"/>
      <c r="X636" s="319"/>
      <c r="Y636" s="319"/>
      <c r="Z636" s="391"/>
      <c r="AA636" s="319"/>
      <c r="AB636" s="319"/>
      <c r="AC636" s="319"/>
      <c r="AD636" s="319"/>
      <c r="AE636" s="319"/>
      <c r="AF636" s="391"/>
      <c r="AG636" s="319"/>
      <c r="AH636" s="319"/>
      <c r="AI636" s="319"/>
      <c r="AJ636" s="319"/>
      <c r="AK636" s="319"/>
      <c r="AL636" s="391"/>
      <c r="AM636" s="319"/>
      <c r="AN636" s="319"/>
      <c r="AO636" s="319"/>
      <c r="AP636" s="319"/>
      <c r="AQ636" s="319"/>
      <c r="AR636" s="391"/>
      <c r="AS636" s="319"/>
      <c r="AT636" s="319"/>
      <c r="AU636" s="319"/>
      <c r="AV636" s="319"/>
      <c r="AW636" s="394"/>
      <c r="AX636" s="391"/>
      <c r="AY636" s="319"/>
      <c r="AZ636" s="319"/>
      <c r="BA636" s="319"/>
      <c r="BB636" s="319"/>
      <c r="BC636" s="319"/>
      <c r="BD636" s="391"/>
      <c r="BE636" s="319"/>
      <c r="BF636" s="319"/>
      <c r="BG636" s="319"/>
      <c r="BH636" s="319"/>
      <c r="BI636" s="319"/>
      <c r="BJ636" s="391"/>
      <c r="BL636" s="391"/>
      <c r="BM636" s="391"/>
      <c r="BN636" s="391"/>
      <c r="BO636" s="391"/>
      <c r="BP636" s="391"/>
      <c r="BQ636" s="391"/>
      <c r="BR636" s="391"/>
      <c r="BS636" s="391"/>
      <c r="BT636" s="391"/>
      <c r="BU636" s="391"/>
      <c r="BV636" s="391"/>
      <c r="BW636" s="391"/>
      <c r="BX636" s="391"/>
    </row>
    <row r="637" spans="1:76">
      <c r="A637" s="662"/>
      <c r="B637" s="319"/>
      <c r="C637" s="319"/>
      <c r="D637" s="319"/>
      <c r="E637" s="319"/>
      <c r="F637" s="319"/>
      <c r="G637" s="393"/>
      <c r="H637" s="391"/>
      <c r="I637" s="319"/>
      <c r="J637" s="319"/>
      <c r="K637" s="319"/>
      <c r="L637" s="319"/>
      <c r="M637" s="319"/>
      <c r="N637" s="391"/>
      <c r="O637" s="319"/>
      <c r="P637" s="319"/>
      <c r="Q637" s="319"/>
      <c r="R637" s="319"/>
      <c r="S637" s="319"/>
      <c r="T637" s="391"/>
      <c r="U637" s="319"/>
      <c r="V637" s="319"/>
      <c r="W637" s="319"/>
      <c r="X637" s="319"/>
      <c r="Y637" s="319"/>
      <c r="Z637" s="391"/>
      <c r="AA637" s="319"/>
      <c r="AB637" s="319"/>
      <c r="AC637" s="319"/>
      <c r="AD637" s="319"/>
      <c r="AE637" s="319"/>
      <c r="AF637" s="391"/>
      <c r="AG637" s="319"/>
      <c r="AH637" s="319"/>
      <c r="AI637" s="319"/>
      <c r="AJ637" s="319"/>
      <c r="AK637" s="319"/>
      <c r="AL637" s="391"/>
      <c r="AM637" s="319"/>
      <c r="AN637" s="319"/>
      <c r="AO637" s="319"/>
      <c r="AP637" s="319"/>
      <c r="AQ637" s="319"/>
      <c r="AR637" s="391"/>
      <c r="AS637" s="319"/>
      <c r="AT637" s="319"/>
      <c r="AU637" s="319"/>
      <c r="AV637" s="319"/>
      <c r="AW637" s="394"/>
      <c r="AX637" s="391"/>
      <c r="AY637" s="319"/>
      <c r="AZ637" s="319"/>
      <c r="BA637" s="319"/>
      <c r="BB637" s="319"/>
      <c r="BC637" s="319"/>
      <c r="BD637" s="391"/>
      <c r="BE637" s="319"/>
      <c r="BF637" s="319"/>
      <c r="BG637" s="319"/>
      <c r="BH637" s="319"/>
      <c r="BI637" s="319"/>
      <c r="BJ637" s="391"/>
      <c r="BL637" s="391"/>
      <c r="BM637" s="391"/>
      <c r="BN637" s="391"/>
      <c r="BO637" s="391"/>
      <c r="BP637" s="391"/>
      <c r="BQ637" s="391"/>
      <c r="BR637" s="391"/>
      <c r="BS637" s="391"/>
      <c r="BT637" s="391"/>
      <c r="BU637" s="391"/>
      <c r="BV637" s="391"/>
      <c r="BW637" s="391"/>
      <c r="BX637" s="391"/>
    </row>
    <row r="638" spans="1:76">
      <c r="A638" s="662"/>
      <c r="B638" s="319"/>
      <c r="C638" s="319"/>
      <c r="D638" s="319"/>
      <c r="E638" s="319"/>
      <c r="F638" s="319"/>
      <c r="G638" s="393"/>
      <c r="H638" s="391"/>
      <c r="I638" s="319"/>
      <c r="J638" s="319"/>
      <c r="K638" s="319"/>
      <c r="L638" s="319"/>
      <c r="M638" s="319"/>
      <c r="N638" s="391"/>
      <c r="O638" s="319"/>
      <c r="P638" s="319"/>
      <c r="Q638" s="319"/>
      <c r="R638" s="319"/>
      <c r="S638" s="319"/>
      <c r="T638" s="391"/>
      <c r="U638" s="319"/>
      <c r="V638" s="319"/>
      <c r="W638" s="319"/>
      <c r="X638" s="319"/>
      <c r="Y638" s="319"/>
      <c r="Z638" s="391"/>
      <c r="AA638" s="319"/>
      <c r="AB638" s="319"/>
      <c r="AC638" s="319"/>
      <c r="AD638" s="319"/>
      <c r="AE638" s="319"/>
      <c r="AF638" s="391"/>
      <c r="AG638" s="319"/>
      <c r="AH638" s="319"/>
      <c r="AI638" s="319"/>
      <c r="AJ638" s="319"/>
      <c r="AK638" s="319"/>
      <c r="AL638" s="391"/>
      <c r="AM638" s="319"/>
      <c r="AN638" s="319"/>
      <c r="AO638" s="319"/>
      <c r="AP638" s="319"/>
      <c r="AQ638" s="319"/>
      <c r="AR638" s="391"/>
      <c r="AS638" s="319"/>
      <c r="AT638" s="319"/>
      <c r="AU638" s="319"/>
      <c r="AV638" s="319"/>
      <c r="AW638" s="394"/>
      <c r="AX638" s="391"/>
      <c r="AY638" s="319"/>
      <c r="AZ638" s="319"/>
      <c r="BA638" s="319"/>
      <c r="BB638" s="319"/>
      <c r="BC638" s="319"/>
      <c r="BD638" s="391"/>
      <c r="BE638" s="319"/>
      <c r="BF638" s="319"/>
      <c r="BG638" s="319"/>
      <c r="BH638" s="319"/>
      <c r="BI638" s="319"/>
      <c r="BJ638" s="391"/>
      <c r="BL638" s="391"/>
      <c r="BM638" s="391"/>
      <c r="BN638" s="391"/>
      <c r="BO638" s="391"/>
      <c r="BP638" s="391"/>
      <c r="BQ638" s="391"/>
      <c r="BR638" s="391"/>
      <c r="BS638" s="391"/>
      <c r="BT638" s="391"/>
      <c r="BU638" s="391"/>
      <c r="BV638" s="391"/>
      <c r="BW638" s="391"/>
      <c r="BX638" s="391"/>
    </row>
    <row r="639" spans="1:76">
      <c r="A639" s="662"/>
      <c r="B639" s="319"/>
      <c r="C639" s="319"/>
      <c r="D639" s="319"/>
      <c r="E639" s="319"/>
      <c r="F639" s="319"/>
      <c r="G639" s="393"/>
      <c r="H639" s="391"/>
      <c r="I639" s="319"/>
      <c r="J639" s="319"/>
      <c r="K639" s="319"/>
      <c r="L639" s="319"/>
      <c r="M639" s="319"/>
      <c r="N639" s="391"/>
      <c r="O639" s="319"/>
      <c r="P639" s="319"/>
      <c r="Q639" s="319"/>
      <c r="R639" s="319"/>
      <c r="S639" s="319"/>
      <c r="T639" s="391"/>
      <c r="U639" s="319"/>
      <c r="V639" s="319"/>
      <c r="W639" s="319"/>
      <c r="X639" s="319"/>
      <c r="Y639" s="319"/>
      <c r="Z639" s="391"/>
      <c r="AA639" s="319"/>
      <c r="AB639" s="319"/>
      <c r="AC639" s="319"/>
      <c r="AD639" s="319"/>
      <c r="AE639" s="319"/>
      <c r="AF639" s="391"/>
      <c r="AG639" s="319"/>
      <c r="AH639" s="319"/>
      <c r="AI639" s="319"/>
      <c r="AJ639" s="319"/>
      <c r="AK639" s="319"/>
      <c r="AL639" s="391"/>
      <c r="AM639" s="319"/>
      <c r="AN639" s="319"/>
      <c r="AO639" s="319"/>
      <c r="AP639" s="319"/>
      <c r="AQ639" s="319"/>
      <c r="AR639" s="391"/>
      <c r="AS639" s="319"/>
      <c r="AT639" s="319"/>
      <c r="AU639" s="319"/>
      <c r="AV639" s="319"/>
      <c r="AW639" s="394"/>
      <c r="AX639" s="391"/>
      <c r="AY639" s="319"/>
      <c r="AZ639" s="319"/>
      <c r="BA639" s="319"/>
      <c r="BB639" s="319"/>
      <c r="BC639" s="319"/>
      <c r="BD639" s="391"/>
      <c r="BE639" s="319"/>
      <c r="BF639" s="319"/>
      <c r="BG639" s="319"/>
      <c r="BH639" s="319"/>
      <c r="BI639" s="319"/>
      <c r="BJ639" s="391"/>
      <c r="BL639" s="391"/>
      <c r="BM639" s="391"/>
      <c r="BN639" s="391"/>
      <c r="BO639" s="391"/>
      <c r="BP639" s="391"/>
      <c r="BQ639" s="391"/>
      <c r="BR639" s="391"/>
      <c r="BS639" s="391"/>
      <c r="BT639" s="391"/>
      <c r="BU639" s="391"/>
      <c r="BV639" s="391"/>
      <c r="BW639" s="391"/>
      <c r="BX639" s="391"/>
    </row>
    <row r="640" spans="1:76">
      <c r="A640" s="662"/>
      <c r="B640" s="319"/>
      <c r="C640" s="319"/>
      <c r="D640" s="319"/>
      <c r="E640" s="319"/>
      <c r="F640" s="319"/>
      <c r="G640" s="393"/>
      <c r="H640" s="391"/>
      <c r="I640" s="319"/>
      <c r="J640" s="319"/>
      <c r="K640" s="319"/>
      <c r="L640" s="319"/>
      <c r="M640" s="319"/>
      <c r="N640" s="391"/>
      <c r="O640" s="319"/>
      <c r="P640" s="319"/>
      <c r="Q640" s="319"/>
      <c r="R640" s="319"/>
      <c r="S640" s="319"/>
      <c r="T640" s="391"/>
      <c r="U640" s="319"/>
      <c r="V640" s="319"/>
      <c r="W640" s="319"/>
      <c r="X640" s="319"/>
      <c r="Y640" s="319"/>
      <c r="Z640" s="391"/>
      <c r="AA640" s="319"/>
      <c r="AB640" s="319"/>
      <c r="AC640" s="319"/>
      <c r="AD640" s="319"/>
      <c r="AE640" s="319"/>
      <c r="AF640" s="391"/>
      <c r="AG640" s="319"/>
      <c r="AH640" s="319"/>
      <c r="AI640" s="319"/>
      <c r="AJ640" s="319"/>
      <c r="AK640" s="319"/>
      <c r="AL640" s="391"/>
      <c r="AM640" s="319"/>
      <c r="AN640" s="319"/>
      <c r="AO640" s="319"/>
      <c r="AP640" s="319"/>
      <c r="AQ640" s="319"/>
      <c r="AR640" s="391"/>
      <c r="AS640" s="319"/>
      <c r="AT640" s="319"/>
      <c r="AU640" s="319"/>
      <c r="AV640" s="319"/>
      <c r="AW640" s="394"/>
      <c r="AX640" s="391"/>
      <c r="AY640" s="319"/>
      <c r="AZ640" s="319"/>
      <c r="BA640" s="319"/>
      <c r="BB640" s="319"/>
      <c r="BC640" s="319"/>
      <c r="BD640" s="391"/>
      <c r="BE640" s="319"/>
      <c r="BF640" s="319"/>
      <c r="BG640" s="319"/>
      <c r="BH640" s="319"/>
      <c r="BI640" s="319"/>
      <c r="BJ640" s="391"/>
      <c r="BL640" s="391"/>
      <c r="BM640" s="391"/>
      <c r="BN640" s="391"/>
      <c r="BO640" s="391"/>
      <c r="BP640" s="391"/>
      <c r="BQ640" s="391"/>
      <c r="BR640" s="391"/>
      <c r="BS640" s="391"/>
      <c r="BT640" s="391"/>
      <c r="BU640" s="391"/>
      <c r="BV640" s="391"/>
      <c r="BW640" s="391"/>
      <c r="BX640" s="391"/>
    </row>
    <row r="641" spans="1:76">
      <c r="A641" s="662"/>
      <c r="B641" s="319"/>
      <c r="C641" s="319"/>
      <c r="D641" s="319"/>
      <c r="E641" s="319"/>
      <c r="F641" s="319"/>
      <c r="G641" s="393"/>
      <c r="H641" s="391"/>
      <c r="I641" s="319"/>
      <c r="J641" s="319"/>
      <c r="K641" s="319"/>
      <c r="L641" s="319"/>
      <c r="M641" s="319"/>
      <c r="N641" s="391"/>
      <c r="O641" s="319"/>
      <c r="P641" s="319"/>
      <c r="Q641" s="319"/>
      <c r="R641" s="319"/>
      <c r="S641" s="319"/>
      <c r="T641" s="391"/>
      <c r="U641" s="319"/>
      <c r="V641" s="319"/>
      <c r="W641" s="319"/>
      <c r="X641" s="319"/>
      <c r="Y641" s="319"/>
      <c r="Z641" s="391"/>
      <c r="AA641" s="319"/>
      <c r="AB641" s="319"/>
      <c r="AC641" s="319"/>
      <c r="AD641" s="319"/>
      <c r="AE641" s="319"/>
      <c r="AF641" s="391"/>
      <c r="AG641" s="319"/>
      <c r="AH641" s="319"/>
      <c r="AI641" s="319"/>
      <c r="AJ641" s="319"/>
      <c r="AK641" s="319"/>
      <c r="AL641" s="391"/>
      <c r="AM641" s="319"/>
      <c r="AN641" s="319"/>
      <c r="AO641" s="319"/>
      <c r="AP641" s="319"/>
      <c r="AQ641" s="319"/>
      <c r="AR641" s="391"/>
      <c r="AS641" s="319"/>
      <c r="AT641" s="319"/>
      <c r="AU641" s="319"/>
      <c r="AV641" s="319"/>
      <c r="AW641" s="394"/>
      <c r="AX641" s="391"/>
      <c r="AY641" s="319"/>
      <c r="AZ641" s="319"/>
      <c r="BA641" s="319"/>
      <c r="BB641" s="319"/>
      <c r="BC641" s="319"/>
      <c r="BD641" s="391"/>
      <c r="BE641" s="319"/>
      <c r="BF641" s="319"/>
      <c r="BG641" s="319"/>
      <c r="BH641" s="319"/>
      <c r="BI641" s="319"/>
      <c r="BJ641" s="391"/>
      <c r="BL641" s="391"/>
      <c r="BM641" s="391"/>
      <c r="BN641" s="391"/>
      <c r="BO641" s="391"/>
      <c r="BP641" s="391"/>
      <c r="BQ641" s="391"/>
      <c r="BR641" s="391"/>
      <c r="BS641" s="391"/>
      <c r="BT641" s="391"/>
      <c r="BU641" s="391"/>
      <c r="BV641" s="391"/>
      <c r="BW641" s="391"/>
      <c r="BX641" s="391"/>
    </row>
    <row r="642" spans="1:76">
      <c r="A642" s="662"/>
      <c r="B642" s="319"/>
      <c r="C642" s="319"/>
      <c r="D642" s="319"/>
      <c r="E642" s="319"/>
      <c r="F642" s="319"/>
      <c r="G642" s="393"/>
      <c r="H642" s="391"/>
      <c r="I642" s="319"/>
      <c r="J642" s="319"/>
      <c r="K642" s="319"/>
      <c r="L642" s="319"/>
      <c r="M642" s="319"/>
      <c r="N642" s="391"/>
      <c r="O642" s="319"/>
      <c r="P642" s="319"/>
      <c r="Q642" s="319"/>
      <c r="R642" s="319"/>
      <c r="S642" s="319"/>
      <c r="T642" s="391"/>
      <c r="U642" s="319"/>
      <c r="V642" s="319"/>
      <c r="W642" s="319"/>
      <c r="X642" s="319"/>
      <c r="Y642" s="319"/>
      <c r="Z642" s="391"/>
      <c r="AA642" s="319"/>
      <c r="AB642" s="319"/>
      <c r="AC642" s="319"/>
      <c r="AD642" s="319"/>
      <c r="AE642" s="319"/>
      <c r="AF642" s="391"/>
      <c r="AG642" s="319"/>
      <c r="AH642" s="319"/>
      <c r="AI642" s="319"/>
      <c r="AJ642" s="319"/>
      <c r="AK642" s="319"/>
      <c r="AL642" s="391"/>
      <c r="AM642" s="319"/>
      <c r="AN642" s="319"/>
      <c r="AO642" s="319"/>
      <c r="AP642" s="319"/>
      <c r="AQ642" s="319"/>
      <c r="AR642" s="391"/>
      <c r="AS642" s="319"/>
      <c r="AT642" s="319"/>
      <c r="AU642" s="319"/>
      <c r="AV642" s="319"/>
      <c r="AW642" s="394"/>
      <c r="AX642" s="391"/>
      <c r="AY642" s="319"/>
      <c r="AZ642" s="319"/>
      <c r="BA642" s="319"/>
      <c r="BB642" s="319"/>
      <c r="BC642" s="319"/>
      <c r="BD642" s="391"/>
      <c r="BE642" s="319"/>
      <c r="BF642" s="319"/>
      <c r="BG642" s="319"/>
      <c r="BH642" s="319"/>
      <c r="BI642" s="319"/>
      <c r="BJ642" s="391"/>
      <c r="BL642" s="391"/>
      <c r="BM642" s="391"/>
      <c r="BN642" s="391"/>
      <c r="BO642" s="391"/>
      <c r="BP642" s="391"/>
      <c r="BQ642" s="391"/>
      <c r="BR642" s="391"/>
      <c r="BS642" s="391"/>
      <c r="BT642" s="391"/>
      <c r="BU642" s="391"/>
      <c r="BV642" s="391"/>
      <c r="BW642" s="391"/>
      <c r="BX642" s="391"/>
    </row>
    <row r="643" spans="1:76">
      <c r="A643" s="662"/>
      <c r="B643" s="319"/>
      <c r="C643" s="319"/>
      <c r="D643" s="319"/>
      <c r="E643" s="319"/>
      <c r="F643" s="319"/>
      <c r="G643" s="393"/>
      <c r="H643" s="391"/>
      <c r="I643" s="319"/>
      <c r="J643" s="319"/>
      <c r="K643" s="319"/>
      <c r="L643" s="319"/>
      <c r="M643" s="319"/>
      <c r="N643" s="391"/>
      <c r="O643" s="319"/>
      <c r="P643" s="319"/>
      <c r="Q643" s="319"/>
      <c r="R643" s="319"/>
      <c r="S643" s="319"/>
      <c r="T643" s="391"/>
      <c r="U643" s="319"/>
      <c r="V643" s="319"/>
      <c r="W643" s="319"/>
      <c r="X643" s="319"/>
      <c r="Y643" s="319"/>
      <c r="Z643" s="391"/>
      <c r="AA643" s="319"/>
      <c r="AB643" s="319"/>
      <c r="AC643" s="319"/>
      <c r="AD643" s="319"/>
      <c r="AE643" s="319"/>
      <c r="AF643" s="391"/>
      <c r="AG643" s="319"/>
      <c r="AH643" s="319"/>
      <c r="AI643" s="319"/>
      <c r="AJ643" s="319"/>
      <c r="AK643" s="319"/>
      <c r="AL643" s="391"/>
      <c r="AM643" s="319"/>
      <c r="AN643" s="319"/>
      <c r="AO643" s="319"/>
      <c r="AP643" s="319"/>
      <c r="AQ643" s="319"/>
      <c r="AR643" s="391"/>
      <c r="AS643" s="319"/>
      <c r="AT643" s="319"/>
      <c r="AU643" s="319"/>
      <c r="AV643" s="319"/>
      <c r="AW643" s="394"/>
      <c r="AX643" s="391"/>
      <c r="AY643" s="319"/>
      <c r="AZ643" s="319"/>
      <c r="BA643" s="319"/>
      <c r="BB643" s="319"/>
      <c r="BC643" s="319"/>
      <c r="BD643" s="391"/>
      <c r="BE643" s="319"/>
      <c r="BF643" s="319"/>
      <c r="BG643" s="319"/>
      <c r="BH643" s="319"/>
      <c r="BI643" s="319"/>
      <c r="BJ643" s="391"/>
      <c r="BL643" s="391"/>
      <c r="BM643" s="391"/>
      <c r="BN643" s="391"/>
      <c r="BO643" s="391"/>
      <c r="BP643" s="391"/>
      <c r="BQ643" s="391"/>
      <c r="BR643" s="391"/>
      <c r="BS643" s="391"/>
      <c r="BT643" s="391"/>
      <c r="BU643" s="391"/>
      <c r="BV643" s="391"/>
      <c r="BW643" s="391"/>
      <c r="BX643" s="391"/>
    </row>
    <row r="644" spans="1:76">
      <c r="A644" s="662"/>
      <c r="B644" s="319"/>
      <c r="C644" s="319"/>
      <c r="D644" s="319"/>
      <c r="E644" s="319"/>
      <c r="F644" s="319"/>
      <c r="G644" s="393"/>
      <c r="H644" s="391"/>
      <c r="I644" s="319"/>
      <c r="J644" s="319"/>
      <c r="K644" s="319"/>
      <c r="L644" s="319"/>
      <c r="M644" s="319"/>
      <c r="N644" s="391"/>
      <c r="O644" s="319"/>
      <c r="P644" s="319"/>
      <c r="Q644" s="319"/>
      <c r="R644" s="319"/>
      <c r="S644" s="319"/>
      <c r="T644" s="391"/>
      <c r="U644" s="319"/>
      <c r="V644" s="319"/>
      <c r="W644" s="319"/>
      <c r="X644" s="319"/>
      <c r="Y644" s="319"/>
      <c r="Z644" s="391"/>
      <c r="AA644" s="319"/>
      <c r="AB644" s="319"/>
      <c r="AC644" s="319"/>
      <c r="AD644" s="319"/>
      <c r="AE644" s="319"/>
      <c r="AF644" s="391"/>
      <c r="AG644" s="319"/>
      <c r="AH644" s="319"/>
      <c r="AI644" s="319"/>
      <c r="AJ644" s="319"/>
      <c r="AK644" s="319"/>
      <c r="AL644" s="391"/>
      <c r="AM644" s="319"/>
      <c r="AN644" s="319"/>
      <c r="AO644" s="319"/>
      <c r="AP644" s="319"/>
      <c r="AQ644" s="319"/>
      <c r="AR644" s="391"/>
      <c r="AS644" s="319"/>
      <c r="AT644" s="319"/>
      <c r="AU644" s="319"/>
      <c r="AV644" s="319"/>
      <c r="AW644" s="394"/>
      <c r="AX644" s="391"/>
      <c r="AY644" s="319"/>
      <c r="AZ644" s="319"/>
      <c r="BA644" s="319"/>
      <c r="BB644" s="319"/>
      <c r="BC644" s="319"/>
      <c r="BD644" s="391"/>
      <c r="BE644" s="319"/>
      <c r="BF644" s="319"/>
      <c r="BG644" s="319"/>
      <c r="BH644" s="319"/>
      <c r="BI644" s="319"/>
      <c r="BJ644" s="391"/>
      <c r="BL644" s="391"/>
      <c r="BM644" s="391"/>
      <c r="BN644" s="391"/>
      <c r="BO644" s="391"/>
      <c r="BP644" s="391"/>
      <c r="BQ644" s="391"/>
      <c r="BR644" s="391"/>
      <c r="BS644" s="391"/>
      <c r="BT644" s="391"/>
      <c r="BU644" s="391"/>
      <c r="BV644" s="391"/>
      <c r="BW644" s="391"/>
      <c r="BX644" s="391"/>
    </row>
    <row r="645" spans="1:76">
      <c r="A645" s="662"/>
      <c r="B645" s="319"/>
      <c r="C645" s="319"/>
      <c r="D645" s="319"/>
      <c r="E645" s="319"/>
      <c r="F645" s="319"/>
      <c r="G645" s="393"/>
      <c r="H645" s="391"/>
      <c r="I645" s="319"/>
      <c r="J645" s="319"/>
      <c r="K645" s="319"/>
      <c r="L645" s="319"/>
      <c r="M645" s="319"/>
      <c r="N645" s="391"/>
      <c r="O645" s="319"/>
      <c r="P645" s="319"/>
      <c r="Q645" s="319"/>
      <c r="R645" s="319"/>
      <c r="S645" s="319"/>
      <c r="T645" s="391"/>
      <c r="U645" s="319"/>
      <c r="V645" s="319"/>
      <c r="W645" s="319"/>
      <c r="X645" s="319"/>
      <c r="Y645" s="319"/>
      <c r="Z645" s="391"/>
      <c r="AA645" s="319"/>
      <c r="AB645" s="319"/>
      <c r="AC645" s="319"/>
      <c r="AD645" s="319"/>
      <c r="AE645" s="319"/>
      <c r="AF645" s="391"/>
      <c r="AG645" s="319"/>
      <c r="AH645" s="319"/>
      <c r="AI645" s="319"/>
      <c r="AJ645" s="319"/>
      <c r="AK645" s="319"/>
      <c r="AL645" s="391"/>
      <c r="AM645" s="319"/>
      <c r="AN645" s="319"/>
      <c r="AO645" s="319"/>
      <c r="AP645" s="319"/>
      <c r="AQ645" s="319"/>
      <c r="AR645" s="391"/>
      <c r="AS645" s="319"/>
      <c r="AT645" s="319"/>
      <c r="AU645" s="319"/>
      <c r="AV645" s="319"/>
      <c r="AW645" s="394"/>
      <c r="AX645" s="391"/>
      <c r="AY645" s="319"/>
      <c r="AZ645" s="319"/>
      <c r="BA645" s="319"/>
      <c r="BB645" s="319"/>
      <c r="BC645" s="319"/>
      <c r="BD645" s="391"/>
      <c r="BE645" s="319"/>
      <c r="BF645" s="319"/>
      <c r="BG645" s="319"/>
      <c r="BH645" s="319"/>
      <c r="BI645" s="319"/>
      <c r="BJ645" s="391"/>
      <c r="BL645" s="391"/>
      <c r="BM645" s="391"/>
      <c r="BN645" s="391"/>
      <c r="BO645" s="391"/>
      <c r="BP645" s="391"/>
      <c r="BQ645" s="391"/>
      <c r="BR645" s="391"/>
      <c r="BS645" s="391"/>
      <c r="BT645" s="391"/>
      <c r="BU645" s="391"/>
      <c r="BV645" s="391"/>
      <c r="BW645" s="391"/>
      <c r="BX645" s="391"/>
    </row>
    <row r="646" spans="1:76">
      <c r="A646" s="662"/>
      <c r="B646" s="319"/>
      <c r="C646" s="319"/>
      <c r="D646" s="319"/>
      <c r="E646" s="319"/>
      <c r="F646" s="319"/>
      <c r="G646" s="393"/>
      <c r="H646" s="391"/>
      <c r="I646" s="319"/>
      <c r="J646" s="319"/>
      <c r="K646" s="319"/>
      <c r="L646" s="319"/>
      <c r="M646" s="319"/>
      <c r="N646" s="391"/>
      <c r="O646" s="319"/>
      <c r="P646" s="319"/>
      <c r="Q646" s="319"/>
      <c r="R646" s="319"/>
      <c r="S646" s="319"/>
      <c r="T646" s="391"/>
      <c r="U646" s="319"/>
      <c r="V646" s="319"/>
      <c r="W646" s="319"/>
      <c r="X646" s="319"/>
      <c r="Y646" s="319"/>
      <c r="Z646" s="391"/>
      <c r="AA646" s="319"/>
      <c r="AB646" s="319"/>
      <c r="AC646" s="319"/>
      <c r="AD646" s="319"/>
      <c r="AE646" s="319"/>
      <c r="AF646" s="391"/>
      <c r="AG646" s="319"/>
      <c r="AH646" s="319"/>
      <c r="AI646" s="319"/>
      <c r="AJ646" s="319"/>
      <c r="AK646" s="319"/>
      <c r="AL646" s="391"/>
      <c r="AM646" s="319"/>
      <c r="AN646" s="319"/>
      <c r="AO646" s="319"/>
      <c r="AP646" s="319"/>
      <c r="AQ646" s="319"/>
      <c r="AR646" s="391"/>
      <c r="AS646" s="319"/>
      <c r="AT646" s="319"/>
      <c r="AU646" s="319"/>
      <c r="AV646" s="319"/>
      <c r="AW646" s="394"/>
      <c r="AX646" s="391"/>
      <c r="AY646" s="319"/>
      <c r="AZ646" s="319"/>
      <c r="BA646" s="319"/>
      <c r="BB646" s="319"/>
      <c r="BC646" s="319"/>
      <c r="BD646" s="391"/>
      <c r="BE646" s="319"/>
      <c r="BF646" s="319"/>
      <c r="BG646" s="319"/>
      <c r="BH646" s="319"/>
      <c r="BI646" s="319"/>
      <c r="BJ646" s="391"/>
      <c r="BL646" s="391"/>
      <c r="BM646" s="391"/>
      <c r="BN646" s="391"/>
      <c r="BO646" s="391"/>
      <c r="BP646" s="391"/>
      <c r="BQ646" s="391"/>
      <c r="BR646" s="391"/>
      <c r="BS646" s="391"/>
      <c r="BT646" s="391"/>
      <c r="BU646" s="391"/>
      <c r="BV646" s="391"/>
      <c r="BW646" s="391"/>
      <c r="BX646" s="391"/>
    </row>
    <row r="647" spans="1:76">
      <c r="A647" s="662"/>
      <c r="B647" s="319"/>
      <c r="C647" s="319"/>
      <c r="D647" s="319"/>
      <c r="E647" s="319"/>
      <c r="F647" s="319"/>
      <c r="G647" s="393"/>
      <c r="H647" s="391"/>
      <c r="I647" s="319"/>
      <c r="J647" s="319"/>
      <c r="K647" s="319"/>
      <c r="L647" s="319"/>
      <c r="M647" s="319"/>
      <c r="N647" s="391"/>
      <c r="O647" s="319"/>
      <c r="P647" s="319"/>
      <c r="Q647" s="319"/>
      <c r="R647" s="319"/>
      <c r="S647" s="319"/>
      <c r="T647" s="391"/>
      <c r="U647" s="319"/>
      <c r="V647" s="319"/>
      <c r="W647" s="319"/>
      <c r="X647" s="319"/>
      <c r="Y647" s="319"/>
      <c r="Z647" s="391"/>
      <c r="AA647" s="319"/>
      <c r="AB647" s="319"/>
      <c r="AC647" s="319"/>
      <c r="AD647" s="319"/>
      <c r="AE647" s="319"/>
      <c r="AF647" s="391"/>
      <c r="AG647" s="319"/>
      <c r="AH647" s="319"/>
      <c r="AI647" s="319"/>
      <c r="AJ647" s="319"/>
      <c r="AK647" s="319"/>
      <c r="AL647" s="391"/>
      <c r="AM647" s="319"/>
      <c r="AN647" s="319"/>
      <c r="AO647" s="319"/>
      <c r="AP647" s="319"/>
      <c r="AQ647" s="319"/>
      <c r="AR647" s="391"/>
      <c r="AS647" s="319"/>
      <c r="AT647" s="319"/>
      <c r="AU647" s="319"/>
      <c r="AV647" s="319"/>
      <c r="AW647" s="394"/>
      <c r="AX647" s="391"/>
      <c r="AY647" s="319"/>
      <c r="AZ647" s="319"/>
      <c r="BA647" s="319"/>
      <c r="BB647" s="319"/>
      <c r="BC647" s="319"/>
      <c r="BD647" s="391"/>
      <c r="BE647" s="319"/>
      <c r="BF647" s="319"/>
      <c r="BG647" s="319"/>
      <c r="BH647" s="319"/>
      <c r="BI647" s="319"/>
      <c r="BJ647" s="391"/>
      <c r="BL647" s="391"/>
      <c r="BM647" s="391"/>
      <c r="BN647" s="391"/>
      <c r="BO647" s="391"/>
      <c r="BP647" s="391"/>
      <c r="BQ647" s="391"/>
      <c r="BR647" s="391"/>
      <c r="BS647" s="391"/>
      <c r="BT647" s="391"/>
      <c r="BU647" s="391"/>
      <c r="BV647" s="391"/>
      <c r="BW647" s="391"/>
      <c r="BX647" s="391"/>
    </row>
    <row r="648" spans="1:76">
      <c r="A648" s="662"/>
      <c r="B648" s="319"/>
      <c r="C648" s="319"/>
      <c r="D648" s="319"/>
      <c r="E648" s="319"/>
      <c r="F648" s="319"/>
      <c r="G648" s="393"/>
      <c r="H648" s="391"/>
      <c r="I648" s="319"/>
      <c r="J648" s="319"/>
      <c r="K648" s="319"/>
      <c r="L648" s="319"/>
      <c r="M648" s="319"/>
      <c r="N648" s="391"/>
      <c r="O648" s="319"/>
      <c r="P648" s="319"/>
      <c r="Q648" s="319"/>
      <c r="R648" s="319"/>
      <c r="S648" s="319"/>
      <c r="T648" s="391"/>
      <c r="U648" s="319"/>
      <c r="V648" s="319"/>
      <c r="W648" s="319"/>
      <c r="X648" s="319"/>
      <c r="Y648" s="319"/>
      <c r="Z648" s="391"/>
      <c r="AA648" s="319"/>
      <c r="AB648" s="319"/>
      <c r="AC648" s="319"/>
      <c r="AD648" s="319"/>
      <c r="AE648" s="319"/>
      <c r="AF648" s="391"/>
      <c r="AG648" s="319"/>
      <c r="AH648" s="319"/>
      <c r="AI648" s="319"/>
      <c r="AJ648" s="319"/>
      <c r="AK648" s="319"/>
      <c r="AL648" s="391"/>
      <c r="AM648" s="319"/>
      <c r="AN648" s="319"/>
      <c r="AO648" s="319"/>
      <c r="AP648" s="319"/>
      <c r="AQ648" s="319"/>
      <c r="AR648" s="391"/>
      <c r="AS648" s="319"/>
      <c r="AT648" s="319"/>
      <c r="AU648" s="319"/>
      <c r="AV648" s="319"/>
      <c r="AW648" s="394"/>
      <c r="AX648" s="391"/>
      <c r="AY648" s="319"/>
      <c r="AZ648" s="319"/>
      <c r="BA648" s="319"/>
      <c r="BB648" s="319"/>
      <c r="BC648" s="319"/>
      <c r="BD648" s="391"/>
      <c r="BE648" s="319"/>
      <c r="BF648" s="319"/>
      <c r="BG648" s="319"/>
      <c r="BH648" s="319"/>
      <c r="BI648" s="319"/>
      <c r="BJ648" s="391"/>
      <c r="BL648" s="391"/>
      <c r="BM648" s="391"/>
      <c r="BN648" s="391"/>
      <c r="BO648" s="391"/>
      <c r="BP648" s="391"/>
      <c r="BQ648" s="391"/>
      <c r="BR648" s="391"/>
      <c r="BS648" s="391"/>
      <c r="BT648" s="391"/>
      <c r="BU648" s="391"/>
      <c r="BV648" s="391"/>
      <c r="BW648" s="391"/>
      <c r="BX648" s="391"/>
    </row>
    <row r="649" spans="1:76">
      <c r="A649" s="662"/>
      <c r="B649" s="319"/>
      <c r="C649" s="319"/>
      <c r="D649" s="319"/>
      <c r="E649" s="319"/>
      <c r="F649" s="319"/>
      <c r="G649" s="393"/>
      <c r="H649" s="391"/>
      <c r="I649" s="319"/>
      <c r="J649" s="319"/>
      <c r="K649" s="319"/>
      <c r="L649" s="319"/>
      <c r="M649" s="319"/>
      <c r="N649" s="391"/>
      <c r="O649" s="319"/>
      <c r="P649" s="319"/>
      <c r="Q649" s="319"/>
      <c r="R649" s="319"/>
      <c r="S649" s="319"/>
      <c r="T649" s="391"/>
      <c r="U649" s="319"/>
      <c r="V649" s="319"/>
      <c r="W649" s="319"/>
      <c r="X649" s="319"/>
      <c r="Y649" s="319"/>
      <c r="Z649" s="391"/>
      <c r="AA649" s="319"/>
      <c r="AB649" s="319"/>
      <c r="AC649" s="319"/>
      <c r="AD649" s="319"/>
      <c r="AE649" s="319"/>
      <c r="AF649" s="391"/>
      <c r="AG649" s="319"/>
      <c r="AH649" s="319"/>
      <c r="AI649" s="319"/>
      <c r="AJ649" s="319"/>
      <c r="AK649" s="319"/>
      <c r="AL649" s="391"/>
      <c r="AM649" s="319"/>
      <c r="AN649" s="319"/>
      <c r="AO649" s="319"/>
      <c r="AP649" s="319"/>
      <c r="AQ649" s="319"/>
      <c r="AR649" s="391"/>
      <c r="AS649" s="319"/>
      <c r="AT649" s="319"/>
      <c r="AU649" s="319"/>
      <c r="AV649" s="319"/>
      <c r="AW649" s="394"/>
      <c r="AX649" s="391"/>
      <c r="AY649" s="319"/>
      <c r="AZ649" s="319"/>
      <c r="BA649" s="319"/>
      <c r="BB649" s="319"/>
      <c r="BC649" s="319"/>
      <c r="BD649" s="391"/>
      <c r="BE649" s="319"/>
      <c r="BF649" s="319"/>
      <c r="BG649" s="319"/>
      <c r="BH649" s="319"/>
      <c r="BI649" s="319"/>
      <c r="BJ649" s="391"/>
      <c r="BL649" s="391"/>
      <c r="BM649" s="391"/>
      <c r="BN649" s="391"/>
      <c r="BO649" s="391"/>
      <c r="BP649" s="391"/>
      <c r="BQ649" s="391"/>
      <c r="BR649" s="391"/>
      <c r="BS649" s="391"/>
      <c r="BT649" s="391"/>
      <c r="BU649" s="391"/>
      <c r="BV649" s="391"/>
      <c r="BW649" s="391"/>
      <c r="BX649" s="391"/>
    </row>
    <row r="650" spans="1:76">
      <c r="A650" s="662"/>
      <c r="B650" s="319"/>
      <c r="C650" s="319"/>
      <c r="D650" s="319"/>
      <c r="E650" s="319"/>
      <c r="F650" s="319"/>
      <c r="G650" s="393"/>
      <c r="H650" s="391"/>
      <c r="I650" s="319"/>
      <c r="J650" s="319"/>
      <c r="K650" s="319"/>
      <c r="L650" s="319"/>
      <c r="M650" s="319"/>
      <c r="N650" s="391"/>
      <c r="O650" s="319"/>
      <c r="P650" s="319"/>
      <c r="Q650" s="319"/>
      <c r="R650" s="319"/>
      <c r="S650" s="319"/>
      <c r="T650" s="391"/>
      <c r="U650" s="319"/>
      <c r="V650" s="319"/>
      <c r="W650" s="319"/>
      <c r="X650" s="319"/>
      <c r="Y650" s="319"/>
      <c r="Z650" s="391"/>
      <c r="AA650" s="319"/>
      <c r="AB650" s="319"/>
      <c r="AC650" s="319"/>
      <c r="AD650" s="319"/>
      <c r="AE650" s="319"/>
      <c r="AF650" s="391"/>
      <c r="AG650" s="319"/>
      <c r="AH650" s="319"/>
      <c r="AI650" s="319"/>
      <c r="AJ650" s="319"/>
      <c r="AK650" s="319"/>
      <c r="AL650" s="391"/>
      <c r="AM650" s="319"/>
      <c r="AN650" s="319"/>
      <c r="AO650" s="319"/>
      <c r="AP650" s="319"/>
      <c r="AQ650" s="319"/>
      <c r="AR650" s="391"/>
      <c r="AS650" s="319"/>
      <c r="AT650" s="319"/>
      <c r="AU650" s="319"/>
      <c r="AV650" s="319"/>
      <c r="AW650" s="394"/>
      <c r="AX650" s="391"/>
      <c r="AY650" s="319"/>
      <c r="AZ650" s="319"/>
      <c r="BA650" s="319"/>
      <c r="BB650" s="319"/>
      <c r="BC650" s="319"/>
      <c r="BD650" s="391"/>
      <c r="BE650" s="319"/>
      <c r="BF650" s="319"/>
      <c r="BG650" s="319"/>
      <c r="BH650" s="319"/>
      <c r="BI650" s="319"/>
      <c r="BJ650" s="391"/>
      <c r="BL650" s="391"/>
      <c r="BM650" s="391"/>
      <c r="BN650" s="391"/>
      <c r="BO650" s="391"/>
      <c r="BP650" s="391"/>
      <c r="BQ650" s="391"/>
      <c r="BR650" s="391"/>
      <c r="BS650" s="391"/>
      <c r="BT650" s="391"/>
      <c r="BU650" s="391"/>
      <c r="BV650" s="391"/>
      <c r="BW650" s="391"/>
      <c r="BX650" s="391"/>
    </row>
    <row r="651" spans="1:76">
      <c r="A651" s="662"/>
      <c r="B651" s="319"/>
      <c r="C651" s="319"/>
      <c r="D651" s="319"/>
      <c r="E651" s="319"/>
      <c r="F651" s="319"/>
      <c r="G651" s="393"/>
      <c r="H651" s="391"/>
      <c r="I651" s="319"/>
      <c r="J651" s="319"/>
      <c r="K651" s="319"/>
      <c r="L651" s="319"/>
      <c r="M651" s="319"/>
      <c r="N651" s="391"/>
      <c r="O651" s="319"/>
      <c r="P651" s="319"/>
      <c r="Q651" s="319"/>
      <c r="R651" s="319"/>
      <c r="S651" s="319"/>
      <c r="T651" s="391"/>
      <c r="U651" s="319"/>
      <c r="V651" s="319"/>
      <c r="W651" s="319"/>
      <c r="X651" s="319"/>
      <c r="Y651" s="319"/>
      <c r="Z651" s="391"/>
      <c r="AA651" s="319"/>
      <c r="AB651" s="319"/>
      <c r="AC651" s="319"/>
      <c r="AD651" s="319"/>
      <c r="AE651" s="319"/>
      <c r="AF651" s="391"/>
      <c r="AG651" s="319"/>
      <c r="AH651" s="319"/>
      <c r="AI651" s="319"/>
      <c r="AJ651" s="319"/>
      <c r="AK651" s="319"/>
      <c r="AL651" s="391"/>
      <c r="AM651" s="319"/>
      <c r="AN651" s="319"/>
      <c r="AO651" s="319"/>
      <c r="AP651" s="319"/>
      <c r="AQ651" s="319"/>
      <c r="AR651" s="391"/>
      <c r="AS651" s="319"/>
      <c r="AT651" s="319"/>
      <c r="AU651" s="319"/>
      <c r="AV651" s="319"/>
      <c r="AW651" s="394"/>
      <c r="AX651" s="391"/>
      <c r="AY651" s="319"/>
      <c r="AZ651" s="319"/>
      <c r="BA651" s="319"/>
      <c r="BB651" s="319"/>
      <c r="BC651" s="319"/>
      <c r="BD651" s="391"/>
      <c r="BE651" s="319"/>
      <c r="BF651" s="319"/>
      <c r="BG651" s="319"/>
      <c r="BH651" s="319"/>
      <c r="BI651" s="319"/>
      <c r="BJ651" s="391"/>
      <c r="BL651" s="391"/>
      <c r="BM651" s="391"/>
      <c r="BN651" s="391"/>
      <c r="BO651" s="391"/>
      <c r="BP651" s="391"/>
      <c r="BQ651" s="391"/>
      <c r="BR651" s="391"/>
      <c r="BS651" s="391"/>
      <c r="BT651" s="391"/>
      <c r="BU651" s="391"/>
      <c r="BV651" s="391"/>
      <c r="BW651" s="391"/>
      <c r="BX651" s="391"/>
    </row>
    <row r="652" spans="1:76">
      <c r="A652" s="662"/>
      <c r="B652" s="319"/>
      <c r="C652" s="319"/>
      <c r="D652" s="319"/>
      <c r="E652" s="319"/>
      <c r="F652" s="319"/>
      <c r="G652" s="393"/>
      <c r="H652" s="391"/>
      <c r="I652" s="319"/>
      <c r="J652" s="319"/>
      <c r="K652" s="319"/>
      <c r="L652" s="319"/>
      <c r="M652" s="319"/>
      <c r="N652" s="391"/>
      <c r="O652" s="319"/>
      <c r="P652" s="319"/>
      <c r="Q652" s="319"/>
      <c r="R652" s="319"/>
      <c r="S652" s="319"/>
      <c r="T652" s="391"/>
      <c r="U652" s="319"/>
      <c r="V652" s="319"/>
      <c r="W652" s="319"/>
      <c r="X652" s="319"/>
      <c r="Y652" s="319"/>
      <c r="Z652" s="391"/>
      <c r="AA652" s="319"/>
      <c r="AB652" s="319"/>
      <c r="AC652" s="319"/>
      <c r="AD652" s="319"/>
      <c r="AE652" s="319"/>
      <c r="AF652" s="391"/>
      <c r="AG652" s="319"/>
      <c r="AH652" s="319"/>
      <c r="AI652" s="319"/>
      <c r="AJ652" s="319"/>
      <c r="AK652" s="319"/>
      <c r="AL652" s="391"/>
      <c r="AM652" s="319"/>
      <c r="AN652" s="319"/>
      <c r="AO652" s="319"/>
      <c r="AP652" s="319"/>
      <c r="AQ652" s="319"/>
      <c r="AR652" s="391"/>
      <c r="AS652" s="319"/>
      <c r="AT652" s="319"/>
      <c r="AU652" s="319"/>
      <c r="AV652" s="319"/>
      <c r="AW652" s="394"/>
      <c r="AX652" s="391"/>
      <c r="AY652" s="319"/>
      <c r="AZ652" s="319"/>
      <c r="BA652" s="319"/>
      <c r="BB652" s="319"/>
      <c r="BC652" s="319"/>
      <c r="BD652" s="391"/>
      <c r="BE652" s="319"/>
      <c r="BF652" s="319"/>
      <c r="BG652" s="319"/>
      <c r="BH652" s="319"/>
      <c r="BI652" s="319"/>
      <c r="BJ652" s="391"/>
      <c r="BL652" s="391"/>
      <c r="BM652" s="391"/>
      <c r="BN652" s="391"/>
      <c r="BO652" s="391"/>
      <c r="BP652" s="391"/>
      <c r="BQ652" s="391"/>
      <c r="BR652" s="391"/>
      <c r="BS652" s="391"/>
      <c r="BT652" s="391"/>
      <c r="BU652" s="391"/>
      <c r="BV652" s="391"/>
      <c r="BW652" s="391"/>
      <c r="BX652" s="391"/>
    </row>
    <row r="653" spans="1:76">
      <c r="A653" s="662"/>
      <c r="B653" s="319"/>
      <c r="C653" s="319"/>
      <c r="D653" s="319"/>
      <c r="E653" s="319"/>
      <c r="F653" s="319"/>
      <c r="G653" s="393"/>
      <c r="H653" s="391"/>
      <c r="I653" s="319"/>
      <c r="J653" s="319"/>
      <c r="K653" s="319"/>
      <c r="L653" s="319"/>
      <c r="M653" s="319"/>
      <c r="N653" s="391"/>
      <c r="O653" s="319"/>
      <c r="P653" s="319"/>
      <c r="Q653" s="319"/>
      <c r="R653" s="319"/>
      <c r="S653" s="319"/>
      <c r="T653" s="391"/>
      <c r="U653" s="319"/>
      <c r="V653" s="319"/>
      <c r="W653" s="319"/>
      <c r="X653" s="319"/>
      <c r="Y653" s="319"/>
      <c r="Z653" s="391"/>
      <c r="AA653" s="319"/>
      <c r="AB653" s="319"/>
      <c r="AC653" s="319"/>
      <c r="AD653" s="319"/>
      <c r="AE653" s="319"/>
      <c r="AF653" s="391"/>
      <c r="AG653" s="319"/>
      <c r="AH653" s="319"/>
      <c r="AI653" s="319"/>
      <c r="AJ653" s="319"/>
      <c r="AK653" s="319"/>
      <c r="AL653" s="391"/>
      <c r="AM653" s="319"/>
      <c r="AN653" s="319"/>
      <c r="AO653" s="319"/>
      <c r="AP653" s="319"/>
      <c r="AQ653" s="319"/>
      <c r="AR653" s="391"/>
      <c r="AS653" s="319"/>
      <c r="AT653" s="319"/>
      <c r="AU653" s="319"/>
      <c r="AV653" s="319"/>
      <c r="AW653" s="394"/>
      <c r="AX653" s="391"/>
      <c r="AY653" s="319"/>
      <c r="AZ653" s="319"/>
      <c r="BA653" s="319"/>
      <c r="BB653" s="319"/>
      <c r="BC653" s="319"/>
      <c r="BD653" s="391"/>
      <c r="BE653" s="319"/>
      <c r="BF653" s="319"/>
      <c r="BG653" s="319"/>
      <c r="BH653" s="319"/>
      <c r="BI653" s="319"/>
      <c r="BJ653" s="391"/>
      <c r="BL653" s="391"/>
      <c r="BM653" s="391"/>
      <c r="BN653" s="391"/>
      <c r="BO653" s="391"/>
      <c r="BP653" s="391"/>
      <c r="BQ653" s="391"/>
      <c r="BR653" s="391"/>
      <c r="BS653" s="391"/>
      <c r="BT653" s="391"/>
      <c r="BU653" s="391"/>
      <c r="BV653" s="391"/>
      <c r="BW653" s="391"/>
      <c r="BX653" s="391"/>
    </row>
    <row r="654" spans="1:76">
      <c r="A654" s="662"/>
      <c r="B654" s="319"/>
      <c r="C654" s="319"/>
      <c r="D654" s="319"/>
      <c r="E654" s="319"/>
      <c r="F654" s="319"/>
      <c r="G654" s="393"/>
      <c r="H654" s="391"/>
      <c r="I654" s="319"/>
      <c r="J654" s="319"/>
      <c r="K654" s="319"/>
      <c r="L654" s="319"/>
      <c r="M654" s="319"/>
      <c r="N654" s="391"/>
      <c r="O654" s="319"/>
      <c r="P654" s="319"/>
      <c r="Q654" s="319"/>
      <c r="R654" s="319"/>
      <c r="S654" s="319"/>
      <c r="T654" s="391"/>
      <c r="U654" s="319"/>
      <c r="V654" s="319"/>
      <c r="W654" s="319"/>
      <c r="X654" s="319"/>
      <c r="Y654" s="319"/>
      <c r="Z654" s="391"/>
      <c r="AA654" s="319"/>
      <c r="AB654" s="319"/>
      <c r="AC654" s="319"/>
      <c r="AD654" s="319"/>
      <c r="AE654" s="319"/>
      <c r="AF654" s="391"/>
      <c r="AG654" s="319"/>
      <c r="AH654" s="319"/>
      <c r="AI654" s="319"/>
      <c r="AJ654" s="319"/>
      <c r="AK654" s="319"/>
      <c r="AL654" s="391"/>
      <c r="AM654" s="319"/>
      <c r="AN654" s="319"/>
      <c r="AO654" s="319"/>
      <c r="AP654" s="319"/>
      <c r="AQ654" s="319"/>
      <c r="AR654" s="391"/>
      <c r="AS654" s="319"/>
      <c r="AT654" s="319"/>
      <c r="AU654" s="319"/>
      <c r="AV654" s="319"/>
      <c r="AW654" s="394"/>
      <c r="AX654" s="391"/>
      <c r="AY654" s="319"/>
      <c r="AZ654" s="319"/>
      <c r="BA654" s="319"/>
      <c r="BB654" s="319"/>
      <c r="BC654" s="319"/>
      <c r="BD654" s="391"/>
      <c r="BE654" s="319"/>
      <c r="BF654" s="319"/>
      <c r="BG654" s="319"/>
      <c r="BH654" s="319"/>
      <c r="BI654" s="319"/>
      <c r="BJ654" s="391"/>
      <c r="BL654" s="391"/>
      <c r="BM654" s="391"/>
      <c r="BN654" s="391"/>
      <c r="BO654" s="391"/>
      <c r="BP654" s="391"/>
      <c r="BQ654" s="391"/>
      <c r="BR654" s="391"/>
      <c r="BS654" s="391"/>
      <c r="BT654" s="391"/>
      <c r="BU654" s="391"/>
      <c r="BV654" s="391"/>
      <c r="BW654" s="391"/>
      <c r="BX654" s="391"/>
    </row>
    <row r="655" spans="1:76">
      <c r="A655" s="662"/>
      <c r="B655" s="319"/>
      <c r="C655" s="319"/>
      <c r="D655" s="319"/>
      <c r="E655" s="319"/>
      <c r="F655" s="319"/>
      <c r="G655" s="393"/>
      <c r="H655" s="391"/>
      <c r="I655" s="319"/>
      <c r="J655" s="319"/>
      <c r="K655" s="319"/>
      <c r="L655" s="319"/>
      <c r="M655" s="319"/>
      <c r="N655" s="391"/>
      <c r="O655" s="319"/>
      <c r="P655" s="319"/>
      <c r="Q655" s="319"/>
      <c r="R655" s="319"/>
      <c r="S655" s="319"/>
      <c r="T655" s="391"/>
      <c r="U655" s="319"/>
      <c r="V655" s="319"/>
      <c r="W655" s="319"/>
      <c r="X655" s="319"/>
      <c r="Y655" s="319"/>
      <c r="Z655" s="391"/>
      <c r="AA655" s="319"/>
      <c r="AB655" s="319"/>
      <c r="AC655" s="319"/>
      <c r="AD655" s="319"/>
      <c r="AE655" s="319"/>
      <c r="AF655" s="391"/>
      <c r="AG655" s="319"/>
      <c r="AH655" s="319"/>
      <c r="AI655" s="319"/>
      <c r="AJ655" s="319"/>
      <c r="AK655" s="319"/>
      <c r="AL655" s="391"/>
      <c r="AM655" s="319"/>
      <c r="AN655" s="319"/>
      <c r="AO655" s="319"/>
      <c r="AP655" s="319"/>
      <c r="AQ655" s="319"/>
      <c r="AR655" s="391"/>
      <c r="AS655" s="319"/>
      <c r="AT655" s="319"/>
      <c r="AU655" s="319"/>
      <c r="AV655" s="319"/>
      <c r="AW655" s="394"/>
      <c r="AX655" s="391"/>
      <c r="AY655" s="319"/>
      <c r="AZ655" s="319"/>
      <c r="BA655" s="319"/>
      <c r="BB655" s="319"/>
      <c r="BC655" s="319"/>
      <c r="BD655" s="391"/>
      <c r="BE655" s="319"/>
      <c r="BF655" s="319"/>
      <c r="BG655" s="319"/>
      <c r="BH655" s="319"/>
      <c r="BI655" s="319"/>
      <c r="BJ655" s="391"/>
      <c r="BL655" s="391"/>
      <c r="BM655" s="391"/>
      <c r="BN655" s="391"/>
      <c r="BO655" s="391"/>
      <c r="BP655" s="391"/>
      <c r="BQ655" s="391"/>
      <c r="BR655" s="391"/>
      <c r="BS655" s="391"/>
      <c r="BT655" s="391"/>
      <c r="BU655" s="391"/>
      <c r="BV655" s="391"/>
      <c r="BW655" s="391"/>
      <c r="BX655" s="391"/>
    </row>
    <row r="656" spans="1:76">
      <c r="A656" s="662"/>
      <c r="B656" s="319"/>
      <c r="C656" s="319"/>
      <c r="D656" s="319"/>
      <c r="E656" s="319"/>
      <c r="F656" s="319"/>
      <c r="G656" s="393"/>
      <c r="H656" s="391"/>
      <c r="I656" s="319"/>
      <c r="J656" s="319"/>
      <c r="K656" s="319"/>
      <c r="L656" s="319"/>
      <c r="M656" s="319"/>
      <c r="N656" s="391"/>
      <c r="O656" s="319"/>
      <c r="P656" s="319"/>
      <c r="Q656" s="319"/>
      <c r="R656" s="319"/>
      <c r="S656" s="319"/>
      <c r="T656" s="391"/>
      <c r="U656" s="319"/>
      <c r="V656" s="319"/>
      <c r="W656" s="319"/>
      <c r="X656" s="319"/>
      <c r="Y656" s="319"/>
      <c r="Z656" s="391"/>
      <c r="AA656" s="319"/>
      <c r="AB656" s="319"/>
      <c r="AC656" s="319"/>
      <c r="AD656" s="319"/>
      <c r="AE656" s="319"/>
      <c r="AF656" s="391"/>
      <c r="AG656" s="319"/>
      <c r="AH656" s="319"/>
      <c r="AI656" s="319"/>
      <c r="AJ656" s="319"/>
      <c r="AK656" s="319"/>
      <c r="AL656" s="391"/>
      <c r="AM656" s="319"/>
      <c r="AN656" s="319"/>
      <c r="AO656" s="319"/>
      <c r="AP656" s="319"/>
      <c r="AQ656" s="319"/>
      <c r="AR656" s="391"/>
      <c r="AS656" s="319"/>
      <c r="AT656" s="319"/>
      <c r="AU656" s="319"/>
      <c r="AV656" s="319"/>
      <c r="AW656" s="394"/>
      <c r="AX656" s="391"/>
      <c r="AY656" s="319"/>
      <c r="AZ656" s="319"/>
      <c r="BA656" s="319"/>
      <c r="BB656" s="319"/>
      <c r="BC656" s="319"/>
      <c r="BD656" s="391"/>
      <c r="BE656" s="319"/>
      <c r="BF656" s="319"/>
      <c r="BG656" s="319"/>
      <c r="BH656" s="319"/>
      <c r="BI656" s="319"/>
      <c r="BJ656" s="391"/>
      <c r="BL656" s="391"/>
      <c r="BM656" s="391"/>
      <c r="BN656" s="391"/>
      <c r="BO656" s="391"/>
      <c r="BP656" s="391"/>
      <c r="BQ656" s="391"/>
      <c r="BR656" s="391"/>
      <c r="BS656" s="391"/>
      <c r="BT656" s="391"/>
      <c r="BU656" s="391"/>
      <c r="BV656" s="391"/>
      <c r="BW656" s="391"/>
      <c r="BX656" s="391"/>
    </row>
    <row r="657" spans="1:76">
      <c r="A657" s="662"/>
      <c r="B657" s="319"/>
      <c r="C657" s="319"/>
      <c r="D657" s="319"/>
      <c r="E657" s="319"/>
      <c r="F657" s="319"/>
      <c r="G657" s="393"/>
      <c r="H657" s="391"/>
      <c r="I657" s="319"/>
      <c r="J657" s="319"/>
      <c r="K657" s="319"/>
      <c r="L657" s="319"/>
      <c r="M657" s="319"/>
      <c r="N657" s="391"/>
      <c r="O657" s="319"/>
      <c r="P657" s="319"/>
      <c r="Q657" s="319"/>
      <c r="R657" s="319"/>
      <c r="S657" s="319"/>
      <c r="T657" s="391"/>
      <c r="U657" s="319"/>
      <c r="V657" s="319"/>
      <c r="W657" s="319"/>
      <c r="X657" s="319"/>
      <c r="Y657" s="319"/>
      <c r="Z657" s="391"/>
      <c r="AA657" s="319"/>
      <c r="AB657" s="319"/>
      <c r="AC657" s="319"/>
      <c r="AD657" s="319"/>
      <c r="AE657" s="319"/>
      <c r="AF657" s="391"/>
      <c r="AG657" s="319"/>
      <c r="AH657" s="319"/>
      <c r="AI657" s="319"/>
      <c r="AJ657" s="319"/>
      <c r="AK657" s="319"/>
      <c r="AL657" s="391"/>
      <c r="AM657" s="319"/>
      <c r="AN657" s="319"/>
      <c r="AO657" s="319"/>
      <c r="AP657" s="319"/>
      <c r="AQ657" s="319"/>
      <c r="AR657" s="391"/>
      <c r="AS657" s="319"/>
      <c r="AT657" s="319"/>
      <c r="AU657" s="319"/>
      <c r="AV657" s="319"/>
      <c r="AW657" s="394"/>
      <c r="AX657" s="391"/>
      <c r="AY657" s="319"/>
      <c r="AZ657" s="319"/>
      <c r="BA657" s="319"/>
      <c r="BB657" s="319"/>
      <c r="BC657" s="319"/>
      <c r="BD657" s="391"/>
      <c r="BE657" s="319"/>
      <c r="BF657" s="319"/>
      <c r="BG657" s="319"/>
      <c r="BH657" s="319"/>
      <c r="BI657" s="319"/>
      <c r="BJ657" s="391"/>
      <c r="BL657" s="391"/>
      <c r="BM657" s="391"/>
      <c r="BN657" s="391"/>
      <c r="BO657" s="391"/>
      <c r="BP657" s="391"/>
      <c r="BQ657" s="391"/>
      <c r="BR657" s="391"/>
      <c r="BS657" s="391"/>
      <c r="BT657" s="391"/>
      <c r="BU657" s="391"/>
      <c r="BV657" s="391"/>
      <c r="BW657" s="391"/>
      <c r="BX657" s="391"/>
    </row>
    <row r="658" spans="1:76">
      <c r="A658" s="662"/>
      <c r="B658" s="319"/>
      <c r="C658" s="319"/>
      <c r="D658" s="319"/>
      <c r="E658" s="319"/>
      <c r="F658" s="319"/>
      <c r="G658" s="393"/>
      <c r="H658" s="391"/>
      <c r="I658" s="319"/>
      <c r="J658" s="319"/>
      <c r="K658" s="319"/>
      <c r="L658" s="319"/>
      <c r="M658" s="319"/>
      <c r="N658" s="391"/>
      <c r="O658" s="319"/>
      <c r="P658" s="319"/>
      <c r="Q658" s="319"/>
      <c r="R658" s="319"/>
      <c r="S658" s="319"/>
      <c r="T658" s="391"/>
      <c r="U658" s="319"/>
      <c r="V658" s="319"/>
      <c r="W658" s="319"/>
      <c r="X658" s="319"/>
      <c r="Y658" s="319"/>
      <c r="Z658" s="391"/>
      <c r="AA658" s="319"/>
      <c r="AB658" s="319"/>
      <c r="AC658" s="319"/>
      <c r="AD658" s="319"/>
      <c r="AE658" s="319"/>
      <c r="AF658" s="391"/>
      <c r="AG658" s="319"/>
      <c r="AH658" s="319"/>
      <c r="AI658" s="319"/>
      <c r="AJ658" s="319"/>
      <c r="AK658" s="319"/>
      <c r="AL658" s="391"/>
      <c r="AM658" s="319"/>
      <c r="AN658" s="319"/>
      <c r="AO658" s="319"/>
      <c r="AP658" s="319"/>
      <c r="AQ658" s="319"/>
      <c r="AR658" s="391"/>
      <c r="AS658" s="319"/>
      <c r="AT658" s="319"/>
      <c r="AU658" s="319"/>
      <c r="AV658" s="319"/>
      <c r="AW658" s="394"/>
      <c r="AX658" s="391"/>
      <c r="AY658" s="319"/>
      <c r="AZ658" s="319"/>
      <c r="BA658" s="319"/>
      <c r="BB658" s="319"/>
      <c r="BC658" s="319"/>
      <c r="BD658" s="391"/>
      <c r="BE658" s="319"/>
      <c r="BF658" s="319"/>
      <c r="BG658" s="319"/>
      <c r="BH658" s="319"/>
      <c r="BI658" s="319"/>
      <c r="BJ658" s="391"/>
      <c r="BL658" s="391"/>
      <c r="BM658" s="391"/>
      <c r="BN658" s="391"/>
      <c r="BO658" s="391"/>
      <c r="BP658" s="391"/>
      <c r="BQ658" s="391"/>
      <c r="BR658" s="391"/>
      <c r="BS658" s="391"/>
      <c r="BT658" s="391"/>
      <c r="BU658" s="391"/>
      <c r="BV658" s="391"/>
      <c r="BW658" s="391"/>
      <c r="BX658" s="391"/>
    </row>
    <row r="659" spans="1:76">
      <c r="A659" s="662"/>
      <c r="B659" s="319"/>
      <c r="C659" s="319"/>
      <c r="D659" s="319"/>
      <c r="E659" s="319"/>
      <c r="F659" s="319"/>
      <c r="G659" s="393"/>
      <c r="H659" s="391"/>
      <c r="I659" s="319"/>
      <c r="J659" s="319"/>
      <c r="K659" s="319"/>
      <c r="L659" s="319"/>
      <c r="M659" s="319"/>
      <c r="N659" s="391"/>
      <c r="O659" s="319"/>
      <c r="P659" s="319"/>
      <c r="Q659" s="319"/>
      <c r="R659" s="319"/>
      <c r="S659" s="319"/>
      <c r="T659" s="391"/>
      <c r="U659" s="319"/>
      <c r="V659" s="319"/>
      <c r="W659" s="319"/>
      <c r="X659" s="319"/>
      <c r="Y659" s="319"/>
      <c r="Z659" s="391"/>
      <c r="AA659" s="319"/>
      <c r="AB659" s="319"/>
      <c r="AC659" s="319"/>
      <c r="AD659" s="319"/>
      <c r="AE659" s="319"/>
      <c r="AF659" s="391"/>
      <c r="AG659" s="319"/>
      <c r="AH659" s="319"/>
      <c r="AI659" s="319"/>
      <c r="AJ659" s="319"/>
      <c r="AK659" s="319"/>
      <c r="AL659" s="391"/>
      <c r="AM659" s="319"/>
      <c r="AN659" s="319"/>
      <c r="AO659" s="319"/>
      <c r="AP659" s="319"/>
      <c r="AQ659" s="319"/>
      <c r="AR659" s="391"/>
      <c r="AS659" s="319"/>
      <c r="AT659" s="319"/>
      <c r="AU659" s="319"/>
      <c r="AV659" s="319"/>
      <c r="AW659" s="394"/>
      <c r="AX659" s="391"/>
      <c r="AY659" s="319"/>
      <c r="AZ659" s="319"/>
      <c r="BA659" s="319"/>
      <c r="BB659" s="319"/>
      <c r="BC659" s="319"/>
      <c r="BD659" s="391"/>
      <c r="BE659" s="319"/>
      <c r="BF659" s="319"/>
      <c r="BG659" s="319"/>
      <c r="BH659" s="319"/>
      <c r="BI659" s="319"/>
      <c r="BJ659" s="391"/>
      <c r="BL659" s="391"/>
      <c r="BM659" s="391"/>
      <c r="BN659" s="391"/>
      <c r="BO659" s="391"/>
      <c r="BP659" s="391"/>
      <c r="BQ659" s="391"/>
      <c r="BR659" s="391"/>
      <c r="BS659" s="391"/>
      <c r="BT659" s="391"/>
      <c r="BU659" s="391"/>
      <c r="BV659" s="391"/>
      <c r="BW659" s="391"/>
      <c r="BX659" s="391"/>
    </row>
    <row r="660" spans="1:76">
      <c r="A660" s="662"/>
      <c r="B660" s="319"/>
      <c r="C660" s="319"/>
      <c r="D660" s="319"/>
      <c r="E660" s="319"/>
      <c r="F660" s="319"/>
      <c r="G660" s="393"/>
      <c r="H660" s="391"/>
      <c r="I660" s="319"/>
      <c r="J660" s="319"/>
      <c r="K660" s="319"/>
      <c r="L660" s="319"/>
      <c r="M660" s="319"/>
      <c r="N660" s="391"/>
      <c r="O660" s="319"/>
      <c r="P660" s="319"/>
      <c r="Q660" s="319"/>
      <c r="R660" s="319"/>
      <c r="S660" s="319"/>
      <c r="T660" s="391"/>
      <c r="U660" s="319"/>
      <c r="V660" s="319"/>
      <c r="W660" s="319"/>
      <c r="X660" s="319"/>
      <c r="Y660" s="319"/>
      <c r="Z660" s="391"/>
      <c r="AA660" s="319"/>
      <c r="AB660" s="319"/>
      <c r="AC660" s="319"/>
      <c r="AD660" s="319"/>
      <c r="AE660" s="319"/>
      <c r="AF660" s="391"/>
      <c r="AG660" s="319"/>
      <c r="AH660" s="319"/>
      <c r="AI660" s="319"/>
      <c r="AJ660" s="319"/>
      <c r="AK660" s="319"/>
      <c r="AL660" s="391"/>
      <c r="AM660" s="319"/>
      <c r="AN660" s="319"/>
      <c r="AO660" s="319"/>
      <c r="AP660" s="319"/>
      <c r="AQ660" s="319"/>
      <c r="AR660" s="391"/>
      <c r="AS660" s="319"/>
      <c r="AT660" s="319"/>
      <c r="AU660" s="319"/>
      <c r="AV660" s="319"/>
      <c r="AW660" s="394"/>
      <c r="AX660" s="391"/>
      <c r="AY660" s="319"/>
      <c r="AZ660" s="319"/>
      <c r="BA660" s="319"/>
      <c r="BB660" s="319"/>
      <c r="BC660" s="319"/>
      <c r="BD660" s="391"/>
      <c r="BE660" s="319"/>
      <c r="BF660" s="319"/>
      <c r="BG660" s="319"/>
      <c r="BH660" s="319"/>
      <c r="BI660" s="319"/>
      <c r="BJ660" s="391"/>
      <c r="BL660" s="391"/>
      <c r="BM660" s="391"/>
      <c r="BN660" s="391"/>
      <c r="BO660" s="391"/>
      <c r="BP660" s="391"/>
      <c r="BQ660" s="391"/>
      <c r="BR660" s="391"/>
      <c r="BS660" s="391"/>
      <c r="BT660" s="391"/>
      <c r="BU660" s="391"/>
      <c r="BV660" s="391"/>
      <c r="BW660" s="391"/>
      <c r="BX660" s="391"/>
    </row>
    <row r="661" spans="1:76">
      <c r="A661" s="662"/>
      <c r="B661" s="319"/>
      <c r="C661" s="319"/>
      <c r="D661" s="319"/>
      <c r="E661" s="319"/>
      <c r="F661" s="319"/>
      <c r="G661" s="393"/>
      <c r="H661" s="391"/>
      <c r="I661" s="319"/>
      <c r="J661" s="319"/>
      <c r="K661" s="319"/>
      <c r="L661" s="319"/>
      <c r="M661" s="319"/>
      <c r="N661" s="391"/>
      <c r="O661" s="319"/>
      <c r="P661" s="319"/>
      <c r="Q661" s="319"/>
      <c r="R661" s="319"/>
      <c r="S661" s="319"/>
      <c r="T661" s="391"/>
      <c r="U661" s="319"/>
      <c r="V661" s="319"/>
      <c r="W661" s="319"/>
      <c r="X661" s="319"/>
      <c r="Y661" s="319"/>
      <c r="Z661" s="391"/>
      <c r="AA661" s="319"/>
      <c r="AB661" s="319"/>
      <c r="AC661" s="319"/>
      <c r="AD661" s="319"/>
      <c r="AE661" s="319"/>
      <c r="AF661" s="391"/>
      <c r="AG661" s="319"/>
      <c r="AH661" s="319"/>
      <c r="AI661" s="319"/>
      <c r="AJ661" s="319"/>
      <c r="AK661" s="319"/>
      <c r="AL661" s="391"/>
      <c r="AM661" s="319"/>
      <c r="AN661" s="319"/>
      <c r="AO661" s="319"/>
      <c r="AP661" s="319"/>
      <c r="AQ661" s="319"/>
      <c r="AR661" s="391"/>
      <c r="AS661" s="319"/>
      <c r="AT661" s="319"/>
      <c r="AU661" s="319"/>
      <c r="AV661" s="319"/>
      <c r="AW661" s="394"/>
      <c r="AX661" s="391"/>
      <c r="AY661" s="319"/>
      <c r="AZ661" s="319"/>
      <c r="BA661" s="319"/>
      <c r="BB661" s="319"/>
      <c r="BC661" s="319"/>
      <c r="BD661" s="391"/>
      <c r="BE661" s="319"/>
      <c r="BF661" s="319"/>
      <c r="BG661" s="319"/>
      <c r="BH661" s="319"/>
      <c r="BI661" s="319"/>
      <c r="BJ661" s="391"/>
      <c r="BL661" s="391"/>
      <c r="BM661" s="391"/>
      <c r="BN661" s="391"/>
      <c r="BO661" s="391"/>
      <c r="BP661" s="391"/>
      <c r="BQ661" s="391"/>
      <c r="BR661" s="391"/>
      <c r="BS661" s="391"/>
      <c r="BT661" s="391"/>
      <c r="BU661" s="391"/>
      <c r="BV661" s="391"/>
      <c r="BW661" s="391"/>
      <c r="BX661" s="391"/>
    </row>
    <row r="662" spans="1:76">
      <c r="A662" s="662"/>
      <c r="B662" s="319"/>
      <c r="C662" s="319"/>
      <c r="D662" s="319"/>
      <c r="E662" s="319"/>
      <c r="F662" s="319"/>
      <c r="G662" s="393"/>
      <c r="H662" s="391"/>
      <c r="I662" s="319"/>
      <c r="J662" s="319"/>
      <c r="K662" s="319"/>
      <c r="L662" s="319"/>
      <c r="M662" s="319"/>
      <c r="N662" s="391"/>
      <c r="O662" s="319"/>
      <c r="P662" s="319"/>
      <c r="Q662" s="319"/>
      <c r="R662" s="319"/>
      <c r="S662" s="319"/>
      <c r="T662" s="391"/>
      <c r="U662" s="319"/>
      <c r="V662" s="319"/>
      <c r="W662" s="319"/>
      <c r="X662" s="319"/>
      <c r="Y662" s="319"/>
      <c r="Z662" s="391"/>
      <c r="AA662" s="319"/>
      <c r="AB662" s="319"/>
      <c r="AC662" s="319"/>
      <c r="AD662" s="319"/>
      <c r="AE662" s="319"/>
      <c r="AF662" s="391"/>
      <c r="AG662" s="319"/>
      <c r="AH662" s="319"/>
      <c r="AI662" s="319"/>
      <c r="AJ662" s="319"/>
      <c r="AK662" s="319"/>
      <c r="AL662" s="391"/>
      <c r="AM662" s="319"/>
      <c r="AN662" s="319"/>
      <c r="AO662" s="319"/>
      <c r="AP662" s="319"/>
      <c r="AQ662" s="319"/>
      <c r="AR662" s="391"/>
      <c r="AS662" s="319"/>
      <c r="AT662" s="319"/>
      <c r="AU662" s="319"/>
      <c r="AV662" s="319"/>
      <c r="AW662" s="394"/>
      <c r="AX662" s="391"/>
      <c r="AY662" s="319"/>
      <c r="AZ662" s="319"/>
      <c r="BA662" s="319"/>
      <c r="BB662" s="319"/>
      <c r="BC662" s="319"/>
      <c r="BD662" s="391"/>
      <c r="BE662" s="319"/>
      <c r="BF662" s="319"/>
      <c r="BG662" s="319"/>
      <c r="BH662" s="319"/>
      <c r="BI662" s="319"/>
      <c r="BJ662" s="391"/>
      <c r="BL662" s="391"/>
      <c r="BM662" s="391"/>
      <c r="BN662" s="391"/>
      <c r="BO662" s="391"/>
      <c r="BP662" s="391"/>
      <c r="BQ662" s="391"/>
      <c r="BR662" s="391"/>
      <c r="BS662" s="391"/>
      <c r="BT662" s="391"/>
      <c r="BU662" s="391"/>
      <c r="BV662" s="391"/>
      <c r="BW662" s="391"/>
      <c r="BX662" s="391"/>
    </row>
    <row r="663" spans="1:76">
      <c r="A663" s="662"/>
      <c r="B663" s="319"/>
      <c r="C663" s="319"/>
      <c r="D663" s="319"/>
      <c r="E663" s="319"/>
      <c r="F663" s="319"/>
      <c r="G663" s="393"/>
      <c r="H663" s="391"/>
      <c r="I663" s="319"/>
      <c r="J663" s="319"/>
      <c r="K663" s="319"/>
      <c r="L663" s="319"/>
      <c r="M663" s="319"/>
      <c r="N663" s="391"/>
      <c r="O663" s="319"/>
      <c r="P663" s="319"/>
      <c r="Q663" s="319"/>
      <c r="R663" s="319"/>
      <c r="S663" s="319"/>
      <c r="T663" s="391"/>
      <c r="U663" s="319"/>
      <c r="V663" s="319"/>
      <c r="W663" s="319"/>
      <c r="X663" s="319"/>
      <c r="Y663" s="319"/>
      <c r="Z663" s="391"/>
      <c r="AA663" s="319"/>
      <c r="AB663" s="319"/>
      <c r="AC663" s="319"/>
      <c r="AD663" s="319"/>
      <c r="AE663" s="319"/>
      <c r="AF663" s="391"/>
      <c r="AG663" s="319"/>
      <c r="AH663" s="319"/>
      <c r="AI663" s="319"/>
      <c r="AJ663" s="319"/>
      <c r="AK663" s="319"/>
      <c r="AL663" s="391"/>
      <c r="AM663" s="319"/>
      <c r="AN663" s="319"/>
      <c r="AO663" s="319"/>
      <c r="AP663" s="319"/>
      <c r="AQ663" s="319"/>
      <c r="AR663" s="391"/>
      <c r="AS663" s="319"/>
      <c r="AT663" s="319"/>
      <c r="AU663" s="319"/>
      <c r="AV663" s="319"/>
      <c r="AW663" s="394"/>
      <c r="AX663" s="391"/>
      <c r="AY663" s="319"/>
      <c r="AZ663" s="319"/>
      <c r="BA663" s="319"/>
      <c r="BB663" s="319"/>
      <c r="BC663" s="319"/>
      <c r="BD663" s="391"/>
      <c r="BE663" s="319"/>
      <c r="BF663" s="319"/>
      <c r="BG663" s="319"/>
      <c r="BH663" s="319"/>
      <c r="BI663" s="319"/>
      <c r="BJ663" s="391"/>
      <c r="BL663" s="391"/>
      <c r="BM663" s="391"/>
      <c r="BN663" s="391"/>
      <c r="BO663" s="391"/>
      <c r="BP663" s="391"/>
      <c r="BQ663" s="391"/>
      <c r="BR663" s="391"/>
      <c r="BS663" s="391"/>
      <c r="BT663" s="391"/>
      <c r="BU663" s="391"/>
      <c r="BV663" s="391"/>
      <c r="BW663" s="391"/>
      <c r="BX663" s="391"/>
    </row>
    <row r="664" spans="1:76">
      <c r="A664" s="662"/>
      <c r="B664" s="319"/>
      <c r="C664" s="319"/>
      <c r="D664" s="319"/>
      <c r="E664" s="319"/>
      <c r="F664" s="319"/>
      <c r="G664" s="393"/>
      <c r="H664" s="391"/>
      <c r="I664" s="319"/>
      <c r="J664" s="319"/>
      <c r="K664" s="319"/>
      <c r="L664" s="319"/>
      <c r="M664" s="319"/>
      <c r="N664" s="391"/>
      <c r="O664" s="319"/>
      <c r="P664" s="319"/>
      <c r="Q664" s="319"/>
      <c r="R664" s="319"/>
      <c r="S664" s="319"/>
      <c r="T664" s="391"/>
      <c r="U664" s="319"/>
      <c r="V664" s="319"/>
      <c r="W664" s="319"/>
      <c r="X664" s="319"/>
      <c r="Y664" s="319"/>
      <c r="Z664" s="391"/>
      <c r="AA664" s="319"/>
      <c r="AB664" s="319"/>
      <c r="AC664" s="319"/>
      <c r="AD664" s="319"/>
      <c r="AE664" s="319"/>
      <c r="AF664" s="391"/>
      <c r="AG664" s="319"/>
      <c r="AH664" s="319"/>
      <c r="AI664" s="319"/>
      <c r="AJ664" s="319"/>
      <c r="AK664" s="319"/>
      <c r="AL664" s="391"/>
      <c r="AM664" s="319"/>
      <c r="AN664" s="319"/>
      <c r="AO664" s="319"/>
      <c r="AP664" s="319"/>
      <c r="AQ664" s="319"/>
      <c r="AR664" s="391"/>
      <c r="AS664" s="319"/>
      <c r="AT664" s="319"/>
      <c r="AU664" s="319"/>
      <c r="AV664" s="319"/>
      <c r="AW664" s="394"/>
      <c r="AX664" s="391"/>
      <c r="AY664" s="319"/>
      <c r="AZ664" s="319"/>
      <c r="BA664" s="319"/>
      <c r="BB664" s="319"/>
      <c r="BC664" s="319"/>
      <c r="BD664" s="391"/>
      <c r="BE664" s="319"/>
      <c r="BF664" s="319"/>
      <c r="BG664" s="319"/>
      <c r="BH664" s="319"/>
      <c r="BI664" s="319"/>
      <c r="BJ664" s="391"/>
      <c r="BL664" s="391"/>
      <c r="BM664" s="391"/>
      <c r="BN664" s="391"/>
      <c r="BO664" s="391"/>
      <c r="BP664" s="391"/>
      <c r="BQ664" s="391"/>
      <c r="BR664" s="391"/>
      <c r="BS664" s="391"/>
      <c r="BT664" s="391"/>
      <c r="BU664" s="391"/>
      <c r="BV664" s="391"/>
      <c r="BW664" s="391"/>
      <c r="BX664" s="391"/>
    </row>
    <row r="665" spans="1:76">
      <c r="A665" s="662"/>
      <c r="B665" s="319"/>
      <c r="C665" s="319"/>
      <c r="D665" s="319"/>
      <c r="E665" s="319"/>
      <c r="F665" s="319"/>
      <c r="G665" s="393"/>
      <c r="H665" s="391"/>
      <c r="I665" s="319"/>
      <c r="J665" s="319"/>
      <c r="K665" s="319"/>
      <c r="L665" s="319"/>
      <c r="M665" s="319"/>
      <c r="N665" s="391"/>
      <c r="O665" s="319"/>
      <c r="P665" s="319"/>
      <c r="Q665" s="319"/>
      <c r="R665" s="319"/>
      <c r="S665" s="319"/>
      <c r="T665" s="391"/>
      <c r="U665" s="319"/>
      <c r="V665" s="319"/>
      <c r="W665" s="319"/>
      <c r="X665" s="319"/>
      <c r="Y665" s="319"/>
      <c r="Z665" s="391"/>
      <c r="AA665" s="319"/>
      <c r="AB665" s="319"/>
      <c r="AC665" s="319"/>
      <c r="AD665" s="319"/>
      <c r="AE665" s="319"/>
      <c r="AF665" s="391"/>
      <c r="AG665" s="319"/>
      <c r="AH665" s="319"/>
      <c r="AI665" s="319"/>
      <c r="AJ665" s="319"/>
      <c r="AK665" s="319"/>
      <c r="AL665" s="391"/>
      <c r="AM665" s="319"/>
      <c r="AN665" s="319"/>
      <c r="AO665" s="319"/>
      <c r="AP665" s="319"/>
      <c r="AQ665" s="319"/>
      <c r="AR665" s="391"/>
      <c r="AS665" s="319"/>
      <c r="AT665" s="319"/>
      <c r="AU665" s="319"/>
      <c r="AV665" s="319"/>
      <c r="AW665" s="394"/>
      <c r="AX665" s="391"/>
      <c r="AY665" s="319"/>
      <c r="AZ665" s="319"/>
      <c r="BA665" s="319"/>
      <c r="BB665" s="319"/>
      <c r="BC665" s="319"/>
      <c r="BD665" s="391"/>
      <c r="BE665" s="319"/>
      <c r="BF665" s="319"/>
      <c r="BG665" s="319"/>
      <c r="BH665" s="319"/>
      <c r="BI665" s="319"/>
      <c r="BJ665" s="391"/>
      <c r="BL665" s="391"/>
      <c r="BM665" s="391"/>
      <c r="BN665" s="391"/>
      <c r="BO665" s="391"/>
      <c r="BP665" s="391"/>
      <c r="BQ665" s="391"/>
      <c r="BR665" s="391"/>
      <c r="BS665" s="391"/>
      <c r="BT665" s="391"/>
      <c r="BU665" s="391"/>
      <c r="BV665" s="391"/>
      <c r="BW665" s="391"/>
      <c r="BX665" s="391"/>
    </row>
    <row r="666" spans="1:76">
      <c r="A666" s="662"/>
      <c r="B666" s="319"/>
      <c r="C666" s="319"/>
      <c r="D666" s="319"/>
      <c r="E666" s="319"/>
      <c r="F666" s="319"/>
      <c r="G666" s="393"/>
      <c r="H666" s="391"/>
      <c r="I666" s="319"/>
      <c r="J666" s="319"/>
      <c r="K666" s="319"/>
      <c r="L666" s="319"/>
      <c r="M666" s="319"/>
      <c r="N666" s="391"/>
      <c r="O666" s="319"/>
      <c r="P666" s="319"/>
      <c r="Q666" s="319"/>
      <c r="R666" s="319"/>
      <c r="S666" s="319"/>
      <c r="T666" s="391"/>
      <c r="U666" s="319"/>
      <c r="V666" s="319"/>
      <c r="W666" s="319"/>
      <c r="X666" s="319"/>
      <c r="Y666" s="319"/>
      <c r="Z666" s="391"/>
      <c r="AA666" s="319"/>
      <c r="AB666" s="319"/>
      <c r="AC666" s="319"/>
      <c r="AD666" s="319"/>
      <c r="AE666" s="319"/>
      <c r="AF666" s="391"/>
      <c r="AG666" s="319"/>
      <c r="AH666" s="319"/>
      <c r="AI666" s="319"/>
      <c r="AJ666" s="319"/>
      <c r="AK666" s="319"/>
      <c r="AL666" s="391"/>
      <c r="AM666" s="319"/>
      <c r="AN666" s="319"/>
      <c r="AO666" s="319"/>
      <c r="AP666" s="319"/>
      <c r="AQ666" s="319"/>
      <c r="AR666" s="391"/>
      <c r="AS666" s="319"/>
      <c r="AT666" s="319"/>
      <c r="AU666" s="319"/>
      <c r="AV666" s="319"/>
      <c r="AW666" s="394"/>
      <c r="AX666" s="391"/>
      <c r="AY666" s="319"/>
      <c r="AZ666" s="319"/>
      <c r="BA666" s="319"/>
      <c r="BB666" s="319"/>
      <c r="BC666" s="319"/>
      <c r="BD666" s="391"/>
      <c r="BE666" s="319"/>
      <c r="BF666" s="319"/>
      <c r="BG666" s="319"/>
      <c r="BH666" s="319"/>
      <c r="BI666" s="319"/>
      <c r="BJ666" s="391"/>
      <c r="BL666" s="391"/>
      <c r="BM666" s="391"/>
      <c r="BN666" s="391"/>
      <c r="BO666" s="391"/>
      <c r="BP666" s="391"/>
      <c r="BQ666" s="391"/>
      <c r="BR666" s="391"/>
      <c r="BS666" s="391"/>
      <c r="BT666" s="391"/>
      <c r="BU666" s="391"/>
      <c r="BV666" s="391"/>
      <c r="BW666" s="391"/>
      <c r="BX666" s="391"/>
    </row>
    <row r="667" spans="1:76">
      <c r="A667" s="662"/>
      <c r="B667" s="319"/>
      <c r="C667" s="319"/>
      <c r="D667" s="319"/>
      <c r="E667" s="319"/>
      <c r="F667" s="319"/>
      <c r="G667" s="393"/>
      <c r="H667" s="391"/>
      <c r="I667" s="319"/>
      <c r="J667" s="319"/>
      <c r="K667" s="319"/>
      <c r="L667" s="319"/>
      <c r="M667" s="319"/>
      <c r="N667" s="391"/>
      <c r="O667" s="319"/>
      <c r="P667" s="319"/>
      <c r="Q667" s="319"/>
      <c r="R667" s="319"/>
      <c r="S667" s="319"/>
      <c r="T667" s="391"/>
      <c r="U667" s="319"/>
      <c r="V667" s="319"/>
      <c r="W667" s="319"/>
      <c r="X667" s="319"/>
      <c r="Y667" s="319"/>
      <c r="Z667" s="391"/>
      <c r="AA667" s="319"/>
      <c r="AB667" s="319"/>
      <c r="AC667" s="319"/>
      <c r="AD667" s="319"/>
      <c r="AE667" s="319"/>
      <c r="AF667" s="391"/>
      <c r="AG667" s="319"/>
      <c r="AH667" s="319"/>
      <c r="AI667" s="319"/>
      <c r="AJ667" s="319"/>
      <c r="AK667" s="319"/>
      <c r="AL667" s="391"/>
      <c r="AM667" s="319"/>
      <c r="AN667" s="319"/>
      <c r="AO667" s="319"/>
      <c r="AP667" s="319"/>
      <c r="AQ667" s="319"/>
      <c r="AR667" s="391"/>
      <c r="AS667" s="319"/>
      <c r="AT667" s="319"/>
      <c r="AU667" s="319"/>
      <c r="AV667" s="319"/>
      <c r="AW667" s="394"/>
      <c r="AX667" s="391"/>
      <c r="AY667" s="319"/>
      <c r="AZ667" s="319"/>
      <c r="BA667" s="319"/>
      <c r="BB667" s="319"/>
      <c r="BC667" s="319"/>
      <c r="BD667" s="391"/>
      <c r="BE667" s="319"/>
      <c r="BF667" s="319"/>
      <c r="BG667" s="319"/>
      <c r="BH667" s="319"/>
      <c r="BI667" s="319"/>
      <c r="BJ667" s="391"/>
      <c r="BL667" s="391"/>
      <c r="BM667" s="391"/>
      <c r="BN667" s="391"/>
      <c r="BO667" s="391"/>
      <c r="BP667" s="391"/>
      <c r="BQ667" s="391"/>
      <c r="BR667" s="391"/>
      <c r="BS667" s="391"/>
      <c r="BT667" s="391"/>
      <c r="BU667" s="391"/>
      <c r="BV667" s="391"/>
      <c r="BW667" s="391"/>
      <c r="BX667" s="391"/>
    </row>
    <row r="668" spans="1:76">
      <c r="A668" s="662"/>
      <c r="B668" s="319"/>
      <c r="C668" s="319"/>
      <c r="D668" s="319"/>
      <c r="E668" s="319"/>
      <c r="F668" s="319"/>
      <c r="G668" s="393"/>
      <c r="H668" s="391"/>
      <c r="I668" s="319"/>
      <c r="J668" s="319"/>
      <c r="K668" s="319"/>
      <c r="L668" s="319"/>
      <c r="M668" s="319"/>
      <c r="N668" s="391"/>
      <c r="O668" s="319"/>
      <c r="P668" s="319"/>
      <c r="Q668" s="319"/>
      <c r="R668" s="319"/>
      <c r="S668" s="319"/>
      <c r="T668" s="391"/>
      <c r="U668" s="319"/>
      <c r="V668" s="319"/>
      <c r="W668" s="319"/>
      <c r="X668" s="319"/>
      <c r="Y668" s="319"/>
      <c r="Z668" s="391"/>
      <c r="AA668" s="319"/>
      <c r="AB668" s="319"/>
      <c r="AC668" s="319"/>
      <c r="AD668" s="319"/>
      <c r="AE668" s="319"/>
      <c r="AF668" s="391"/>
      <c r="AG668" s="319"/>
      <c r="AH668" s="319"/>
      <c r="AI668" s="319"/>
      <c r="AJ668" s="319"/>
      <c r="AK668" s="319"/>
      <c r="AL668" s="391"/>
      <c r="AM668" s="319"/>
      <c r="AN668" s="319"/>
      <c r="AO668" s="319"/>
      <c r="AP668" s="319"/>
      <c r="AQ668" s="319"/>
      <c r="AR668" s="391"/>
      <c r="AS668" s="319"/>
      <c r="AT668" s="319"/>
      <c r="AU668" s="319"/>
      <c r="AV668" s="319"/>
      <c r="AW668" s="394"/>
      <c r="AX668" s="391"/>
      <c r="AY668" s="319"/>
      <c r="AZ668" s="319"/>
      <c r="BA668" s="319"/>
      <c r="BB668" s="319"/>
      <c r="BC668" s="319"/>
      <c r="BD668" s="391"/>
      <c r="BE668" s="319"/>
      <c r="BF668" s="319"/>
      <c r="BG668" s="319"/>
      <c r="BH668" s="319"/>
      <c r="BI668" s="319"/>
      <c r="BJ668" s="391"/>
      <c r="BL668" s="391"/>
      <c r="BM668" s="391"/>
      <c r="BN668" s="391"/>
      <c r="BO668" s="391"/>
      <c r="BP668" s="391"/>
      <c r="BQ668" s="391"/>
      <c r="BR668" s="391"/>
      <c r="BS668" s="391"/>
      <c r="BT668" s="391"/>
      <c r="BU668" s="391"/>
      <c r="BV668" s="391"/>
      <c r="BW668" s="391"/>
      <c r="BX668" s="391"/>
    </row>
    <row r="669" spans="1:76">
      <c r="A669" s="662"/>
      <c r="B669" s="319"/>
      <c r="C669" s="319"/>
      <c r="D669" s="319"/>
      <c r="E669" s="319"/>
      <c r="F669" s="319"/>
      <c r="G669" s="393"/>
      <c r="H669" s="391"/>
      <c r="I669" s="319"/>
      <c r="J669" s="319"/>
      <c r="K669" s="319"/>
      <c r="L669" s="319"/>
      <c r="M669" s="319"/>
      <c r="N669" s="391"/>
      <c r="O669" s="319"/>
      <c r="P669" s="319"/>
      <c r="Q669" s="319"/>
      <c r="R669" s="319"/>
      <c r="S669" s="319"/>
      <c r="T669" s="391"/>
      <c r="U669" s="319"/>
      <c r="V669" s="319"/>
      <c r="W669" s="319"/>
      <c r="X669" s="319"/>
      <c r="Y669" s="319"/>
      <c r="Z669" s="391"/>
      <c r="AA669" s="319"/>
      <c r="AB669" s="319"/>
      <c r="AC669" s="319"/>
      <c r="AD669" s="319"/>
      <c r="AE669" s="319"/>
      <c r="AF669" s="391"/>
      <c r="AG669" s="319"/>
      <c r="AH669" s="319"/>
      <c r="AI669" s="319"/>
      <c r="AJ669" s="319"/>
      <c r="AK669" s="319"/>
      <c r="AL669" s="391"/>
      <c r="AM669" s="319"/>
      <c r="AN669" s="319"/>
      <c r="AO669" s="319"/>
      <c r="AP669" s="319"/>
      <c r="AQ669" s="319"/>
      <c r="AR669" s="391"/>
      <c r="AS669" s="319"/>
      <c r="AT669" s="319"/>
      <c r="AU669" s="319"/>
      <c r="AV669" s="319"/>
      <c r="AW669" s="394"/>
      <c r="AX669" s="391"/>
      <c r="AY669" s="319"/>
      <c r="AZ669" s="319"/>
      <c r="BA669" s="319"/>
      <c r="BB669" s="319"/>
      <c r="BC669" s="319"/>
      <c r="BD669" s="391"/>
      <c r="BE669" s="319"/>
      <c r="BF669" s="319"/>
      <c r="BG669" s="319"/>
      <c r="BH669" s="319"/>
      <c r="BI669" s="319"/>
      <c r="BJ669" s="391"/>
      <c r="BL669" s="391"/>
      <c r="BM669" s="391"/>
      <c r="BN669" s="391"/>
      <c r="BO669" s="391"/>
      <c r="BP669" s="391"/>
      <c r="BQ669" s="391"/>
      <c r="BR669" s="391"/>
      <c r="BS669" s="391"/>
      <c r="BT669" s="391"/>
      <c r="BU669" s="391"/>
      <c r="BV669" s="391"/>
      <c r="BW669" s="391"/>
      <c r="BX669" s="391"/>
    </row>
    <row r="670" spans="1:76">
      <c r="A670" s="662"/>
      <c r="B670" s="319"/>
      <c r="C670" s="319"/>
      <c r="D670" s="319"/>
      <c r="E670" s="319"/>
      <c r="F670" s="319"/>
      <c r="G670" s="393"/>
      <c r="H670" s="391"/>
      <c r="I670" s="319"/>
      <c r="J670" s="319"/>
      <c r="K670" s="319"/>
      <c r="L670" s="319"/>
      <c r="M670" s="319"/>
      <c r="N670" s="391"/>
      <c r="O670" s="319"/>
      <c r="P670" s="319"/>
      <c r="Q670" s="319"/>
      <c r="R670" s="319"/>
      <c r="S670" s="319"/>
      <c r="T670" s="391"/>
      <c r="U670" s="319"/>
      <c r="V670" s="319"/>
      <c r="W670" s="319"/>
      <c r="X670" s="319"/>
      <c r="Y670" s="319"/>
      <c r="Z670" s="391"/>
      <c r="AA670" s="319"/>
      <c r="AB670" s="319"/>
      <c r="AC670" s="319"/>
      <c r="AD670" s="319"/>
      <c r="AE670" s="319"/>
      <c r="AF670" s="391"/>
      <c r="AG670" s="319"/>
      <c r="AH670" s="319"/>
      <c r="AI670" s="319"/>
      <c r="AJ670" s="319"/>
      <c r="AK670" s="319"/>
      <c r="AL670" s="391"/>
      <c r="AM670" s="319"/>
      <c r="AN670" s="319"/>
      <c r="AO670" s="319"/>
      <c r="AP670" s="319"/>
      <c r="AQ670" s="319"/>
      <c r="AR670" s="391"/>
      <c r="AS670" s="319"/>
      <c r="AT670" s="319"/>
      <c r="AU670" s="319"/>
      <c r="AV670" s="319"/>
      <c r="AW670" s="394"/>
      <c r="AX670" s="391"/>
      <c r="AY670" s="319"/>
      <c r="AZ670" s="319"/>
      <c r="BA670" s="319"/>
      <c r="BB670" s="319"/>
      <c r="BC670" s="319"/>
      <c r="BD670" s="391"/>
      <c r="BE670" s="319"/>
      <c r="BF670" s="319"/>
      <c r="BG670" s="319"/>
      <c r="BH670" s="319"/>
      <c r="BI670" s="319"/>
      <c r="BJ670" s="391"/>
      <c r="BL670" s="391"/>
      <c r="BM670" s="391"/>
      <c r="BN670" s="391"/>
      <c r="BO670" s="391"/>
      <c r="BP670" s="391"/>
      <c r="BQ670" s="391"/>
      <c r="BR670" s="391"/>
      <c r="BS670" s="391"/>
      <c r="BT670" s="391"/>
      <c r="BU670" s="391"/>
      <c r="BV670" s="391"/>
      <c r="BW670" s="391"/>
      <c r="BX670" s="391"/>
    </row>
    <row r="671" spans="1:76">
      <c r="A671" s="662"/>
      <c r="B671" s="319"/>
      <c r="C671" s="319"/>
      <c r="D671" s="319"/>
      <c r="E671" s="319"/>
      <c r="F671" s="319"/>
      <c r="G671" s="393"/>
      <c r="H671" s="391"/>
      <c r="I671" s="319"/>
      <c r="J671" s="319"/>
      <c r="K671" s="319"/>
      <c r="L671" s="319"/>
      <c r="M671" s="319"/>
      <c r="N671" s="391"/>
      <c r="O671" s="319"/>
      <c r="P671" s="319"/>
      <c r="Q671" s="319"/>
      <c r="R671" s="319"/>
      <c r="S671" s="319"/>
      <c r="T671" s="391"/>
      <c r="U671" s="319"/>
      <c r="V671" s="319"/>
      <c r="W671" s="319"/>
      <c r="X671" s="319"/>
      <c r="Y671" s="319"/>
      <c r="Z671" s="391"/>
      <c r="AA671" s="319"/>
      <c r="AB671" s="319"/>
      <c r="AC671" s="319"/>
      <c r="AD671" s="319"/>
      <c r="AE671" s="319"/>
      <c r="AF671" s="391"/>
      <c r="AG671" s="319"/>
      <c r="AH671" s="319"/>
      <c r="AI671" s="319"/>
      <c r="AJ671" s="319"/>
      <c r="AK671" s="319"/>
      <c r="AL671" s="391"/>
      <c r="AM671" s="319"/>
      <c r="AN671" s="319"/>
      <c r="AO671" s="319"/>
      <c r="AP671" s="319"/>
      <c r="AQ671" s="319"/>
      <c r="AR671" s="391"/>
      <c r="AS671" s="319"/>
      <c r="AT671" s="319"/>
      <c r="AU671" s="319"/>
      <c r="AV671" s="319"/>
      <c r="AW671" s="394"/>
      <c r="AX671" s="391"/>
      <c r="AY671" s="319"/>
      <c r="AZ671" s="319"/>
      <c r="BA671" s="319"/>
      <c r="BB671" s="319"/>
      <c r="BC671" s="319"/>
      <c r="BD671" s="391"/>
      <c r="BE671" s="319"/>
      <c r="BF671" s="319"/>
      <c r="BG671" s="319"/>
      <c r="BH671" s="319"/>
      <c r="BI671" s="319"/>
      <c r="BJ671" s="391"/>
      <c r="BL671" s="391"/>
      <c r="BM671" s="391"/>
      <c r="BN671" s="391"/>
      <c r="BO671" s="391"/>
      <c r="BP671" s="391"/>
      <c r="BQ671" s="391"/>
      <c r="BR671" s="391"/>
      <c r="BS671" s="391"/>
      <c r="BT671" s="391"/>
      <c r="BU671" s="391"/>
      <c r="BV671" s="391"/>
      <c r="BW671" s="391"/>
      <c r="BX671" s="391"/>
    </row>
    <row r="672" spans="1:76">
      <c r="A672" s="662"/>
      <c r="B672" s="319"/>
      <c r="C672" s="319"/>
      <c r="D672" s="319"/>
      <c r="E672" s="319"/>
      <c r="F672" s="319"/>
      <c r="G672" s="393"/>
      <c r="H672" s="391"/>
      <c r="I672" s="319"/>
      <c r="J672" s="319"/>
      <c r="K672" s="319"/>
      <c r="L672" s="319"/>
      <c r="M672" s="319"/>
      <c r="N672" s="391"/>
      <c r="O672" s="319"/>
      <c r="P672" s="319"/>
      <c r="Q672" s="319"/>
      <c r="R672" s="319"/>
      <c r="S672" s="319"/>
      <c r="T672" s="391"/>
      <c r="U672" s="319"/>
      <c r="V672" s="319"/>
      <c r="W672" s="319"/>
      <c r="X672" s="319"/>
      <c r="Y672" s="319"/>
      <c r="Z672" s="391"/>
      <c r="AA672" s="319"/>
      <c r="AB672" s="319"/>
      <c r="AC672" s="319"/>
      <c r="AD672" s="319"/>
      <c r="AE672" s="319"/>
      <c r="AF672" s="391"/>
      <c r="AG672" s="319"/>
      <c r="AH672" s="319"/>
      <c r="AI672" s="319"/>
      <c r="AJ672" s="319"/>
      <c r="AK672" s="319"/>
      <c r="AL672" s="391"/>
      <c r="AM672" s="319"/>
      <c r="AN672" s="319"/>
      <c r="AO672" s="319"/>
      <c r="AP672" s="319"/>
      <c r="AQ672" s="319"/>
      <c r="AR672" s="391"/>
      <c r="AS672" s="319"/>
      <c r="AT672" s="319"/>
      <c r="AU672" s="319"/>
      <c r="AV672" s="319"/>
      <c r="AW672" s="394"/>
      <c r="AX672" s="391"/>
      <c r="AY672" s="319"/>
      <c r="AZ672" s="319"/>
      <c r="BA672" s="319"/>
      <c r="BB672" s="319"/>
      <c r="BC672" s="319"/>
      <c r="BD672" s="391"/>
      <c r="BE672" s="319"/>
      <c r="BF672" s="319"/>
      <c r="BG672" s="319"/>
      <c r="BH672" s="319"/>
      <c r="BI672" s="319"/>
      <c r="BJ672" s="391"/>
      <c r="BL672" s="391"/>
      <c r="BM672" s="391"/>
      <c r="BN672" s="391"/>
      <c r="BO672" s="391"/>
      <c r="BP672" s="391"/>
      <c r="BQ672" s="391"/>
      <c r="BR672" s="391"/>
      <c r="BS672" s="391"/>
      <c r="BT672" s="391"/>
      <c r="BU672" s="391"/>
      <c r="BV672" s="391"/>
      <c r="BW672" s="391"/>
      <c r="BX672" s="391"/>
    </row>
    <row r="673" spans="1:76">
      <c r="A673" s="662"/>
      <c r="B673" s="319"/>
      <c r="C673" s="319"/>
      <c r="D673" s="319"/>
      <c r="E673" s="319"/>
      <c r="F673" s="319"/>
      <c r="G673" s="393"/>
      <c r="H673" s="391"/>
      <c r="I673" s="319"/>
      <c r="J673" s="319"/>
      <c r="K673" s="319"/>
      <c r="L673" s="319"/>
      <c r="M673" s="319"/>
      <c r="N673" s="391"/>
      <c r="O673" s="319"/>
      <c r="P673" s="319"/>
      <c r="Q673" s="319"/>
      <c r="R673" s="319"/>
      <c r="S673" s="319"/>
      <c r="T673" s="391"/>
      <c r="U673" s="319"/>
      <c r="V673" s="319"/>
      <c r="W673" s="319"/>
      <c r="X673" s="319"/>
      <c r="Y673" s="319"/>
      <c r="Z673" s="391"/>
      <c r="AA673" s="319"/>
      <c r="AB673" s="319"/>
      <c r="AC673" s="319"/>
      <c r="AD673" s="319"/>
      <c r="AE673" s="319"/>
      <c r="AF673" s="391"/>
      <c r="AG673" s="319"/>
      <c r="AH673" s="319"/>
      <c r="AI673" s="319"/>
      <c r="AJ673" s="319"/>
      <c r="AK673" s="319"/>
      <c r="AL673" s="391"/>
      <c r="AM673" s="319"/>
      <c r="AN673" s="319"/>
      <c r="AO673" s="319"/>
      <c r="AP673" s="319"/>
      <c r="AQ673" s="319"/>
      <c r="AR673" s="391"/>
      <c r="AS673" s="319"/>
      <c r="AT673" s="319"/>
      <c r="AU673" s="319"/>
      <c r="AV673" s="319"/>
      <c r="AW673" s="394"/>
      <c r="AX673" s="391"/>
      <c r="AY673" s="319"/>
      <c r="AZ673" s="319"/>
      <c r="BA673" s="319"/>
      <c r="BB673" s="319"/>
      <c r="BC673" s="319"/>
      <c r="BD673" s="391"/>
      <c r="BE673" s="319"/>
      <c r="BF673" s="319"/>
      <c r="BG673" s="319"/>
      <c r="BH673" s="319"/>
      <c r="BI673" s="319"/>
      <c r="BJ673" s="391"/>
      <c r="BL673" s="391"/>
      <c r="BM673" s="391"/>
      <c r="BN673" s="391"/>
      <c r="BO673" s="391"/>
      <c r="BP673" s="391"/>
      <c r="BQ673" s="391"/>
      <c r="BR673" s="391"/>
      <c r="BS673" s="391"/>
      <c r="BT673" s="391"/>
      <c r="BU673" s="391"/>
      <c r="BV673" s="391"/>
      <c r="BW673" s="391"/>
      <c r="BX673" s="391"/>
    </row>
    <row r="674" spans="1:76">
      <c r="A674" s="662"/>
      <c r="B674" s="319"/>
      <c r="C674" s="319"/>
      <c r="D674" s="319"/>
      <c r="E674" s="319"/>
      <c r="F674" s="319"/>
      <c r="G674" s="393"/>
      <c r="H674" s="391"/>
      <c r="I674" s="319"/>
      <c r="J674" s="319"/>
      <c r="K674" s="319"/>
      <c r="L674" s="319"/>
      <c r="M674" s="319"/>
      <c r="N674" s="391"/>
      <c r="O674" s="319"/>
      <c r="P674" s="319"/>
      <c r="Q674" s="319"/>
      <c r="R674" s="319"/>
      <c r="S674" s="319"/>
      <c r="T674" s="391"/>
      <c r="U674" s="319"/>
      <c r="V674" s="319"/>
      <c r="W674" s="319"/>
      <c r="X674" s="319"/>
      <c r="Y674" s="319"/>
      <c r="Z674" s="391"/>
      <c r="AA674" s="319"/>
      <c r="AB674" s="319"/>
      <c r="AC674" s="319"/>
      <c r="AD674" s="319"/>
      <c r="AE674" s="319"/>
      <c r="AF674" s="391"/>
      <c r="AG674" s="319"/>
      <c r="AH674" s="319"/>
      <c r="AI674" s="319"/>
      <c r="AJ674" s="319"/>
      <c r="AK674" s="319"/>
      <c r="AL674" s="391"/>
      <c r="AM674" s="319"/>
      <c r="AN674" s="319"/>
      <c r="AO674" s="319"/>
      <c r="AP674" s="319"/>
      <c r="AQ674" s="319"/>
      <c r="AR674" s="391"/>
      <c r="AS674" s="319"/>
      <c r="AT674" s="319"/>
      <c r="AU674" s="319"/>
      <c r="AV674" s="319"/>
      <c r="AW674" s="394"/>
      <c r="AX674" s="391"/>
      <c r="AY674" s="319"/>
      <c r="AZ674" s="319"/>
      <c r="BA674" s="319"/>
      <c r="BB674" s="319"/>
      <c r="BC674" s="319"/>
      <c r="BD674" s="391"/>
      <c r="BE674" s="319"/>
      <c r="BF674" s="319"/>
      <c r="BG674" s="319"/>
      <c r="BH674" s="319"/>
      <c r="BI674" s="319"/>
      <c r="BJ674" s="391"/>
      <c r="BL674" s="391"/>
      <c r="BM674" s="391"/>
      <c r="BN674" s="391"/>
      <c r="BO674" s="391"/>
      <c r="BP674" s="391"/>
      <c r="BQ674" s="391"/>
      <c r="BR674" s="391"/>
      <c r="BS674" s="391"/>
      <c r="BT674" s="391"/>
      <c r="BU674" s="391"/>
      <c r="BV674" s="391"/>
      <c r="BW674" s="391"/>
      <c r="BX674" s="391"/>
    </row>
    <row r="675" spans="1:76">
      <c r="A675" s="662"/>
      <c r="B675" s="319"/>
      <c r="C675" s="319"/>
      <c r="D675" s="319"/>
      <c r="E675" s="319"/>
      <c r="F675" s="319"/>
      <c r="G675" s="393"/>
      <c r="H675" s="391"/>
      <c r="I675" s="319"/>
      <c r="J675" s="319"/>
      <c r="K675" s="319"/>
      <c r="L675" s="319"/>
      <c r="M675" s="319"/>
      <c r="N675" s="391"/>
      <c r="O675" s="319"/>
      <c r="P675" s="319"/>
      <c r="Q675" s="319"/>
      <c r="R675" s="319"/>
      <c r="S675" s="319"/>
      <c r="T675" s="391"/>
      <c r="U675" s="319"/>
      <c r="V675" s="319"/>
      <c r="W675" s="319"/>
      <c r="X675" s="319"/>
      <c r="Y675" s="319"/>
      <c r="Z675" s="391"/>
      <c r="AA675" s="319"/>
      <c r="AB675" s="319"/>
      <c r="AC675" s="319"/>
      <c r="AD675" s="319"/>
      <c r="AE675" s="319"/>
      <c r="AF675" s="391"/>
      <c r="AG675" s="319"/>
      <c r="AH675" s="319"/>
      <c r="AI675" s="319"/>
      <c r="AJ675" s="319"/>
      <c r="AK675" s="319"/>
      <c r="AL675" s="391"/>
      <c r="AM675" s="319"/>
      <c r="AN675" s="319"/>
      <c r="AO675" s="319"/>
      <c r="AP675" s="319"/>
      <c r="AQ675" s="319"/>
      <c r="AR675" s="391"/>
      <c r="AS675" s="319"/>
      <c r="AT675" s="319"/>
      <c r="AU675" s="319"/>
      <c r="AV675" s="319"/>
      <c r="AW675" s="394"/>
      <c r="AX675" s="391"/>
      <c r="AY675" s="319"/>
      <c r="AZ675" s="319"/>
      <c r="BA675" s="319"/>
      <c r="BB675" s="319"/>
      <c r="BC675" s="319"/>
      <c r="BD675" s="391"/>
      <c r="BE675" s="319"/>
      <c r="BF675" s="319"/>
      <c r="BG675" s="319"/>
      <c r="BH675" s="319"/>
      <c r="BI675" s="319"/>
      <c r="BJ675" s="391"/>
      <c r="BL675" s="391"/>
      <c r="BM675" s="391"/>
      <c r="BN675" s="391"/>
      <c r="BO675" s="391"/>
      <c r="BP675" s="391"/>
      <c r="BQ675" s="391"/>
      <c r="BR675" s="391"/>
      <c r="BS675" s="391"/>
      <c r="BT675" s="391"/>
      <c r="BU675" s="391"/>
      <c r="BV675" s="391"/>
      <c r="BW675" s="391"/>
      <c r="BX675" s="391"/>
    </row>
    <row r="676" spans="1:76">
      <c r="A676" s="662"/>
      <c r="B676" s="319"/>
      <c r="C676" s="319"/>
      <c r="D676" s="319"/>
      <c r="E676" s="319"/>
      <c r="F676" s="319"/>
      <c r="G676" s="393"/>
      <c r="H676" s="391"/>
      <c r="I676" s="319"/>
      <c r="J676" s="319"/>
      <c r="K676" s="319"/>
      <c r="L676" s="319"/>
      <c r="M676" s="319"/>
      <c r="N676" s="391"/>
      <c r="O676" s="319"/>
      <c r="P676" s="319"/>
      <c r="Q676" s="319"/>
      <c r="R676" s="319"/>
      <c r="S676" s="319"/>
      <c r="T676" s="391"/>
      <c r="U676" s="319"/>
      <c r="V676" s="319"/>
      <c r="W676" s="319"/>
      <c r="X676" s="319"/>
      <c r="Y676" s="319"/>
      <c r="Z676" s="391"/>
      <c r="AA676" s="319"/>
      <c r="AB676" s="319"/>
      <c r="AC676" s="319"/>
      <c r="AD676" s="319"/>
      <c r="AE676" s="319"/>
      <c r="AF676" s="391"/>
      <c r="AG676" s="319"/>
      <c r="AH676" s="319"/>
      <c r="AI676" s="319"/>
      <c r="AJ676" s="319"/>
      <c r="AK676" s="319"/>
      <c r="AL676" s="391"/>
      <c r="AM676" s="319"/>
      <c r="AN676" s="319"/>
      <c r="AO676" s="319"/>
      <c r="AP676" s="319"/>
      <c r="AQ676" s="319"/>
      <c r="AR676" s="391"/>
      <c r="AS676" s="319"/>
      <c r="AT676" s="319"/>
      <c r="AU676" s="319"/>
      <c r="AV676" s="319"/>
      <c r="AW676" s="394"/>
      <c r="AX676" s="391"/>
      <c r="AY676" s="319"/>
      <c r="AZ676" s="319"/>
      <c r="BA676" s="319"/>
      <c r="BB676" s="319"/>
      <c r="BC676" s="319"/>
      <c r="BD676" s="391"/>
      <c r="BE676" s="319"/>
      <c r="BF676" s="319"/>
      <c r="BG676" s="319"/>
      <c r="BH676" s="319"/>
      <c r="BI676" s="319"/>
      <c r="BJ676" s="391"/>
      <c r="BL676" s="391"/>
      <c r="BM676" s="391"/>
      <c r="BN676" s="391"/>
      <c r="BO676" s="391"/>
      <c r="BP676" s="391"/>
      <c r="BQ676" s="391"/>
      <c r="BR676" s="391"/>
      <c r="BS676" s="391"/>
      <c r="BT676" s="391"/>
      <c r="BU676" s="391"/>
      <c r="BV676" s="391"/>
      <c r="BW676" s="391"/>
      <c r="BX676" s="391"/>
    </row>
    <row r="677" spans="1:76">
      <c r="A677" s="662"/>
      <c r="B677" s="319"/>
      <c r="C677" s="319"/>
      <c r="D677" s="319"/>
      <c r="E677" s="319"/>
      <c r="F677" s="319"/>
      <c r="G677" s="393"/>
      <c r="H677" s="391"/>
      <c r="I677" s="319"/>
      <c r="J677" s="319"/>
      <c r="K677" s="319"/>
      <c r="L677" s="319"/>
      <c r="M677" s="319"/>
      <c r="N677" s="391"/>
      <c r="O677" s="319"/>
      <c r="P677" s="319"/>
      <c r="Q677" s="319"/>
      <c r="R677" s="319"/>
      <c r="S677" s="319"/>
      <c r="T677" s="391"/>
      <c r="U677" s="319"/>
      <c r="V677" s="319"/>
      <c r="W677" s="319"/>
      <c r="X677" s="319"/>
      <c r="Y677" s="319"/>
      <c r="Z677" s="391"/>
      <c r="AA677" s="319"/>
      <c r="AB677" s="319"/>
      <c r="AC677" s="319"/>
      <c r="AD677" s="319"/>
      <c r="AE677" s="319"/>
      <c r="AF677" s="391"/>
      <c r="AG677" s="319"/>
      <c r="AH677" s="319"/>
      <c r="AI677" s="319"/>
      <c r="AJ677" s="319"/>
      <c r="AK677" s="319"/>
      <c r="AL677" s="391"/>
      <c r="AM677" s="319"/>
      <c r="AN677" s="319"/>
      <c r="AO677" s="319"/>
      <c r="AP677" s="319"/>
      <c r="AQ677" s="319"/>
      <c r="AR677" s="391"/>
      <c r="AS677" s="319"/>
      <c r="AT677" s="319"/>
      <c r="AU677" s="319"/>
      <c r="AV677" s="319"/>
      <c r="AW677" s="394"/>
      <c r="AX677" s="391"/>
      <c r="AY677" s="319"/>
      <c r="AZ677" s="319"/>
      <c r="BA677" s="319"/>
      <c r="BB677" s="319"/>
      <c r="BC677" s="319"/>
      <c r="BD677" s="391"/>
      <c r="BE677" s="319"/>
      <c r="BF677" s="319"/>
      <c r="BG677" s="319"/>
      <c r="BH677" s="319"/>
      <c r="BI677" s="319"/>
      <c r="BJ677" s="391"/>
      <c r="BL677" s="391"/>
      <c r="BM677" s="391"/>
      <c r="BN677" s="391"/>
      <c r="BO677" s="391"/>
      <c r="BP677" s="391"/>
      <c r="BQ677" s="391"/>
      <c r="BR677" s="391"/>
      <c r="BS677" s="391"/>
      <c r="BT677" s="391"/>
      <c r="BU677" s="391"/>
      <c r="BV677" s="391"/>
      <c r="BW677" s="391"/>
      <c r="BX677" s="391"/>
    </row>
    <row r="678" spans="1:76">
      <c r="A678" s="662"/>
      <c r="B678" s="319"/>
      <c r="C678" s="319"/>
      <c r="D678" s="319"/>
      <c r="E678" s="319"/>
      <c r="F678" s="319"/>
      <c r="G678" s="393"/>
      <c r="H678" s="391"/>
      <c r="I678" s="319"/>
      <c r="J678" s="319"/>
      <c r="K678" s="319"/>
      <c r="L678" s="319"/>
      <c r="M678" s="319"/>
      <c r="N678" s="391"/>
      <c r="O678" s="319"/>
      <c r="P678" s="319"/>
      <c r="Q678" s="319"/>
      <c r="R678" s="319"/>
      <c r="S678" s="319"/>
      <c r="T678" s="391"/>
      <c r="U678" s="319"/>
      <c r="V678" s="319"/>
      <c r="W678" s="319"/>
      <c r="X678" s="319"/>
      <c r="Y678" s="319"/>
      <c r="Z678" s="391"/>
      <c r="AA678" s="319"/>
      <c r="AB678" s="319"/>
      <c r="AC678" s="319"/>
      <c r="AD678" s="319"/>
      <c r="AE678" s="319"/>
      <c r="AF678" s="391"/>
      <c r="AG678" s="319"/>
      <c r="AH678" s="319"/>
      <c r="AI678" s="319"/>
      <c r="AJ678" s="319"/>
      <c r="AK678" s="319"/>
      <c r="AL678" s="391"/>
      <c r="AM678" s="319"/>
      <c r="AN678" s="319"/>
      <c r="AO678" s="319"/>
      <c r="AP678" s="319"/>
      <c r="AQ678" s="319"/>
      <c r="AR678" s="391"/>
      <c r="AS678" s="319"/>
      <c r="AT678" s="319"/>
      <c r="AU678" s="319"/>
      <c r="AV678" s="319"/>
      <c r="AW678" s="394"/>
      <c r="AX678" s="391"/>
      <c r="AY678" s="319"/>
      <c r="AZ678" s="319"/>
      <c r="BA678" s="319"/>
      <c r="BB678" s="319"/>
      <c r="BC678" s="319"/>
      <c r="BD678" s="391"/>
      <c r="BE678" s="319"/>
      <c r="BF678" s="319"/>
      <c r="BG678" s="319"/>
      <c r="BH678" s="319"/>
      <c r="BI678" s="319"/>
      <c r="BJ678" s="391"/>
      <c r="BL678" s="391"/>
      <c r="BM678" s="391"/>
      <c r="BN678" s="391"/>
      <c r="BO678" s="391"/>
      <c r="BP678" s="391"/>
      <c r="BQ678" s="391"/>
      <c r="BR678" s="391"/>
      <c r="BS678" s="391"/>
      <c r="BT678" s="391"/>
      <c r="BU678" s="391"/>
      <c r="BV678" s="391"/>
      <c r="BW678" s="391"/>
      <c r="BX678" s="391"/>
    </row>
    <row r="679" spans="1:76">
      <c r="A679" s="662"/>
      <c r="B679" s="319"/>
      <c r="C679" s="319"/>
      <c r="D679" s="319"/>
      <c r="E679" s="319"/>
      <c r="F679" s="319"/>
      <c r="G679" s="393"/>
      <c r="H679" s="391"/>
      <c r="I679" s="319"/>
      <c r="J679" s="319"/>
      <c r="K679" s="319"/>
      <c r="L679" s="319"/>
      <c r="M679" s="319"/>
      <c r="N679" s="391"/>
      <c r="O679" s="319"/>
      <c r="P679" s="319"/>
      <c r="Q679" s="319"/>
      <c r="R679" s="319"/>
      <c r="S679" s="319"/>
      <c r="T679" s="391"/>
      <c r="U679" s="319"/>
      <c r="V679" s="319"/>
      <c r="W679" s="319"/>
      <c r="X679" s="319"/>
      <c r="Y679" s="319"/>
      <c r="Z679" s="391"/>
      <c r="AA679" s="319"/>
      <c r="AB679" s="319"/>
      <c r="AC679" s="319"/>
      <c r="AD679" s="319"/>
      <c r="AE679" s="319"/>
      <c r="AF679" s="391"/>
      <c r="AG679" s="319"/>
      <c r="AH679" s="319"/>
      <c r="AI679" s="319"/>
      <c r="AJ679" s="319"/>
      <c r="AK679" s="319"/>
      <c r="AL679" s="391"/>
      <c r="AM679" s="319"/>
      <c r="AN679" s="319"/>
      <c r="AO679" s="319"/>
      <c r="AP679" s="319"/>
      <c r="AQ679" s="319"/>
      <c r="AR679" s="391"/>
      <c r="AS679" s="319"/>
      <c r="AT679" s="319"/>
      <c r="AU679" s="319"/>
      <c r="AV679" s="319"/>
      <c r="AW679" s="394"/>
      <c r="AX679" s="391"/>
      <c r="AY679" s="319"/>
      <c r="AZ679" s="319"/>
      <c r="BA679" s="319"/>
      <c r="BB679" s="319"/>
      <c r="BC679" s="319"/>
      <c r="BD679" s="391"/>
      <c r="BE679" s="319"/>
      <c r="BF679" s="319"/>
      <c r="BG679" s="319"/>
      <c r="BH679" s="319"/>
      <c r="BI679" s="319"/>
      <c r="BJ679" s="391"/>
      <c r="BL679" s="391"/>
      <c r="BM679" s="391"/>
      <c r="BN679" s="391"/>
      <c r="BO679" s="391"/>
      <c r="BP679" s="391"/>
      <c r="BQ679" s="391"/>
      <c r="BR679" s="391"/>
      <c r="BS679" s="391"/>
      <c r="BT679" s="391"/>
      <c r="BU679" s="391"/>
      <c r="BV679" s="391"/>
      <c r="BW679" s="391"/>
      <c r="BX679" s="391"/>
    </row>
    <row r="680" spans="1:76">
      <c r="A680" s="662"/>
      <c r="B680" s="319"/>
      <c r="C680" s="319"/>
      <c r="D680" s="319"/>
      <c r="E680" s="319"/>
      <c r="F680" s="319"/>
      <c r="G680" s="393"/>
      <c r="H680" s="391"/>
      <c r="I680" s="319"/>
      <c r="J680" s="319"/>
      <c r="K680" s="319"/>
      <c r="L680" s="319"/>
      <c r="M680" s="319"/>
      <c r="N680" s="391"/>
      <c r="O680" s="319"/>
      <c r="P680" s="319"/>
      <c r="Q680" s="319"/>
      <c r="R680" s="319"/>
      <c r="S680" s="319"/>
      <c r="T680" s="391"/>
      <c r="U680" s="319"/>
      <c r="V680" s="319"/>
      <c r="W680" s="319"/>
      <c r="X680" s="319"/>
      <c r="Y680" s="319"/>
      <c r="Z680" s="391"/>
      <c r="AA680" s="319"/>
      <c r="AB680" s="319"/>
      <c r="AC680" s="319"/>
      <c r="AD680" s="319"/>
      <c r="AE680" s="319"/>
      <c r="AF680" s="391"/>
      <c r="AG680" s="319"/>
      <c r="AH680" s="319"/>
      <c r="AI680" s="319"/>
      <c r="AJ680" s="319"/>
      <c r="AK680" s="319"/>
      <c r="AL680" s="391"/>
      <c r="AM680" s="319"/>
      <c r="AN680" s="319"/>
      <c r="AO680" s="319"/>
      <c r="AP680" s="319"/>
      <c r="AQ680" s="319"/>
      <c r="AR680" s="391"/>
      <c r="AS680" s="319"/>
      <c r="AT680" s="319"/>
      <c r="AU680" s="319"/>
      <c r="AV680" s="319"/>
      <c r="AW680" s="394"/>
      <c r="AX680" s="391"/>
      <c r="AY680" s="319"/>
      <c r="AZ680" s="319"/>
      <c r="BA680" s="319"/>
      <c r="BB680" s="319"/>
      <c r="BC680" s="319"/>
      <c r="BD680" s="391"/>
      <c r="BE680" s="319"/>
      <c r="BF680" s="319"/>
      <c r="BG680" s="319"/>
      <c r="BH680" s="319"/>
      <c r="BI680" s="319"/>
      <c r="BJ680" s="391"/>
      <c r="BL680" s="391"/>
      <c r="BM680" s="391"/>
      <c r="BN680" s="391"/>
      <c r="BO680" s="391"/>
      <c r="BP680" s="391"/>
      <c r="BQ680" s="391"/>
      <c r="BR680" s="391"/>
      <c r="BS680" s="391"/>
      <c r="BT680" s="391"/>
      <c r="BU680" s="391"/>
      <c r="BV680" s="391"/>
      <c r="BW680" s="391"/>
      <c r="BX680" s="391"/>
    </row>
    <row r="681" spans="1:76">
      <c r="A681" s="662"/>
      <c r="B681" s="319"/>
      <c r="C681" s="319"/>
      <c r="D681" s="319"/>
      <c r="E681" s="319"/>
      <c r="F681" s="319"/>
      <c r="G681" s="393"/>
      <c r="H681" s="391"/>
      <c r="I681" s="319"/>
      <c r="J681" s="319"/>
      <c r="K681" s="319"/>
      <c r="L681" s="319"/>
      <c r="M681" s="319"/>
      <c r="N681" s="391"/>
      <c r="O681" s="319"/>
      <c r="P681" s="319"/>
      <c r="Q681" s="319"/>
      <c r="R681" s="319"/>
      <c r="S681" s="319"/>
      <c r="T681" s="391"/>
      <c r="U681" s="319"/>
      <c r="V681" s="319"/>
      <c r="W681" s="319"/>
      <c r="X681" s="319"/>
      <c r="Y681" s="319"/>
      <c r="Z681" s="391"/>
      <c r="AA681" s="319"/>
      <c r="AB681" s="319"/>
      <c r="AC681" s="319"/>
      <c r="AD681" s="319"/>
      <c r="AE681" s="319"/>
      <c r="AF681" s="391"/>
      <c r="AG681" s="319"/>
      <c r="AH681" s="319"/>
      <c r="AI681" s="319"/>
      <c r="AJ681" s="319"/>
      <c r="AK681" s="319"/>
      <c r="AL681" s="391"/>
      <c r="AM681" s="319"/>
      <c r="AN681" s="319"/>
      <c r="AO681" s="319"/>
      <c r="AP681" s="319"/>
      <c r="AQ681" s="319"/>
      <c r="AR681" s="391"/>
      <c r="AS681" s="319"/>
      <c r="AT681" s="319"/>
      <c r="AU681" s="319"/>
      <c r="AV681" s="319"/>
      <c r="AW681" s="394"/>
      <c r="AX681" s="391"/>
      <c r="AY681" s="319"/>
      <c r="AZ681" s="319"/>
      <c r="BA681" s="319"/>
      <c r="BB681" s="319"/>
      <c r="BC681" s="319"/>
      <c r="BD681" s="391"/>
      <c r="BE681" s="319"/>
      <c r="BF681" s="319"/>
      <c r="BG681" s="319"/>
      <c r="BH681" s="319"/>
      <c r="BI681" s="319"/>
      <c r="BJ681" s="391"/>
      <c r="BL681" s="391"/>
      <c r="BM681" s="391"/>
      <c r="BN681" s="391"/>
      <c r="BO681" s="391"/>
      <c r="BP681" s="391"/>
      <c r="BQ681" s="391"/>
      <c r="BR681" s="391"/>
      <c r="BS681" s="391"/>
      <c r="BT681" s="391"/>
      <c r="BU681" s="391"/>
      <c r="BV681" s="391"/>
      <c r="BW681" s="391"/>
      <c r="BX681" s="391"/>
    </row>
    <row r="682" spans="1:76">
      <c r="A682" s="662"/>
      <c r="B682" s="319"/>
      <c r="C682" s="319"/>
      <c r="D682" s="319"/>
      <c r="E682" s="319"/>
      <c r="F682" s="319"/>
      <c r="G682" s="393"/>
      <c r="H682" s="391"/>
      <c r="I682" s="319"/>
      <c r="J682" s="319"/>
      <c r="K682" s="319"/>
      <c r="L682" s="319"/>
      <c r="M682" s="319"/>
      <c r="N682" s="391"/>
      <c r="O682" s="319"/>
      <c r="P682" s="319"/>
      <c r="Q682" s="319"/>
      <c r="R682" s="319"/>
      <c r="S682" s="319"/>
      <c r="T682" s="391"/>
      <c r="U682" s="319"/>
      <c r="V682" s="319"/>
      <c r="W682" s="319"/>
      <c r="X682" s="319"/>
      <c r="Y682" s="319"/>
      <c r="Z682" s="391"/>
      <c r="AA682" s="319"/>
      <c r="AB682" s="319"/>
      <c r="AC682" s="319"/>
      <c r="AD682" s="319"/>
      <c r="AE682" s="319"/>
      <c r="AF682" s="391"/>
      <c r="AG682" s="319"/>
      <c r="AH682" s="319"/>
      <c r="AI682" s="319"/>
      <c r="AJ682" s="319"/>
      <c r="AK682" s="319"/>
      <c r="AL682" s="391"/>
      <c r="AM682" s="319"/>
      <c r="AN682" s="319"/>
      <c r="AO682" s="319"/>
      <c r="AP682" s="319"/>
      <c r="AQ682" s="319"/>
      <c r="AR682" s="391"/>
      <c r="AS682" s="319"/>
      <c r="AT682" s="319"/>
      <c r="AU682" s="319"/>
      <c r="AV682" s="319"/>
      <c r="AW682" s="394"/>
      <c r="AX682" s="391"/>
      <c r="AY682" s="319"/>
      <c r="AZ682" s="319"/>
      <c r="BA682" s="319"/>
      <c r="BB682" s="319"/>
      <c r="BC682" s="319"/>
      <c r="BD682" s="391"/>
      <c r="BE682" s="319"/>
      <c r="BF682" s="319"/>
      <c r="BG682" s="319"/>
      <c r="BH682" s="319"/>
      <c r="BI682" s="319"/>
      <c r="BJ682" s="391"/>
      <c r="BL682" s="391"/>
      <c r="BM682" s="391"/>
      <c r="BN682" s="391"/>
      <c r="BO682" s="391"/>
      <c r="BP682" s="391"/>
      <c r="BQ682" s="391"/>
      <c r="BR682" s="391"/>
      <c r="BS682" s="391"/>
      <c r="BT682" s="391"/>
      <c r="BU682" s="391"/>
      <c r="BV682" s="391"/>
      <c r="BW682" s="391"/>
      <c r="BX682" s="391"/>
    </row>
    <row r="683" spans="1:76">
      <c r="A683" s="662"/>
      <c r="B683" s="319"/>
      <c r="C683" s="319"/>
      <c r="D683" s="319"/>
      <c r="E683" s="319"/>
      <c r="F683" s="319"/>
      <c r="G683" s="393"/>
      <c r="H683" s="391"/>
      <c r="I683" s="319"/>
      <c r="J683" s="319"/>
      <c r="K683" s="319"/>
      <c r="L683" s="319"/>
      <c r="M683" s="319"/>
      <c r="N683" s="391"/>
      <c r="O683" s="319"/>
      <c r="P683" s="319"/>
      <c r="Q683" s="319"/>
      <c r="R683" s="319"/>
      <c r="S683" s="319"/>
      <c r="T683" s="391"/>
      <c r="U683" s="319"/>
      <c r="V683" s="319"/>
      <c r="W683" s="319"/>
      <c r="X683" s="319"/>
      <c r="Y683" s="319"/>
      <c r="Z683" s="391"/>
      <c r="AA683" s="319"/>
      <c r="AB683" s="319"/>
      <c r="AC683" s="319"/>
      <c r="AD683" s="319"/>
      <c r="AE683" s="319"/>
      <c r="AF683" s="391"/>
      <c r="AG683" s="319"/>
      <c r="AH683" s="319"/>
      <c r="AI683" s="319"/>
      <c r="AJ683" s="319"/>
      <c r="AK683" s="319"/>
      <c r="AL683" s="391"/>
      <c r="AM683" s="319"/>
      <c r="AN683" s="319"/>
      <c r="AO683" s="319"/>
      <c r="AP683" s="319"/>
      <c r="AQ683" s="319"/>
      <c r="AR683" s="391"/>
      <c r="AS683" s="319"/>
      <c r="AT683" s="319"/>
      <c r="AU683" s="319"/>
      <c r="AV683" s="319"/>
      <c r="AW683" s="394"/>
      <c r="AX683" s="391"/>
      <c r="AY683" s="319"/>
      <c r="AZ683" s="319"/>
      <c r="BA683" s="319"/>
      <c r="BB683" s="319"/>
      <c r="BC683" s="319"/>
      <c r="BD683" s="391"/>
      <c r="BE683" s="319"/>
      <c r="BF683" s="319"/>
      <c r="BG683" s="319"/>
      <c r="BH683" s="319"/>
      <c r="BI683" s="319"/>
      <c r="BJ683" s="391"/>
      <c r="BL683" s="391"/>
      <c r="BM683" s="391"/>
      <c r="BN683" s="391"/>
      <c r="BO683" s="391"/>
      <c r="BP683" s="391"/>
      <c r="BQ683" s="391"/>
      <c r="BR683" s="391"/>
      <c r="BS683" s="391"/>
      <c r="BT683" s="391"/>
      <c r="BU683" s="391"/>
      <c r="BV683" s="391"/>
      <c r="BW683" s="391"/>
      <c r="BX683" s="391"/>
    </row>
    <row r="684" spans="1:76">
      <c r="A684" s="662"/>
      <c r="B684" s="319"/>
      <c r="C684" s="319"/>
      <c r="D684" s="319"/>
      <c r="E684" s="319"/>
      <c r="F684" s="319"/>
      <c r="G684" s="393"/>
      <c r="H684" s="391"/>
      <c r="I684" s="319"/>
      <c r="J684" s="319"/>
      <c r="K684" s="319"/>
      <c r="L684" s="319"/>
      <c r="M684" s="319"/>
      <c r="N684" s="391"/>
      <c r="O684" s="319"/>
      <c r="P684" s="319"/>
      <c r="Q684" s="319"/>
      <c r="R684" s="319"/>
      <c r="S684" s="319"/>
      <c r="T684" s="391"/>
      <c r="U684" s="319"/>
      <c r="V684" s="319"/>
      <c r="W684" s="319"/>
      <c r="X684" s="319"/>
      <c r="Y684" s="319"/>
      <c r="Z684" s="391"/>
      <c r="AA684" s="319"/>
      <c r="AB684" s="319"/>
      <c r="AC684" s="319"/>
      <c r="AD684" s="319"/>
      <c r="AE684" s="319"/>
      <c r="AF684" s="391"/>
      <c r="AG684" s="319"/>
      <c r="AH684" s="319"/>
      <c r="AI684" s="319"/>
      <c r="AJ684" s="319"/>
      <c r="AK684" s="319"/>
      <c r="AL684" s="391"/>
      <c r="AM684" s="319"/>
      <c r="AN684" s="319"/>
      <c r="AO684" s="319"/>
      <c r="AP684" s="319"/>
      <c r="AQ684" s="319"/>
      <c r="AR684" s="391"/>
      <c r="AS684" s="319"/>
      <c r="AT684" s="319"/>
      <c r="AU684" s="319"/>
      <c r="AV684" s="319"/>
      <c r="AW684" s="394"/>
      <c r="AX684" s="391"/>
      <c r="AY684" s="319"/>
      <c r="AZ684" s="319"/>
      <c r="BA684" s="319"/>
      <c r="BB684" s="319"/>
      <c r="BC684" s="319"/>
      <c r="BD684" s="391"/>
      <c r="BE684" s="319"/>
      <c r="BF684" s="319"/>
      <c r="BG684" s="319"/>
      <c r="BH684" s="319"/>
      <c r="BI684" s="319"/>
      <c r="BJ684" s="391"/>
      <c r="BL684" s="391"/>
      <c r="BM684" s="391"/>
      <c r="BN684" s="391"/>
      <c r="BO684" s="391"/>
      <c r="BP684" s="391"/>
      <c r="BQ684" s="391"/>
      <c r="BR684" s="391"/>
      <c r="BS684" s="391"/>
      <c r="BT684" s="391"/>
      <c r="BU684" s="391"/>
      <c r="BV684" s="391"/>
      <c r="BW684" s="391"/>
      <c r="BX684" s="391"/>
    </row>
    <row r="685" spans="1:76">
      <c r="A685" s="662"/>
      <c r="B685" s="319"/>
      <c r="C685" s="319"/>
      <c r="D685" s="319"/>
      <c r="E685" s="319"/>
      <c r="F685" s="319"/>
      <c r="G685" s="393"/>
      <c r="H685" s="391"/>
      <c r="I685" s="319"/>
      <c r="J685" s="319"/>
      <c r="K685" s="319"/>
      <c r="L685" s="319"/>
      <c r="M685" s="319"/>
      <c r="N685" s="391"/>
      <c r="O685" s="319"/>
      <c r="P685" s="319"/>
      <c r="Q685" s="319"/>
      <c r="R685" s="319"/>
      <c r="S685" s="319"/>
      <c r="T685" s="391"/>
      <c r="U685" s="319"/>
      <c r="V685" s="319"/>
      <c r="W685" s="319"/>
      <c r="X685" s="319"/>
      <c r="Y685" s="319"/>
      <c r="Z685" s="391"/>
      <c r="AA685" s="319"/>
      <c r="AB685" s="319"/>
      <c r="AC685" s="319"/>
      <c r="AD685" s="319"/>
      <c r="AE685" s="319"/>
      <c r="AF685" s="391"/>
      <c r="AG685" s="319"/>
      <c r="AH685" s="319"/>
      <c r="AI685" s="319"/>
      <c r="AJ685" s="319"/>
      <c r="AK685" s="319"/>
      <c r="AL685" s="391"/>
      <c r="AM685" s="319"/>
      <c r="AN685" s="319"/>
      <c r="AO685" s="319"/>
      <c r="AP685" s="319"/>
      <c r="AQ685" s="319"/>
      <c r="AR685" s="391"/>
      <c r="AS685" s="319"/>
      <c r="AT685" s="319"/>
      <c r="AU685" s="319"/>
      <c r="AV685" s="319"/>
      <c r="AW685" s="394"/>
      <c r="AX685" s="391"/>
      <c r="AY685" s="319"/>
      <c r="AZ685" s="319"/>
      <c r="BA685" s="319"/>
      <c r="BB685" s="319"/>
      <c r="BC685" s="319"/>
      <c r="BD685" s="391"/>
      <c r="BE685" s="319"/>
      <c r="BF685" s="319"/>
      <c r="BG685" s="319"/>
      <c r="BH685" s="319"/>
      <c r="BI685" s="319"/>
      <c r="BJ685" s="391"/>
      <c r="BL685" s="391"/>
      <c r="BM685" s="391"/>
      <c r="BN685" s="391"/>
      <c r="BO685" s="391"/>
      <c r="BP685" s="391"/>
      <c r="BQ685" s="391"/>
      <c r="BR685" s="391"/>
      <c r="BS685" s="391"/>
      <c r="BT685" s="391"/>
      <c r="BU685" s="391"/>
      <c r="BV685" s="391"/>
      <c r="BW685" s="391"/>
      <c r="BX685" s="391"/>
    </row>
    <row r="686" spans="1:76">
      <c r="A686" s="662"/>
      <c r="B686" s="319"/>
      <c r="C686" s="319"/>
      <c r="D686" s="319"/>
      <c r="E686" s="319"/>
      <c r="F686" s="319"/>
      <c r="G686" s="393"/>
      <c r="H686" s="391"/>
      <c r="I686" s="319"/>
      <c r="J686" s="319"/>
      <c r="K686" s="319"/>
      <c r="L686" s="319"/>
      <c r="M686" s="319"/>
      <c r="N686" s="391"/>
      <c r="O686" s="319"/>
      <c r="P686" s="319"/>
      <c r="Q686" s="319"/>
      <c r="R686" s="319"/>
      <c r="S686" s="319"/>
      <c r="T686" s="391"/>
      <c r="U686" s="319"/>
      <c r="V686" s="319"/>
      <c r="W686" s="319"/>
      <c r="X686" s="319"/>
      <c r="Y686" s="319"/>
      <c r="Z686" s="391"/>
      <c r="AA686" s="319"/>
      <c r="AB686" s="319"/>
      <c r="AC686" s="319"/>
      <c r="AD686" s="319"/>
      <c r="AE686" s="319"/>
      <c r="AF686" s="391"/>
      <c r="AG686" s="319"/>
      <c r="AH686" s="319"/>
      <c r="AI686" s="319"/>
      <c r="AJ686" s="319"/>
      <c r="AK686" s="319"/>
      <c r="AL686" s="391"/>
      <c r="AM686" s="319"/>
      <c r="AN686" s="319"/>
      <c r="AO686" s="319"/>
      <c r="AP686" s="319"/>
      <c r="AQ686" s="319"/>
      <c r="AR686" s="391"/>
      <c r="AS686" s="319"/>
      <c r="AT686" s="319"/>
      <c r="AU686" s="319"/>
      <c r="AV686" s="319"/>
      <c r="AW686" s="394"/>
      <c r="AX686" s="391"/>
      <c r="AY686" s="319"/>
      <c r="AZ686" s="319"/>
      <c r="BA686" s="319"/>
      <c r="BB686" s="319"/>
      <c r="BC686" s="319"/>
      <c r="BD686" s="391"/>
      <c r="BE686" s="319"/>
      <c r="BF686" s="319"/>
      <c r="BG686" s="319"/>
      <c r="BH686" s="319"/>
      <c r="BI686" s="319"/>
      <c r="BJ686" s="391"/>
      <c r="BL686" s="391"/>
      <c r="BM686" s="391"/>
      <c r="BN686" s="391"/>
      <c r="BO686" s="391"/>
      <c r="BP686" s="391"/>
      <c r="BQ686" s="391"/>
      <c r="BR686" s="391"/>
      <c r="BS686" s="391"/>
      <c r="BT686" s="391"/>
      <c r="BU686" s="391"/>
      <c r="BV686" s="391"/>
      <c r="BW686" s="391"/>
      <c r="BX686" s="391"/>
    </row>
    <row r="687" spans="1:76">
      <c r="A687" s="662"/>
      <c r="B687" s="319"/>
      <c r="C687" s="319"/>
      <c r="D687" s="319"/>
      <c r="E687" s="319"/>
      <c r="F687" s="319"/>
      <c r="G687" s="393"/>
      <c r="H687" s="391"/>
      <c r="I687" s="319"/>
      <c r="J687" s="319"/>
      <c r="K687" s="319"/>
      <c r="L687" s="319"/>
      <c r="M687" s="319"/>
      <c r="N687" s="391"/>
      <c r="O687" s="319"/>
      <c r="P687" s="319"/>
      <c r="Q687" s="319"/>
      <c r="R687" s="319"/>
      <c r="S687" s="319"/>
      <c r="T687" s="391"/>
      <c r="U687" s="319"/>
      <c r="V687" s="319"/>
      <c r="W687" s="319"/>
      <c r="X687" s="319"/>
      <c r="Y687" s="319"/>
      <c r="Z687" s="391"/>
      <c r="AA687" s="319"/>
      <c r="AB687" s="319"/>
      <c r="AC687" s="319"/>
      <c r="AD687" s="319"/>
      <c r="AE687" s="319"/>
      <c r="AF687" s="391"/>
      <c r="AG687" s="319"/>
      <c r="AH687" s="319"/>
      <c r="AI687" s="319"/>
      <c r="AJ687" s="319"/>
      <c r="AK687" s="319"/>
      <c r="AL687" s="391"/>
      <c r="AM687" s="319"/>
      <c r="AN687" s="319"/>
      <c r="AO687" s="319"/>
      <c r="AP687" s="319"/>
      <c r="AQ687" s="319"/>
      <c r="AR687" s="391"/>
      <c r="AS687" s="319"/>
      <c r="AT687" s="319"/>
      <c r="AU687" s="319"/>
      <c r="AV687" s="319"/>
      <c r="AW687" s="394"/>
      <c r="AX687" s="391"/>
      <c r="AY687" s="319"/>
      <c r="AZ687" s="319"/>
      <c r="BA687" s="319"/>
      <c r="BB687" s="319"/>
      <c r="BC687" s="319"/>
      <c r="BD687" s="391"/>
      <c r="BE687" s="319"/>
      <c r="BF687" s="319"/>
      <c r="BG687" s="319"/>
      <c r="BH687" s="319"/>
      <c r="BI687" s="319"/>
      <c r="BJ687" s="391"/>
      <c r="BL687" s="391"/>
      <c r="BM687" s="391"/>
      <c r="BN687" s="391"/>
      <c r="BO687" s="391"/>
      <c r="BP687" s="391"/>
      <c r="BQ687" s="391"/>
      <c r="BR687" s="391"/>
      <c r="BS687" s="391"/>
      <c r="BT687" s="391"/>
      <c r="BU687" s="391"/>
      <c r="BV687" s="391"/>
      <c r="BW687" s="391"/>
      <c r="BX687" s="391"/>
    </row>
    <row r="688" spans="1:76">
      <c r="A688" s="662"/>
      <c r="B688" s="319"/>
      <c r="C688" s="319"/>
      <c r="D688" s="319"/>
      <c r="E688" s="319"/>
      <c r="F688" s="319"/>
      <c r="G688" s="393"/>
      <c r="H688" s="391"/>
      <c r="I688" s="319"/>
      <c r="J688" s="319"/>
      <c r="K688" s="319"/>
      <c r="L688" s="319"/>
      <c r="M688" s="319"/>
      <c r="N688" s="391"/>
      <c r="O688" s="319"/>
      <c r="P688" s="319"/>
      <c r="Q688" s="319"/>
      <c r="R688" s="319"/>
      <c r="S688" s="319"/>
      <c r="T688" s="391"/>
      <c r="U688" s="319"/>
      <c r="V688" s="319"/>
      <c r="W688" s="319"/>
      <c r="X688" s="319"/>
      <c r="Y688" s="319"/>
      <c r="Z688" s="391"/>
      <c r="AA688" s="319"/>
      <c r="AB688" s="319"/>
      <c r="AC688" s="319"/>
      <c r="AD688" s="319"/>
      <c r="AE688" s="319"/>
      <c r="AF688" s="391"/>
      <c r="AG688" s="319"/>
      <c r="AH688" s="319"/>
      <c r="AI688" s="319"/>
      <c r="AJ688" s="319"/>
      <c r="AK688" s="319"/>
      <c r="AL688" s="391"/>
      <c r="AM688" s="319"/>
      <c r="AN688" s="319"/>
      <c r="AO688" s="319"/>
      <c r="AP688" s="319"/>
      <c r="AQ688" s="319"/>
      <c r="AR688" s="391"/>
      <c r="AS688" s="319"/>
      <c r="AT688" s="319"/>
      <c r="AU688" s="319"/>
      <c r="AV688" s="319"/>
      <c r="AW688" s="394"/>
      <c r="AX688" s="391"/>
      <c r="AY688" s="319"/>
      <c r="AZ688" s="319"/>
      <c r="BA688" s="319"/>
      <c r="BB688" s="319"/>
      <c r="BC688" s="319"/>
      <c r="BD688" s="391"/>
      <c r="BE688" s="319"/>
      <c r="BF688" s="319"/>
      <c r="BG688" s="319"/>
      <c r="BH688" s="319"/>
      <c r="BI688" s="319"/>
      <c r="BJ688" s="391"/>
      <c r="BL688" s="391"/>
      <c r="BM688" s="391"/>
      <c r="BN688" s="391"/>
      <c r="BO688" s="391"/>
      <c r="BP688" s="391"/>
      <c r="BQ688" s="391"/>
      <c r="BR688" s="391"/>
      <c r="BS688" s="391"/>
      <c r="BT688" s="391"/>
      <c r="BU688" s="391"/>
      <c r="BV688" s="391"/>
      <c r="BW688" s="391"/>
      <c r="BX688" s="391"/>
    </row>
    <row r="689" spans="1:76">
      <c r="A689" s="662"/>
      <c r="B689" s="319"/>
      <c r="C689" s="319"/>
      <c r="D689" s="319"/>
      <c r="E689" s="319"/>
      <c r="F689" s="319"/>
      <c r="G689" s="393"/>
      <c r="H689" s="391"/>
      <c r="I689" s="319"/>
      <c r="J689" s="319"/>
      <c r="K689" s="319"/>
      <c r="L689" s="319"/>
      <c r="M689" s="319"/>
      <c r="N689" s="391"/>
      <c r="O689" s="319"/>
      <c r="P689" s="319"/>
      <c r="Q689" s="319"/>
      <c r="R689" s="319"/>
      <c r="S689" s="319"/>
      <c r="T689" s="391"/>
      <c r="U689" s="319"/>
      <c r="V689" s="319"/>
      <c r="W689" s="319"/>
      <c r="X689" s="319"/>
      <c r="Y689" s="319"/>
      <c r="Z689" s="391"/>
      <c r="AA689" s="319"/>
      <c r="AB689" s="319"/>
      <c r="AC689" s="319"/>
      <c r="AD689" s="319"/>
      <c r="AE689" s="319"/>
      <c r="AF689" s="391"/>
      <c r="AG689" s="319"/>
      <c r="AH689" s="319"/>
      <c r="AI689" s="319"/>
      <c r="AJ689" s="319"/>
      <c r="AK689" s="319"/>
      <c r="AL689" s="391"/>
      <c r="AM689" s="319"/>
      <c r="AN689" s="319"/>
      <c r="AO689" s="319"/>
      <c r="AP689" s="319"/>
      <c r="AQ689" s="319"/>
      <c r="AR689" s="391"/>
      <c r="AS689" s="319"/>
      <c r="AT689" s="319"/>
      <c r="AU689" s="319"/>
      <c r="AV689" s="319"/>
      <c r="AW689" s="394"/>
      <c r="AX689" s="391"/>
      <c r="AY689" s="319"/>
      <c r="AZ689" s="319"/>
      <c r="BA689" s="319"/>
      <c r="BB689" s="319"/>
      <c r="BC689" s="319"/>
      <c r="BD689" s="391"/>
      <c r="BE689" s="319"/>
      <c r="BF689" s="319"/>
      <c r="BG689" s="319"/>
      <c r="BH689" s="319"/>
      <c r="BI689" s="319"/>
      <c r="BJ689" s="391"/>
      <c r="BL689" s="391"/>
      <c r="BM689" s="391"/>
      <c r="BN689" s="391"/>
      <c r="BO689" s="391"/>
      <c r="BP689" s="391"/>
      <c r="BQ689" s="391"/>
      <c r="BR689" s="391"/>
      <c r="BS689" s="391"/>
      <c r="BT689" s="391"/>
      <c r="BU689" s="391"/>
      <c r="BV689" s="391"/>
      <c r="BW689" s="391"/>
      <c r="BX689" s="391"/>
    </row>
    <row r="690" spans="1:76">
      <c r="A690" s="662"/>
      <c r="B690" s="319"/>
      <c r="C690" s="319"/>
      <c r="D690" s="319"/>
      <c r="E690" s="319"/>
      <c r="F690" s="319"/>
      <c r="G690" s="393"/>
      <c r="H690" s="391"/>
      <c r="I690" s="319"/>
      <c r="J690" s="319"/>
      <c r="K690" s="319"/>
      <c r="L690" s="319"/>
      <c r="M690" s="319"/>
      <c r="N690" s="391"/>
      <c r="O690" s="319"/>
      <c r="P690" s="319"/>
      <c r="Q690" s="319"/>
      <c r="R690" s="319"/>
      <c r="S690" s="319"/>
      <c r="T690" s="391"/>
      <c r="U690" s="319"/>
      <c r="V690" s="319"/>
      <c r="W690" s="319"/>
      <c r="X690" s="319"/>
      <c r="Y690" s="319"/>
      <c r="Z690" s="391"/>
      <c r="AA690" s="319"/>
      <c r="AB690" s="319"/>
      <c r="AC690" s="319"/>
      <c r="AD690" s="319"/>
      <c r="AE690" s="319"/>
      <c r="AF690" s="391"/>
      <c r="AG690" s="319"/>
      <c r="AH690" s="319"/>
      <c r="AI690" s="319"/>
      <c r="AJ690" s="319"/>
      <c r="AK690" s="319"/>
      <c r="AL690" s="391"/>
      <c r="AM690" s="319"/>
      <c r="AN690" s="319"/>
      <c r="AO690" s="319"/>
      <c r="AP690" s="319"/>
      <c r="AQ690" s="319"/>
      <c r="AR690" s="391"/>
      <c r="AS690" s="319"/>
      <c r="AT690" s="319"/>
      <c r="AU690" s="319"/>
      <c r="AV690" s="319"/>
      <c r="AW690" s="394"/>
      <c r="AX690" s="391"/>
      <c r="AY690" s="319"/>
      <c r="AZ690" s="319"/>
      <c r="BA690" s="319"/>
      <c r="BB690" s="319"/>
      <c r="BC690" s="319"/>
      <c r="BD690" s="391"/>
      <c r="BE690" s="319"/>
      <c r="BF690" s="319"/>
      <c r="BG690" s="319"/>
      <c r="BH690" s="319"/>
      <c r="BI690" s="319"/>
      <c r="BJ690" s="391"/>
      <c r="BL690" s="391"/>
      <c r="BM690" s="391"/>
      <c r="BN690" s="391"/>
      <c r="BO690" s="391"/>
      <c r="BP690" s="391"/>
      <c r="BQ690" s="391"/>
      <c r="BR690" s="391"/>
      <c r="BS690" s="391"/>
      <c r="BT690" s="391"/>
      <c r="BU690" s="391"/>
      <c r="BV690" s="391"/>
      <c r="BW690" s="391"/>
      <c r="BX690" s="391"/>
    </row>
    <row r="691" spans="1:76">
      <c r="A691" s="662"/>
      <c r="B691" s="319"/>
      <c r="C691" s="319"/>
      <c r="D691" s="319"/>
      <c r="E691" s="319"/>
      <c r="F691" s="319"/>
      <c r="G691" s="393"/>
      <c r="H691" s="391"/>
      <c r="I691" s="319"/>
      <c r="J691" s="319"/>
      <c r="K691" s="319"/>
      <c r="L691" s="319"/>
      <c r="M691" s="319"/>
      <c r="N691" s="391"/>
      <c r="O691" s="319"/>
      <c r="P691" s="319"/>
      <c r="Q691" s="319"/>
      <c r="R691" s="319"/>
      <c r="S691" s="319"/>
      <c r="T691" s="391"/>
      <c r="U691" s="319"/>
      <c r="V691" s="319"/>
      <c r="W691" s="319"/>
      <c r="X691" s="319"/>
      <c r="Y691" s="319"/>
      <c r="Z691" s="391"/>
      <c r="AA691" s="319"/>
      <c r="AB691" s="319"/>
      <c r="AC691" s="319"/>
      <c r="AD691" s="319"/>
      <c r="AE691" s="319"/>
      <c r="AF691" s="391"/>
      <c r="AG691" s="319"/>
      <c r="AH691" s="319"/>
      <c r="AI691" s="319"/>
      <c r="AJ691" s="319"/>
      <c r="AK691" s="319"/>
      <c r="AL691" s="391"/>
      <c r="AM691" s="319"/>
      <c r="AN691" s="319"/>
      <c r="AO691" s="319"/>
      <c r="AP691" s="319"/>
      <c r="AQ691" s="319"/>
      <c r="AR691" s="391"/>
      <c r="AS691" s="319"/>
      <c r="AT691" s="319"/>
      <c r="AU691" s="319"/>
      <c r="AV691" s="319"/>
      <c r="AW691" s="394"/>
      <c r="AX691" s="391"/>
      <c r="AY691" s="319"/>
      <c r="AZ691" s="319"/>
      <c r="BA691" s="319"/>
      <c r="BB691" s="319"/>
      <c r="BC691" s="319"/>
      <c r="BD691" s="391"/>
      <c r="BE691" s="319"/>
      <c r="BF691" s="319"/>
      <c r="BG691" s="319"/>
      <c r="BH691" s="319"/>
      <c r="BI691" s="319"/>
      <c r="BJ691" s="391"/>
      <c r="BL691" s="391"/>
      <c r="BM691" s="391"/>
      <c r="BN691" s="391"/>
      <c r="BO691" s="391"/>
      <c r="BP691" s="391"/>
      <c r="BQ691" s="391"/>
      <c r="BR691" s="391"/>
      <c r="BS691" s="391"/>
      <c r="BT691" s="391"/>
      <c r="BU691" s="391"/>
      <c r="BV691" s="391"/>
      <c r="BW691" s="391"/>
      <c r="BX691" s="391"/>
    </row>
    <row r="692" spans="1:76">
      <c r="A692" s="662"/>
      <c r="B692" s="319"/>
      <c r="C692" s="319"/>
      <c r="D692" s="319"/>
      <c r="E692" s="319"/>
      <c r="F692" s="319"/>
      <c r="G692" s="393"/>
      <c r="H692" s="391"/>
      <c r="I692" s="319"/>
      <c r="J692" s="319"/>
      <c r="K692" s="319"/>
      <c r="L692" s="319"/>
      <c r="M692" s="319"/>
      <c r="N692" s="391"/>
      <c r="O692" s="319"/>
      <c r="P692" s="319"/>
      <c r="Q692" s="319"/>
      <c r="R692" s="319"/>
      <c r="S692" s="319"/>
      <c r="T692" s="391"/>
      <c r="U692" s="319"/>
      <c r="V692" s="319"/>
      <c r="W692" s="319"/>
      <c r="X692" s="319"/>
      <c r="Y692" s="319"/>
      <c r="Z692" s="391"/>
      <c r="AA692" s="319"/>
      <c r="AB692" s="319"/>
      <c r="AC692" s="319"/>
      <c r="AD692" s="319"/>
      <c r="AE692" s="319"/>
      <c r="AF692" s="391"/>
      <c r="AG692" s="319"/>
      <c r="AH692" s="319"/>
      <c r="AI692" s="319"/>
      <c r="AJ692" s="319"/>
      <c r="AK692" s="319"/>
      <c r="AL692" s="391"/>
      <c r="AM692" s="319"/>
      <c r="AN692" s="319"/>
      <c r="AO692" s="319"/>
      <c r="AP692" s="319"/>
      <c r="AQ692" s="319"/>
      <c r="AR692" s="391"/>
      <c r="AS692" s="319"/>
      <c r="AT692" s="319"/>
      <c r="AU692" s="319"/>
      <c r="AV692" s="319"/>
      <c r="AW692" s="394"/>
      <c r="AX692" s="391"/>
      <c r="AY692" s="319"/>
      <c r="AZ692" s="319"/>
      <c r="BA692" s="319"/>
      <c r="BB692" s="319"/>
      <c r="BC692" s="319"/>
      <c r="BD692" s="391"/>
      <c r="BE692" s="319"/>
      <c r="BF692" s="319"/>
      <c r="BG692" s="319"/>
      <c r="BH692" s="319"/>
      <c r="BI692" s="319"/>
      <c r="BJ692" s="391"/>
      <c r="BL692" s="391"/>
      <c r="BM692" s="391"/>
      <c r="BN692" s="391"/>
      <c r="BO692" s="391"/>
      <c r="BP692" s="391"/>
      <c r="BQ692" s="391"/>
      <c r="BR692" s="391"/>
      <c r="BS692" s="391"/>
      <c r="BT692" s="391"/>
      <c r="BU692" s="391"/>
      <c r="BV692" s="391"/>
      <c r="BW692" s="391"/>
      <c r="BX692" s="391"/>
    </row>
    <row r="693" spans="1:76">
      <c r="A693" s="662"/>
      <c r="B693" s="319"/>
      <c r="C693" s="319"/>
      <c r="D693" s="319"/>
      <c r="E693" s="319"/>
      <c r="F693" s="319"/>
      <c r="G693" s="393"/>
      <c r="H693" s="391"/>
      <c r="I693" s="319"/>
      <c r="J693" s="319"/>
      <c r="K693" s="319"/>
      <c r="L693" s="319"/>
      <c r="M693" s="319"/>
      <c r="N693" s="391"/>
      <c r="O693" s="319"/>
      <c r="P693" s="319"/>
      <c r="Q693" s="319"/>
      <c r="R693" s="319"/>
      <c r="S693" s="319"/>
      <c r="T693" s="391"/>
      <c r="U693" s="319"/>
      <c r="V693" s="319"/>
      <c r="W693" s="319"/>
      <c r="X693" s="319"/>
      <c r="Y693" s="319"/>
      <c r="Z693" s="391"/>
      <c r="AA693" s="319"/>
      <c r="AB693" s="319"/>
      <c r="AC693" s="319"/>
      <c r="AD693" s="319"/>
      <c r="AE693" s="319"/>
      <c r="AF693" s="391"/>
      <c r="AG693" s="319"/>
      <c r="AH693" s="319"/>
      <c r="AI693" s="319"/>
      <c r="AJ693" s="319"/>
      <c r="AK693" s="319"/>
      <c r="AL693" s="391"/>
      <c r="AM693" s="319"/>
      <c r="AN693" s="319"/>
      <c r="AO693" s="319"/>
      <c r="AP693" s="319"/>
      <c r="AQ693" s="319"/>
      <c r="AR693" s="391"/>
      <c r="AS693" s="319"/>
      <c r="AT693" s="319"/>
      <c r="AU693" s="319"/>
      <c r="AV693" s="319"/>
      <c r="AW693" s="394"/>
      <c r="AX693" s="391"/>
      <c r="AY693" s="319"/>
      <c r="AZ693" s="319"/>
      <c r="BA693" s="319"/>
      <c r="BB693" s="319"/>
      <c r="BC693" s="319"/>
      <c r="BD693" s="391"/>
      <c r="BE693" s="319"/>
      <c r="BF693" s="319"/>
      <c r="BG693" s="319"/>
      <c r="BH693" s="319"/>
      <c r="BI693" s="319"/>
      <c r="BJ693" s="391"/>
      <c r="BL693" s="391"/>
      <c r="BM693" s="391"/>
      <c r="BN693" s="391"/>
      <c r="BO693" s="391"/>
      <c r="BP693" s="391"/>
      <c r="BQ693" s="391"/>
      <c r="BR693" s="391"/>
      <c r="BS693" s="391"/>
      <c r="BT693" s="391"/>
      <c r="BU693" s="391"/>
      <c r="BV693" s="391"/>
      <c r="BW693" s="391"/>
      <c r="BX693" s="391"/>
    </row>
    <row r="694" spans="1:76">
      <c r="A694" s="662"/>
      <c r="B694" s="319"/>
      <c r="C694" s="319"/>
      <c r="D694" s="319"/>
      <c r="E694" s="319"/>
      <c r="F694" s="319"/>
      <c r="G694" s="393"/>
      <c r="H694" s="391"/>
      <c r="I694" s="319"/>
      <c r="J694" s="319"/>
      <c r="K694" s="319"/>
      <c r="L694" s="319"/>
      <c r="M694" s="319"/>
      <c r="N694" s="391"/>
      <c r="O694" s="319"/>
      <c r="P694" s="319"/>
      <c r="Q694" s="319"/>
      <c r="R694" s="319"/>
      <c r="S694" s="319"/>
      <c r="T694" s="391"/>
      <c r="U694" s="319"/>
      <c r="V694" s="319"/>
      <c r="W694" s="319"/>
      <c r="X694" s="319"/>
      <c r="Y694" s="319"/>
      <c r="Z694" s="391"/>
      <c r="AA694" s="319"/>
      <c r="AB694" s="319"/>
      <c r="AC694" s="319"/>
      <c r="AD694" s="319"/>
      <c r="AE694" s="319"/>
      <c r="AF694" s="391"/>
      <c r="AG694" s="319"/>
      <c r="AH694" s="319"/>
      <c r="AI694" s="319"/>
      <c r="AJ694" s="319"/>
      <c r="AK694" s="319"/>
      <c r="AL694" s="391"/>
      <c r="AM694" s="319"/>
      <c r="AN694" s="319"/>
      <c r="AO694" s="319"/>
      <c r="AP694" s="319"/>
      <c r="AQ694" s="319"/>
      <c r="AR694" s="391"/>
      <c r="AS694" s="319"/>
      <c r="AT694" s="319"/>
      <c r="AU694" s="319"/>
      <c r="AV694" s="319"/>
      <c r="AW694" s="394"/>
      <c r="AX694" s="391"/>
      <c r="AY694" s="319"/>
      <c r="AZ694" s="319"/>
      <c r="BA694" s="319"/>
      <c r="BB694" s="319"/>
      <c r="BC694" s="319"/>
      <c r="BD694" s="391"/>
      <c r="BE694" s="319"/>
      <c r="BF694" s="319"/>
      <c r="BG694" s="319"/>
      <c r="BH694" s="319"/>
      <c r="BI694" s="319"/>
      <c r="BJ694" s="391"/>
      <c r="BL694" s="391"/>
      <c r="BM694" s="391"/>
      <c r="BN694" s="391"/>
      <c r="BO694" s="391"/>
      <c r="BP694" s="391"/>
      <c r="BQ694" s="391"/>
      <c r="BR694" s="391"/>
      <c r="BS694" s="391"/>
      <c r="BT694" s="391"/>
      <c r="BU694" s="391"/>
      <c r="BV694" s="391"/>
      <c r="BW694" s="391"/>
      <c r="BX694" s="391"/>
    </row>
    <row r="695" spans="1:76">
      <c r="A695" s="662"/>
      <c r="B695" s="319"/>
      <c r="C695" s="319"/>
      <c r="D695" s="319"/>
      <c r="E695" s="319"/>
      <c r="F695" s="319"/>
      <c r="G695" s="393"/>
      <c r="H695" s="391"/>
      <c r="I695" s="319"/>
      <c r="J695" s="319"/>
      <c r="K695" s="319"/>
      <c r="L695" s="319"/>
      <c r="M695" s="319"/>
      <c r="N695" s="391"/>
      <c r="O695" s="319"/>
      <c r="P695" s="319"/>
      <c r="Q695" s="319"/>
      <c r="R695" s="319"/>
      <c r="S695" s="319"/>
      <c r="T695" s="391"/>
      <c r="U695" s="319"/>
      <c r="V695" s="319"/>
      <c r="W695" s="319"/>
      <c r="X695" s="319"/>
      <c r="Y695" s="319"/>
      <c r="Z695" s="391"/>
      <c r="AA695" s="319"/>
      <c r="AB695" s="319"/>
      <c r="AC695" s="319"/>
      <c r="AD695" s="319"/>
      <c r="AE695" s="319"/>
      <c r="AF695" s="391"/>
      <c r="AG695" s="319"/>
      <c r="AH695" s="319"/>
      <c r="AI695" s="319"/>
      <c r="AJ695" s="319"/>
      <c r="AK695" s="319"/>
      <c r="AL695" s="391"/>
      <c r="AM695" s="319"/>
      <c r="AN695" s="319"/>
      <c r="AO695" s="319"/>
      <c r="AP695" s="319"/>
      <c r="AQ695" s="319"/>
      <c r="AR695" s="391"/>
      <c r="AS695" s="319"/>
      <c r="AT695" s="319"/>
      <c r="AU695" s="319"/>
      <c r="AV695" s="319"/>
      <c r="AW695" s="394"/>
      <c r="AX695" s="391"/>
      <c r="AY695" s="319"/>
      <c r="AZ695" s="319"/>
      <c r="BA695" s="319"/>
      <c r="BB695" s="319"/>
      <c r="BC695" s="319"/>
      <c r="BD695" s="391"/>
      <c r="BE695" s="319"/>
      <c r="BF695" s="319"/>
      <c r="BG695" s="319"/>
      <c r="BH695" s="319"/>
      <c r="BI695" s="319"/>
      <c r="BJ695" s="391"/>
      <c r="BL695" s="391"/>
      <c r="BM695" s="391"/>
      <c r="BN695" s="391"/>
      <c r="BO695" s="391"/>
      <c r="BP695" s="391"/>
      <c r="BQ695" s="391"/>
      <c r="BR695" s="391"/>
      <c r="BS695" s="391"/>
      <c r="BT695" s="391"/>
      <c r="BU695" s="391"/>
      <c r="BV695" s="391"/>
      <c r="BW695" s="391"/>
      <c r="BX695" s="391"/>
    </row>
    <row r="696" spans="1:76">
      <c r="A696" s="662"/>
      <c r="B696" s="319"/>
      <c r="C696" s="319"/>
      <c r="D696" s="319"/>
      <c r="E696" s="319"/>
      <c r="F696" s="319"/>
      <c r="G696" s="393"/>
      <c r="H696" s="391"/>
      <c r="I696" s="319"/>
      <c r="J696" s="319"/>
      <c r="K696" s="319"/>
      <c r="L696" s="319"/>
      <c r="M696" s="319"/>
      <c r="N696" s="391"/>
      <c r="O696" s="319"/>
      <c r="P696" s="319"/>
      <c r="Q696" s="319"/>
      <c r="R696" s="319"/>
      <c r="S696" s="319"/>
      <c r="T696" s="391"/>
      <c r="U696" s="319"/>
      <c r="V696" s="319"/>
      <c r="W696" s="319"/>
      <c r="X696" s="319"/>
      <c r="Y696" s="319"/>
      <c r="Z696" s="391"/>
      <c r="AA696" s="319"/>
      <c r="AB696" s="319"/>
      <c r="AC696" s="319"/>
      <c r="AD696" s="319"/>
      <c r="AE696" s="319"/>
      <c r="AF696" s="391"/>
      <c r="AG696" s="319"/>
      <c r="AH696" s="319"/>
      <c r="AI696" s="319"/>
      <c r="AJ696" s="319"/>
      <c r="AK696" s="319"/>
      <c r="AL696" s="391"/>
      <c r="AM696" s="319"/>
      <c r="AN696" s="319"/>
      <c r="AO696" s="319"/>
      <c r="AP696" s="319"/>
      <c r="AQ696" s="319"/>
      <c r="AR696" s="391"/>
      <c r="AS696" s="319"/>
      <c r="AT696" s="319"/>
      <c r="AU696" s="319"/>
      <c r="AV696" s="319"/>
      <c r="AW696" s="394"/>
      <c r="AX696" s="391"/>
      <c r="AY696" s="319"/>
      <c r="AZ696" s="319"/>
      <c r="BA696" s="319"/>
      <c r="BB696" s="319"/>
      <c r="BC696" s="319"/>
      <c r="BD696" s="391"/>
      <c r="BE696" s="319"/>
      <c r="BF696" s="319"/>
      <c r="BG696" s="319"/>
      <c r="BH696" s="319"/>
      <c r="BI696" s="319"/>
      <c r="BJ696" s="391"/>
      <c r="BL696" s="391"/>
      <c r="BM696" s="391"/>
      <c r="BN696" s="391"/>
      <c r="BO696" s="391"/>
      <c r="BP696" s="391"/>
      <c r="BQ696" s="391"/>
      <c r="BR696" s="391"/>
      <c r="BS696" s="391"/>
      <c r="BT696" s="391"/>
      <c r="BU696" s="391"/>
      <c r="BV696" s="391"/>
      <c r="BW696" s="391"/>
      <c r="BX696" s="391"/>
    </row>
    <row r="697" spans="1:76">
      <c r="A697" s="662"/>
      <c r="B697" s="319"/>
      <c r="C697" s="319"/>
      <c r="D697" s="319"/>
      <c r="E697" s="319"/>
      <c r="F697" s="319"/>
      <c r="G697" s="393"/>
      <c r="H697" s="391"/>
      <c r="I697" s="319"/>
      <c r="J697" s="319"/>
      <c r="K697" s="319"/>
      <c r="L697" s="319"/>
      <c r="M697" s="319"/>
      <c r="N697" s="391"/>
      <c r="O697" s="319"/>
      <c r="P697" s="319"/>
      <c r="Q697" s="319"/>
      <c r="R697" s="319"/>
      <c r="S697" s="319"/>
      <c r="T697" s="391"/>
      <c r="U697" s="319"/>
      <c r="V697" s="319"/>
      <c r="W697" s="319"/>
      <c r="X697" s="319"/>
      <c r="Y697" s="319"/>
      <c r="Z697" s="391"/>
      <c r="AA697" s="319"/>
      <c r="AB697" s="319"/>
      <c r="AC697" s="319"/>
      <c r="AD697" s="319"/>
      <c r="AE697" s="319"/>
      <c r="AF697" s="391"/>
      <c r="AG697" s="319"/>
      <c r="AH697" s="319"/>
      <c r="AI697" s="319"/>
      <c r="AJ697" s="319"/>
      <c r="AK697" s="319"/>
      <c r="AL697" s="391"/>
      <c r="AM697" s="319"/>
      <c r="AN697" s="319"/>
      <c r="AO697" s="319"/>
      <c r="AP697" s="319"/>
      <c r="AQ697" s="319"/>
      <c r="AR697" s="391"/>
      <c r="AS697" s="319"/>
      <c r="AT697" s="319"/>
      <c r="AU697" s="319"/>
      <c r="AV697" s="319"/>
      <c r="AW697" s="394"/>
      <c r="AX697" s="391"/>
      <c r="AY697" s="319"/>
      <c r="AZ697" s="319"/>
      <c r="BA697" s="319"/>
      <c r="BB697" s="319"/>
      <c r="BC697" s="319"/>
      <c r="BD697" s="391"/>
      <c r="BE697" s="319"/>
      <c r="BF697" s="319"/>
      <c r="BG697" s="319"/>
      <c r="BH697" s="319"/>
      <c r="BI697" s="319"/>
      <c r="BJ697" s="391"/>
      <c r="BL697" s="391"/>
      <c r="BM697" s="391"/>
      <c r="BN697" s="391"/>
      <c r="BO697" s="391"/>
      <c r="BP697" s="391"/>
      <c r="BQ697" s="391"/>
      <c r="BR697" s="391"/>
      <c r="BS697" s="391"/>
      <c r="BT697" s="391"/>
      <c r="BU697" s="391"/>
      <c r="BV697" s="391"/>
      <c r="BW697" s="391"/>
      <c r="BX697" s="391"/>
    </row>
    <row r="698" spans="1:76">
      <c r="A698" s="662"/>
      <c r="B698" s="319"/>
      <c r="C698" s="319"/>
      <c r="D698" s="319"/>
      <c r="E698" s="319"/>
      <c r="F698" s="319"/>
      <c r="G698" s="393"/>
      <c r="H698" s="391"/>
      <c r="I698" s="319"/>
      <c r="J698" s="319"/>
      <c r="K698" s="319"/>
      <c r="L698" s="319"/>
      <c r="M698" s="319"/>
      <c r="N698" s="391"/>
      <c r="O698" s="319"/>
      <c r="P698" s="319"/>
      <c r="Q698" s="319"/>
      <c r="R698" s="319"/>
      <c r="S698" s="319"/>
      <c r="T698" s="391"/>
      <c r="U698" s="319"/>
      <c r="V698" s="319"/>
      <c r="W698" s="319"/>
      <c r="X698" s="319"/>
      <c r="Y698" s="319"/>
      <c r="Z698" s="391"/>
      <c r="AA698" s="319"/>
      <c r="AB698" s="319"/>
      <c r="AC698" s="319"/>
      <c r="AD698" s="319"/>
      <c r="AE698" s="319"/>
      <c r="AF698" s="391"/>
      <c r="AG698" s="319"/>
      <c r="AH698" s="319"/>
      <c r="AI698" s="319"/>
      <c r="AJ698" s="319"/>
      <c r="AK698" s="319"/>
      <c r="AL698" s="391"/>
      <c r="AM698" s="319"/>
      <c r="AN698" s="319"/>
      <c r="AO698" s="319"/>
      <c r="AP698" s="319"/>
      <c r="AQ698" s="319"/>
      <c r="AR698" s="391"/>
      <c r="AS698" s="319"/>
      <c r="AT698" s="319"/>
      <c r="AU698" s="319"/>
      <c r="AV698" s="319"/>
      <c r="AW698" s="394"/>
      <c r="AX698" s="391"/>
      <c r="AY698" s="319"/>
      <c r="AZ698" s="319"/>
      <c r="BA698" s="319"/>
      <c r="BB698" s="319"/>
      <c r="BC698" s="319"/>
      <c r="BD698" s="391"/>
      <c r="BE698" s="319"/>
      <c r="BF698" s="319"/>
      <c r="BG698" s="319"/>
      <c r="BH698" s="319"/>
      <c r="BI698" s="319"/>
      <c r="BJ698" s="391"/>
      <c r="BL698" s="391"/>
      <c r="BM698" s="391"/>
      <c r="BN698" s="391"/>
      <c r="BO698" s="391"/>
      <c r="BP698" s="391"/>
      <c r="BQ698" s="391"/>
      <c r="BR698" s="391"/>
      <c r="BS698" s="391"/>
      <c r="BT698" s="391"/>
      <c r="BU698" s="391"/>
      <c r="BV698" s="391"/>
      <c r="BW698" s="391"/>
      <c r="BX698" s="391"/>
    </row>
    <row r="699" spans="1:76">
      <c r="A699" s="662"/>
      <c r="B699" s="319"/>
      <c r="C699" s="319"/>
      <c r="D699" s="319"/>
      <c r="E699" s="319"/>
      <c r="F699" s="319"/>
      <c r="G699" s="393"/>
      <c r="H699" s="391"/>
      <c r="I699" s="319"/>
      <c r="J699" s="319"/>
      <c r="K699" s="319"/>
      <c r="L699" s="319"/>
      <c r="M699" s="319"/>
      <c r="N699" s="391"/>
      <c r="O699" s="319"/>
      <c r="P699" s="319"/>
      <c r="Q699" s="319"/>
      <c r="R699" s="319"/>
      <c r="S699" s="319"/>
      <c r="T699" s="391"/>
      <c r="U699" s="319"/>
      <c r="V699" s="319"/>
      <c r="W699" s="319"/>
      <c r="X699" s="319"/>
      <c r="Y699" s="319"/>
      <c r="Z699" s="391"/>
      <c r="AA699" s="319"/>
      <c r="AB699" s="319"/>
      <c r="AC699" s="319"/>
      <c r="AD699" s="319"/>
      <c r="AE699" s="319"/>
      <c r="AF699" s="391"/>
      <c r="AG699" s="319"/>
      <c r="AH699" s="319"/>
      <c r="AI699" s="319"/>
      <c r="AJ699" s="319"/>
      <c r="AK699" s="319"/>
      <c r="AL699" s="391"/>
      <c r="AM699" s="319"/>
      <c r="AN699" s="319"/>
      <c r="AO699" s="319"/>
      <c r="AP699" s="319"/>
      <c r="AQ699" s="319"/>
      <c r="AR699" s="391"/>
      <c r="AS699" s="319"/>
      <c r="AT699" s="319"/>
      <c r="AU699" s="319"/>
      <c r="AV699" s="319"/>
      <c r="AW699" s="394"/>
      <c r="AX699" s="391"/>
      <c r="AY699" s="319"/>
      <c r="AZ699" s="319"/>
      <c r="BA699" s="319"/>
      <c r="BB699" s="319"/>
      <c r="BC699" s="319"/>
      <c r="BD699" s="391"/>
      <c r="BE699" s="319"/>
      <c r="BF699" s="319"/>
      <c r="BG699" s="319"/>
      <c r="BH699" s="319"/>
      <c r="BI699" s="319"/>
      <c r="BJ699" s="391"/>
      <c r="BL699" s="391"/>
      <c r="BM699" s="391"/>
      <c r="BN699" s="391"/>
      <c r="BO699" s="391"/>
      <c r="BP699" s="391"/>
      <c r="BQ699" s="391"/>
      <c r="BR699" s="391"/>
      <c r="BS699" s="391"/>
      <c r="BT699" s="391"/>
      <c r="BU699" s="391"/>
      <c r="BV699" s="391"/>
      <c r="BW699" s="391"/>
      <c r="BX699" s="391"/>
    </row>
    <row r="700" spans="1:76">
      <c r="A700" s="662"/>
      <c r="B700" s="319"/>
      <c r="C700" s="319"/>
      <c r="D700" s="319"/>
      <c r="E700" s="319"/>
      <c r="F700" s="319"/>
      <c r="G700" s="393"/>
      <c r="H700" s="391"/>
      <c r="I700" s="319"/>
      <c r="J700" s="319"/>
      <c r="K700" s="319"/>
      <c r="L700" s="319"/>
      <c r="M700" s="319"/>
      <c r="N700" s="391"/>
      <c r="O700" s="319"/>
      <c r="P700" s="319"/>
      <c r="Q700" s="319"/>
      <c r="R700" s="319"/>
      <c r="S700" s="319"/>
      <c r="T700" s="391"/>
      <c r="U700" s="319"/>
      <c r="V700" s="319"/>
      <c r="W700" s="319"/>
      <c r="X700" s="319"/>
      <c r="Y700" s="319"/>
      <c r="Z700" s="391"/>
      <c r="AA700" s="319"/>
      <c r="AB700" s="319"/>
      <c r="AC700" s="319"/>
      <c r="AD700" s="319"/>
      <c r="AE700" s="319"/>
      <c r="AF700" s="391"/>
      <c r="AG700" s="319"/>
      <c r="AH700" s="319"/>
      <c r="AI700" s="319"/>
      <c r="AJ700" s="319"/>
      <c r="AK700" s="319"/>
      <c r="AL700" s="391"/>
      <c r="AM700" s="319"/>
      <c r="AN700" s="319"/>
      <c r="AO700" s="319"/>
      <c r="AP700" s="319"/>
      <c r="AQ700" s="319"/>
      <c r="AR700" s="391"/>
      <c r="AS700" s="319"/>
      <c r="AT700" s="319"/>
      <c r="AU700" s="319"/>
      <c r="AV700" s="319"/>
      <c r="AW700" s="394"/>
      <c r="AX700" s="391"/>
      <c r="AY700" s="319"/>
      <c r="AZ700" s="319"/>
      <c r="BA700" s="319"/>
      <c r="BB700" s="319"/>
      <c r="BC700" s="319"/>
      <c r="BD700" s="391"/>
      <c r="BE700" s="319"/>
      <c r="BF700" s="319"/>
      <c r="BG700" s="319"/>
      <c r="BH700" s="319"/>
      <c r="BI700" s="319"/>
      <c r="BJ700" s="391"/>
      <c r="BL700" s="391"/>
      <c r="BM700" s="391"/>
      <c r="BN700" s="391"/>
      <c r="BO700" s="391"/>
      <c r="BP700" s="391"/>
      <c r="BQ700" s="391"/>
      <c r="BR700" s="391"/>
      <c r="BS700" s="391"/>
      <c r="BT700" s="391"/>
      <c r="BU700" s="391"/>
      <c r="BV700" s="391"/>
      <c r="BW700" s="391"/>
      <c r="BX700" s="391"/>
    </row>
    <row r="701" spans="1:76">
      <c r="A701" s="662"/>
      <c r="B701" s="319"/>
      <c r="C701" s="319"/>
      <c r="D701" s="319"/>
      <c r="E701" s="319"/>
      <c r="F701" s="319"/>
      <c r="G701" s="393"/>
      <c r="H701" s="391"/>
      <c r="I701" s="319"/>
      <c r="J701" s="319"/>
      <c r="K701" s="319"/>
      <c r="L701" s="319"/>
      <c r="M701" s="319"/>
      <c r="N701" s="391"/>
      <c r="O701" s="319"/>
      <c r="P701" s="319"/>
      <c r="Q701" s="319"/>
      <c r="R701" s="319"/>
      <c r="S701" s="319"/>
      <c r="T701" s="391"/>
      <c r="U701" s="319"/>
      <c r="V701" s="319"/>
      <c r="W701" s="319"/>
      <c r="X701" s="319"/>
      <c r="Y701" s="319"/>
      <c r="Z701" s="391"/>
      <c r="AA701" s="319"/>
      <c r="AB701" s="319"/>
      <c r="AC701" s="319"/>
      <c r="AD701" s="319"/>
      <c r="AE701" s="319"/>
      <c r="AF701" s="391"/>
      <c r="AG701" s="319"/>
      <c r="AH701" s="319"/>
      <c r="AI701" s="319"/>
      <c r="AJ701" s="319"/>
      <c r="AK701" s="319"/>
      <c r="AL701" s="391"/>
      <c r="AM701" s="319"/>
      <c r="AN701" s="319"/>
      <c r="AO701" s="319"/>
      <c r="AP701" s="319"/>
      <c r="AQ701" s="319"/>
      <c r="AR701" s="391"/>
      <c r="AS701" s="319"/>
      <c r="AT701" s="319"/>
      <c r="AU701" s="319"/>
      <c r="AV701" s="319"/>
      <c r="AW701" s="394"/>
      <c r="AX701" s="391"/>
      <c r="AY701" s="319"/>
      <c r="AZ701" s="319"/>
      <c r="BA701" s="319"/>
      <c r="BB701" s="319"/>
      <c r="BC701" s="319"/>
      <c r="BD701" s="391"/>
      <c r="BE701" s="319"/>
      <c r="BF701" s="319"/>
      <c r="BG701" s="319"/>
      <c r="BH701" s="319"/>
      <c r="BI701" s="319"/>
      <c r="BJ701" s="391"/>
      <c r="BL701" s="391"/>
      <c r="BM701" s="391"/>
      <c r="BN701" s="391"/>
      <c r="BO701" s="391"/>
      <c r="BP701" s="391"/>
      <c r="BQ701" s="391"/>
      <c r="BR701" s="391"/>
      <c r="BS701" s="391"/>
      <c r="BT701" s="391"/>
      <c r="BU701" s="391"/>
      <c r="BV701" s="391"/>
      <c r="BW701" s="391"/>
      <c r="BX701" s="391"/>
    </row>
    <row r="702" spans="1:76">
      <c r="A702" s="662"/>
      <c r="B702" s="319"/>
      <c r="C702" s="319"/>
      <c r="D702" s="319"/>
      <c r="E702" s="319"/>
      <c r="F702" s="319"/>
      <c r="G702" s="393"/>
      <c r="H702" s="391"/>
      <c r="I702" s="319"/>
      <c r="J702" s="319"/>
      <c r="K702" s="319"/>
      <c r="L702" s="319"/>
      <c r="M702" s="319"/>
      <c r="N702" s="391"/>
      <c r="O702" s="319"/>
      <c r="P702" s="319"/>
      <c r="Q702" s="319"/>
      <c r="R702" s="319"/>
      <c r="S702" s="319"/>
      <c r="T702" s="391"/>
      <c r="U702" s="319"/>
      <c r="V702" s="319"/>
      <c r="W702" s="319"/>
      <c r="X702" s="319"/>
      <c r="Y702" s="319"/>
      <c r="Z702" s="391"/>
      <c r="AA702" s="319"/>
      <c r="AB702" s="319"/>
      <c r="AC702" s="319"/>
      <c r="AD702" s="319"/>
      <c r="AE702" s="319"/>
      <c r="AF702" s="391"/>
      <c r="AG702" s="319"/>
      <c r="AH702" s="319"/>
      <c r="AI702" s="319"/>
      <c r="AJ702" s="319"/>
      <c r="AK702" s="319"/>
      <c r="AL702" s="391"/>
      <c r="AM702" s="319"/>
      <c r="AN702" s="319"/>
      <c r="AO702" s="319"/>
      <c r="AP702" s="319"/>
      <c r="AQ702" s="319"/>
      <c r="AR702" s="391"/>
      <c r="AS702" s="319"/>
      <c r="AT702" s="319"/>
      <c r="AU702" s="319"/>
      <c r="AV702" s="319"/>
      <c r="AW702" s="394"/>
      <c r="AX702" s="391"/>
      <c r="AY702" s="319"/>
      <c r="AZ702" s="319"/>
      <c r="BA702" s="319"/>
      <c r="BB702" s="319"/>
      <c r="BC702" s="319"/>
      <c r="BD702" s="391"/>
      <c r="BE702" s="319"/>
      <c r="BF702" s="319"/>
      <c r="BG702" s="319"/>
      <c r="BH702" s="319"/>
      <c r="BI702" s="319"/>
      <c r="BJ702" s="391"/>
      <c r="BL702" s="391"/>
      <c r="BM702" s="391"/>
      <c r="BN702" s="391"/>
      <c r="BO702" s="391"/>
      <c r="BP702" s="391"/>
      <c r="BQ702" s="391"/>
      <c r="BR702" s="391"/>
      <c r="BS702" s="391"/>
      <c r="BT702" s="391"/>
      <c r="BU702" s="391"/>
      <c r="BV702" s="391"/>
      <c r="BW702" s="391"/>
      <c r="BX702" s="391"/>
    </row>
    <row r="703" spans="1:76">
      <c r="A703" s="662"/>
      <c r="B703" s="319"/>
      <c r="C703" s="319"/>
      <c r="D703" s="319"/>
      <c r="E703" s="319"/>
      <c r="F703" s="319"/>
      <c r="G703" s="393"/>
      <c r="H703" s="391"/>
      <c r="I703" s="319"/>
      <c r="J703" s="319"/>
      <c r="K703" s="319"/>
      <c r="L703" s="319"/>
      <c r="M703" s="319"/>
      <c r="N703" s="391"/>
      <c r="O703" s="319"/>
      <c r="P703" s="319"/>
      <c r="Q703" s="319"/>
      <c r="R703" s="319"/>
      <c r="S703" s="319"/>
      <c r="T703" s="391"/>
      <c r="U703" s="319"/>
      <c r="V703" s="319"/>
      <c r="W703" s="319"/>
      <c r="X703" s="319"/>
      <c r="Y703" s="319"/>
      <c r="Z703" s="391"/>
      <c r="AA703" s="319"/>
      <c r="AB703" s="319"/>
      <c r="AC703" s="319"/>
      <c r="AD703" s="319"/>
      <c r="AE703" s="319"/>
      <c r="AF703" s="391"/>
      <c r="AG703" s="319"/>
      <c r="AH703" s="319"/>
      <c r="AI703" s="319"/>
      <c r="AJ703" s="319"/>
      <c r="AK703" s="319"/>
      <c r="AL703" s="391"/>
      <c r="AM703" s="319"/>
      <c r="AN703" s="319"/>
      <c r="AO703" s="319"/>
      <c r="AP703" s="319"/>
      <c r="AQ703" s="319"/>
      <c r="AR703" s="391"/>
      <c r="AS703" s="319"/>
      <c r="AT703" s="319"/>
      <c r="AU703" s="319"/>
      <c r="AV703" s="319"/>
      <c r="AW703" s="394"/>
      <c r="AX703" s="391"/>
      <c r="AY703" s="319"/>
      <c r="AZ703" s="319"/>
      <c r="BA703" s="319"/>
      <c r="BB703" s="319"/>
      <c r="BC703" s="319"/>
      <c r="BD703" s="391"/>
      <c r="BE703" s="319"/>
      <c r="BF703" s="319"/>
      <c r="BG703" s="319"/>
      <c r="BH703" s="319"/>
      <c r="BI703" s="319"/>
      <c r="BJ703" s="391"/>
      <c r="BL703" s="391"/>
      <c r="BM703" s="391"/>
      <c r="BN703" s="391"/>
      <c r="BO703" s="391"/>
      <c r="BP703" s="391"/>
      <c r="BQ703" s="391"/>
      <c r="BR703" s="391"/>
      <c r="BS703" s="391"/>
      <c r="BT703" s="391"/>
      <c r="BU703" s="391"/>
      <c r="BV703" s="391"/>
      <c r="BW703" s="391"/>
      <c r="BX703" s="391"/>
    </row>
    <row r="704" spans="1:76">
      <c r="A704" s="662"/>
      <c r="B704" s="319"/>
      <c r="C704" s="319"/>
      <c r="D704" s="319"/>
      <c r="E704" s="319"/>
      <c r="F704" s="319"/>
      <c r="G704" s="393"/>
      <c r="H704" s="391"/>
      <c r="I704" s="319"/>
      <c r="J704" s="319"/>
      <c r="K704" s="319"/>
      <c r="L704" s="319"/>
      <c r="M704" s="319"/>
      <c r="N704" s="391"/>
      <c r="O704" s="319"/>
      <c r="P704" s="319"/>
      <c r="Q704" s="319"/>
      <c r="R704" s="319"/>
      <c r="S704" s="319"/>
      <c r="T704" s="391"/>
      <c r="U704" s="319"/>
      <c r="V704" s="319"/>
      <c r="W704" s="319"/>
      <c r="X704" s="319"/>
      <c r="Y704" s="319"/>
      <c r="Z704" s="391"/>
      <c r="AA704" s="319"/>
      <c r="AB704" s="319"/>
      <c r="AC704" s="319"/>
      <c r="AD704" s="319"/>
      <c r="AE704" s="319"/>
      <c r="AF704" s="391"/>
      <c r="AG704" s="319"/>
      <c r="AH704" s="319"/>
      <c r="AI704" s="319"/>
      <c r="AJ704" s="319"/>
      <c r="AK704" s="319"/>
      <c r="AL704" s="391"/>
      <c r="AM704" s="319"/>
      <c r="AN704" s="319"/>
      <c r="AO704" s="319"/>
      <c r="AP704" s="319"/>
      <c r="AQ704" s="319"/>
      <c r="AR704" s="391"/>
      <c r="AS704" s="319"/>
      <c r="AT704" s="319"/>
      <c r="AU704" s="319"/>
      <c r="AV704" s="319"/>
      <c r="AW704" s="394"/>
      <c r="AX704" s="391"/>
      <c r="AY704" s="319"/>
      <c r="AZ704" s="319"/>
      <c r="BA704" s="319"/>
      <c r="BB704" s="319"/>
      <c r="BC704" s="319"/>
      <c r="BD704" s="391"/>
      <c r="BE704" s="319"/>
      <c r="BF704" s="319"/>
      <c r="BG704" s="319"/>
      <c r="BH704" s="319"/>
      <c r="BI704" s="319"/>
      <c r="BJ704" s="391"/>
      <c r="BL704" s="391"/>
      <c r="BM704" s="391"/>
      <c r="BN704" s="391"/>
      <c r="BO704" s="391"/>
      <c r="BP704" s="391"/>
      <c r="BQ704" s="391"/>
      <c r="BR704" s="391"/>
      <c r="BS704" s="391"/>
      <c r="BT704" s="391"/>
      <c r="BU704" s="391"/>
      <c r="BV704" s="391"/>
      <c r="BW704" s="391"/>
      <c r="BX704" s="391"/>
    </row>
    <row r="705" spans="1:76">
      <c r="A705" s="662"/>
      <c r="B705" s="319"/>
      <c r="C705" s="319"/>
      <c r="D705" s="319"/>
      <c r="E705" s="319"/>
      <c r="F705" s="319"/>
      <c r="G705" s="393"/>
      <c r="H705" s="391"/>
      <c r="I705" s="319"/>
      <c r="J705" s="319"/>
      <c r="K705" s="319"/>
      <c r="L705" s="319"/>
      <c r="M705" s="319"/>
      <c r="N705" s="391"/>
      <c r="O705" s="319"/>
      <c r="P705" s="319"/>
      <c r="Q705" s="319"/>
      <c r="R705" s="319"/>
      <c r="S705" s="319"/>
      <c r="T705" s="391"/>
      <c r="U705" s="319"/>
      <c r="V705" s="319"/>
      <c r="W705" s="319"/>
      <c r="X705" s="319"/>
      <c r="Y705" s="319"/>
      <c r="Z705" s="391"/>
      <c r="AA705" s="319"/>
      <c r="AB705" s="319"/>
      <c r="AC705" s="319"/>
      <c r="AD705" s="319"/>
      <c r="AE705" s="319"/>
      <c r="AF705" s="391"/>
      <c r="AG705" s="319"/>
      <c r="AH705" s="319"/>
      <c r="AI705" s="319"/>
      <c r="AJ705" s="319"/>
      <c r="AK705" s="319"/>
      <c r="AL705" s="391"/>
      <c r="AM705" s="319"/>
      <c r="AN705" s="319"/>
      <c r="AO705" s="319"/>
      <c r="AP705" s="319"/>
      <c r="AQ705" s="319"/>
      <c r="AR705" s="391"/>
      <c r="AS705" s="319"/>
      <c r="AT705" s="319"/>
      <c r="AU705" s="319"/>
      <c r="AV705" s="319"/>
      <c r="AW705" s="394"/>
      <c r="AX705" s="391"/>
      <c r="AY705" s="319"/>
      <c r="AZ705" s="319"/>
      <c r="BA705" s="319"/>
      <c r="BB705" s="319"/>
      <c r="BC705" s="319"/>
      <c r="BD705" s="391"/>
      <c r="BE705" s="319"/>
      <c r="BF705" s="319"/>
      <c r="BG705" s="319"/>
      <c r="BH705" s="319"/>
      <c r="BI705" s="319"/>
      <c r="BJ705" s="391"/>
      <c r="BL705" s="391"/>
      <c r="BM705" s="391"/>
      <c r="BN705" s="391"/>
      <c r="BO705" s="391"/>
      <c r="BP705" s="391"/>
      <c r="BQ705" s="391"/>
      <c r="BR705" s="391"/>
      <c r="BS705" s="391"/>
      <c r="BT705" s="391"/>
      <c r="BU705" s="391"/>
      <c r="BV705" s="391"/>
      <c r="BW705" s="391"/>
      <c r="BX705" s="391"/>
    </row>
    <row r="706" spans="1:76">
      <c r="A706" s="662"/>
      <c r="B706" s="319"/>
      <c r="C706" s="319"/>
      <c r="D706" s="319"/>
      <c r="E706" s="319"/>
      <c r="F706" s="319"/>
      <c r="G706" s="393"/>
      <c r="H706" s="391"/>
      <c r="I706" s="319"/>
      <c r="J706" s="319"/>
      <c r="K706" s="319"/>
      <c r="L706" s="319"/>
      <c r="M706" s="319"/>
      <c r="N706" s="391"/>
      <c r="O706" s="319"/>
      <c r="P706" s="319"/>
      <c r="Q706" s="319"/>
      <c r="R706" s="319"/>
      <c r="S706" s="319"/>
      <c r="T706" s="391"/>
      <c r="U706" s="319"/>
      <c r="V706" s="319"/>
      <c r="W706" s="319"/>
      <c r="X706" s="319"/>
      <c r="Y706" s="319"/>
      <c r="Z706" s="391"/>
      <c r="AA706" s="319"/>
      <c r="AB706" s="319"/>
      <c r="AC706" s="319"/>
      <c r="AD706" s="319"/>
      <c r="AE706" s="319"/>
      <c r="AF706" s="391"/>
      <c r="AG706" s="319"/>
      <c r="AH706" s="319"/>
      <c r="AI706" s="319"/>
      <c r="AJ706" s="319"/>
      <c r="AK706" s="319"/>
      <c r="AL706" s="391"/>
      <c r="AM706" s="319"/>
      <c r="AN706" s="319"/>
      <c r="AO706" s="319"/>
      <c r="AP706" s="319"/>
      <c r="AQ706" s="319"/>
      <c r="AR706" s="391"/>
      <c r="AS706" s="319"/>
      <c r="AT706" s="319"/>
      <c r="AU706" s="319"/>
      <c r="AV706" s="319"/>
      <c r="AW706" s="394"/>
      <c r="AX706" s="391"/>
      <c r="AY706" s="319"/>
      <c r="AZ706" s="319"/>
      <c r="BA706" s="319"/>
      <c r="BB706" s="319"/>
      <c r="BC706" s="319"/>
      <c r="BD706" s="391"/>
      <c r="BE706" s="319"/>
      <c r="BF706" s="319"/>
      <c r="BG706" s="319"/>
      <c r="BH706" s="319"/>
      <c r="BI706" s="319"/>
      <c r="BJ706" s="391"/>
      <c r="BL706" s="391"/>
      <c r="BM706" s="391"/>
      <c r="BN706" s="391"/>
      <c r="BO706" s="391"/>
      <c r="BP706" s="391"/>
      <c r="BQ706" s="391"/>
      <c r="BR706" s="391"/>
      <c r="BS706" s="391"/>
      <c r="BT706" s="391"/>
      <c r="BU706" s="391"/>
      <c r="BV706" s="391"/>
      <c r="BW706" s="391"/>
      <c r="BX706" s="391"/>
    </row>
    <row r="707" spans="1:76">
      <c r="A707" s="662"/>
      <c r="B707" s="319"/>
      <c r="C707" s="319"/>
      <c r="D707" s="319"/>
      <c r="E707" s="319"/>
      <c r="F707" s="319"/>
      <c r="G707" s="393"/>
      <c r="H707" s="391"/>
      <c r="I707" s="319"/>
      <c r="J707" s="319"/>
      <c r="K707" s="319"/>
      <c r="L707" s="319"/>
      <c r="M707" s="319"/>
      <c r="N707" s="391"/>
      <c r="O707" s="319"/>
      <c r="P707" s="319"/>
      <c r="Q707" s="319"/>
      <c r="R707" s="319"/>
      <c r="S707" s="319"/>
      <c r="T707" s="391"/>
      <c r="U707" s="319"/>
      <c r="V707" s="319"/>
      <c r="W707" s="319"/>
      <c r="X707" s="319"/>
      <c r="Y707" s="319"/>
      <c r="Z707" s="391"/>
      <c r="AA707" s="319"/>
      <c r="AB707" s="319"/>
      <c r="AC707" s="319"/>
      <c r="AD707" s="319"/>
      <c r="AE707" s="319"/>
      <c r="AF707" s="391"/>
      <c r="AG707" s="319"/>
      <c r="AH707" s="319"/>
      <c r="AI707" s="319"/>
      <c r="AJ707" s="319"/>
      <c r="AK707" s="319"/>
      <c r="AL707" s="391"/>
      <c r="AM707" s="319"/>
      <c r="AN707" s="319"/>
      <c r="AO707" s="319"/>
      <c r="AP707" s="319"/>
      <c r="AQ707" s="319"/>
      <c r="AR707" s="391"/>
      <c r="AS707" s="319"/>
      <c r="AT707" s="319"/>
      <c r="AU707" s="319"/>
      <c r="AV707" s="319"/>
      <c r="AW707" s="394"/>
      <c r="AX707" s="391"/>
      <c r="AY707" s="319"/>
      <c r="AZ707" s="319"/>
      <c r="BA707" s="319"/>
      <c r="BB707" s="319"/>
      <c r="BC707" s="319"/>
      <c r="BD707" s="391"/>
      <c r="BE707" s="319"/>
      <c r="BF707" s="319"/>
      <c r="BG707" s="319"/>
      <c r="BH707" s="319"/>
      <c r="BI707" s="319"/>
      <c r="BJ707" s="391"/>
      <c r="BL707" s="391"/>
      <c r="BM707" s="391"/>
      <c r="BN707" s="391"/>
      <c r="BO707" s="391"/>
      <c r="BP707" s="391"/>
      <c r="BQ707" s="391"/>
      <c r="BR707" s="391"/>
      <c r="BS707" s="391"/>
      <c r="BT707" s="391"/>
      <c r="BU707" s="391"/>
      <c r="BV707" s="391"/>
      <c r="BW707" s="391"/>
      <c r="BX707" s="391"/>
    </row>
    <row r="708" spans="1:76">
      <c r="A708" s="662"/>
      <c r="B708" s="319"/>
      <c r="C708" s="319"/>
      <c r="D708" s="319"/>
      <c r="E708" s="319"/>
      <c r="F708" s="319"/>
      <c r="G708" s="393"/>
      <c r="H708" s="391"/>
      <c r="I708" s="319"/>
      <c r="J708" s="319"/>
      <c r="K708" s="319"/>
      <c r="L708" s="319"/>
      <c r="M708" s="319"/>
      <c r="N708" s="391"/>
      <c r="O708" s="319"/>
      <c r="P708" s="319"/>
      <c r="Q708" s="319"/>
      <c r="R708" s="319"/>
      <c r="S708" s="319"/>
      <c r="T708" s="391"/>
      <c r="U708" s="319"/>
      <c r="V708" s="319"/>
      <c r="W708" s="319"/>
      <c r="X708" s="319"/>
      <c r="Y708" s="319"/>
      <c r="Z708" s="391"/>
      <c r="AA708" s="319"/>
      <c r="AB708" s="319"/>
      <c r="AC708" s="319"/>
      <c r="AD708" s="319"/>
      <c r="AE708" s="319"/>
      <c r="AF708" s="391"/>
      <c r="AG708" s="319"/>
      <c r="AH708" s="319"/>
      <c r="AI708" s="319"/>
      <c r="AJ708" s="319"/>
      <c r="AK708" s="319"/>
      <c r="AL708" s="391"/>
      <c r="AM708" s="319"/>
      <c r="AN708" s="319"/>
      <c r="AO708" s="319"/>
      <c r="AP708" s="319"/>
      <c r="AQ708" s="319"/>
      <c r="AR708" s="391"/>
      <c r="AS708" s="319"/>
      <c r="AT708" s="319"/>
      <c r="AU708" s="319"/>
      <c r="AV708" s="319"/>
      <c r="AW708" s="394"/>
      <c r="AX708" s="391"/>
      <c r="AY708" s="319"/>
      <c r="AZ708" s="319"/>
      <c r="BA708" s="319"/>
      <c r="BB708" s="319"/>
      <c r="BC708" s="319"/>
      <c r="BD708" s="391"/>
      <c r="BE708" s="319"/>
      <c r="BF708" s="319"/>
      <c r="BG708" s="319"/>
      <c r="BH708" s="319"/>
      <c r="BI708" s="319"/>
      <c r="BJ708" s="391"/>
      <c r="BL708" s="391"/>
      <c r="BM708" s="391"/>
      <c r="BN708" s="391"/>
      <c r="BO708" s="391"/>
      <c r="BP708" s="391"/>
      <c r="BQ708" s="391"/>
      <c r="BR708" s="391"/>
      <c r="BS708" s="391"/>
      <c r="BT708" s="391"/>
      <c r="BU708" s="391"/>
      <c r="BV708" s="391"/>
      <c r="BW708" s="391"/>
      <c r="BX708" s="391"/>
    </row>
    <row r="709" spans="1:76">
      <c r="A709" s="662"/>
      <c r="B709" s="319"/>
      <c r="C709" s="319"/>
      <c r="D709" s="319"/>
      <c r="E709" s="319"/>
      <c r="F709" s="319"/>
      <c r="G709" s="393"/>
      <c r="H709" s="391"/>
      <c r="I709" s="319"/>
      <c r="J709" s="319"/>
      <c r="K709" s="319"/>
      <c r="L709" s="319"/>
      <c r="M709" s="319"/>
      <c r="N709" s="391"/>
      <c r="O709" s="319"/>
      <c r="P709" s="319"/>
      <c r="Q709" s="319"/>
      <c r="R709" s="319"/>
      <c r="S709" s="319"/>
      <c r="T709" s="391"/>
      <c r="U709" s="319"/>
      <c r="V709" s="319"/>
      <c r="W709" s="319"/>
      <c r="X709" s="319"/>
      <c r="Y709" s="319"/>
      <c r="Z709" s="391"/>
      <c r="AA709" s="319"/>
      <c r="AB709" s="319"/>
      <c r="AC709" s="319"/>
      <c r="AD709" s="319"/>
      <c r="AE709" s="319"/>
      <c r="AF709" s="391"/>
      <c r="AG709" s="319"/>
      <c r="AH709" s="319"/>
      <c r="AI709" s="319"/>
      <c r="AJ709" s="319"/>
      <c r="AK709" s="319"/>
      <c r="AL709" s="391"/>
      <c r="AM709" s="319"/>
      <c r="AN709" s="319"/>
      <c r="AO709" s="319"/>
      <c r="AP709" s="319"/>
      <c r="AQ709" s="319"/>
      <c r="AR709" s="391"/>
      <c r="AS709" s="319"/>
      <c r="AT709" s="319"/>
      <c r="AU709" s="319"/>
      <c r="AV709" s="319"/>
      <c r="AW709" s="394"/>
      <c r="AX709" s="391"/>
      <c r="AY709" s="319"/>
      <c r="AZ709" s="319"/>
      <c r="BA709" s="319"/>
      <c r="BB709" s="319"/>
      <c r="BC709" s="319"/>
      <c r="BD709" s="391"/>
      <c r="BE709" s="319"/>
      <c r="BF709" s="319"/>
      <c r="BG709" s="319"/>
      <c r="BH709" s="319"/>
      <c r="BI709" s="319"/>
      <c r="BJ709" s="391"/>
      <c r="BL709" s="391"/>
      <c r="BM709" s="391"/>
      <c r="BN709" s="391"/>
      <c r="BO709" s="391"/>
      <c r="BP709" s="391"/>
      <c r="BQ709" s="391"/>
      <c r="BR709" s="391"/>
      <c r="BS709" s="391"/>
      <c r="BT709" s="391"/>
      <c r="BU709" s="391"/>
      <c r="BV709" s="391"/>
      <c r="BW709" s="391"/>
      <c r="BX709" s="391"/>
    </row>
    <row r="710" spans="1:76">
      <c r="A710" s="662"/>
      <c r="B710" s="319"/>
      <c r="C710" s="319"/>
      <c r="D710" s="319"/>
      <c r="E710" s="319"/>
      <c r="F710" s="319"/>
      <c r="G710" s="393"/>
      <c r="H710" s="391"/>
      <c r="I710" s="319"/>
      <c r="J710" s="319"/>
      <c r="K710" s="319"/>
      <c r="L710" s="319"/>
      <c r="M710" s="319"/>
      <c r="N710" s="391"/>
      <c r="O710" s="319"/>
      <c r="P710" s="319"/>
      <c r="Q710" s="319"/>
      <c r="R710" s="319"/>
      <c r="S710" s="319"/>
      <c r="T710" s="391"/>
      <c r="U710" s="319"/>
      <c r="V710" s="319"/>
      <c r="W710" s="319"/>
      <c r="X710" s="319"/>
      <c r="Y710" s="319"/>
      <c r="Z710" s="391"/>
      <c r="AA710" s="319"/>
      <c r="AB710" s="319"/>
      <c r="AC710" s="319"/>
      <c r="AD710" s="319"/>
      <c r="AE710" s="319"/>
      <c r="AF710" s="391"/>
      <c r="AG710" s="319"/>
      <c r="AH710" s="319"/>
      <c r="AI710" s="319"/>
      <c r="AJ710" s="319"/>
      <c r="AK710" s="319"/>
      <c r="AL710" s="391"/>
      <c r="AM710" s="319"/>
      <c r="AN710" s="319"/>
      <c r="AO710" s="319"/>
      <c r="AP710" s="319"/>
      <c r="AQ710" s="319"/>
      <c r="AR710" s="391"/>
      <c r="AS710" s="319"/>
      <c r="AT710" s="319"/>
      <c r="AU710" s="319"/>
      <c r="AV710" s="319"/>
      <c r="AW710" s="394"/>
      <c r="AX710" s="391"/>
      <c r="AY710" s="319"/>
      <c r="AZ710" s="319"/>
      <c r="BA710" s="319"/>
      <c r="BB710" s="319"/>
      <c r="BC710" s="319"/>
      <c r="BD710" s="391"/>
      <c r="BE710" s="319"/>
      <c r="BF710" s="319"/>
      <c r="BG710" s="319"/>
      <c r="BH710" s="319"/>
      <c r="BI710" s="319"/>
      <c r="BJ710" s="391"/>
      <c r="BL710" s="391"/>
      <c r="BM710" s="391"/>
      <c r="BN710" s="391"/>
      <c r="BO710" s="391"/>
      <c r="BP710" s="391"/>
      <c r="BQ710" s="391"/>
      <c r="BR710" s="391"/>
      <c r="BS710" s="391"/>
      <c r="BT710" s="391"/>
      <c r="BU710" s="391"/>
      <c r="BV710" s="391"/>
      <c r="BW710" s="391"/>
      <c r="BX710" s="391"/>
    </row>
    <row r="711" spans="1:76">
      <c r="A711" s="662"/>
      <c r="B711" s="319"/>
      <c r="C711" s="319"/>
      <c r="D711" s="319"/>
      <c r="E711" s="319"/>
      <c r="F711" s="319"/>
      <c r="G711" s="393"/>
      <c r="H711" s="391"/>
      <c r="I711" s="319"/>
      <c r="J711" s="319"/>
      <c r="K711" s="319"/>
      <c r="L711" s="319"/>
      <c r="M711" s="319"/>
      <c r="N711" s="391"/>
      <c r="O711" s="319"/>
      <c r="P711" s="319"/>
      <c r="Q711" s="319"/>
      <c r="R711" s="319"/>
      <c r="S711" s="319"/>
      <c r="T711" s="391"/>
      <c r="U711" s="319"/>
      <c r="V711" s="319"/>
      <c r="W711" s="319"/>
      <c r="X711" s="319"/>
      <c r="Y711" s="319"/>
      <c r="Z711" s="391"/>
      <c r="AA711" s="319"/>
      <c r="AB711" s="319"/>
      <c r="AC711" s="319"/>
      <c r="AD711" s="319"/>
      <c r="AE711" s="319"/>
      <c r="AF711" s="391"/>
      <c r="AG711" s="319"/>
      <c r="AH711" s="319"/>
      <c r="AI711" s="319"/>
      <c r="AJ711" s="319"/>
      <c r="AK711" s="319"/>
      <c r="AL711" s="391"/>
      <c r="AM711" s="319"/>
      <c r="AN711" s="319"/>
      <c r="AO711" s="319"/>
      <c r="AP711" s="319"/>
      <c r="AQ711" s="319"/>
      <c r="AR711" s="391"/>
      <c r="AS711" s="319"/>
      <c r="AT711" s="319"/>
      <c r="AU711" s="319"/>
      <c r="AV711" s="319"/>
      <c r="AW711" s="394"/>
      <c r="AX711" s="391"/>
      <c r="AY711" s="319"/>
      <c r="AZ711" s="319"/>
      <c r="BA711" s="319"/>
      <c r="BB711" s="319"/>
      <c r="BC711" s="319"/>
      <c r="BD711" s="391"/>
      <c r="BE711" s="319"/>
      <c r="BF711" s="319"/>
      <c r="BG711" s="319"/>
      <c r="BH711" s="319"/>
      <c r="BI711" s="319"/>
      <c r="BJ711" s="391"/>
      <c r="BL711" s="391"/>
      <c r="BM711" s="391"/>
      <c r="BN711" s="391"/>
      <c r="BO711" s="391"/>
      <c r="BP711" s="391"/>
      <c r="BQ711" s="391"/>
      <c r="BR711" s="391"/>
      <c r="BS711" s="391"/>
      <c r="BT711" s="391"/>
      <c r="BU711" s="391"/>
      <c r="BV711" s="391"/>
      <c r="BW711" s="391"/>
      <c r="BX711" s="391"/>
    </row>
    <row r="712" spans="1:76">
      <c r="A712" s="662"/>
      <c r="B712" s="319"/>
      <c r="C712" s="319"/>
      <c r="D712" s="319"/>
      <c r="E712" s="319"/>
      <c r="F712" s="319"/>
      <c r="G712" s="393"/>
      <c r="H712" s="391"/>
      <c r="I712" s="319"/>
      <c r="J712" s="319"/>
      <c r="K712" s="319"/>
      <c r="L712" s="319"/>
      <c r="M712" s="319"/>
      <c r="N712" s="391"/>
      <c r="O712" s="319"/>
      <c r="P712" s="319"/>
      <c r="Q712" s="319"/>
      <c r="R712" s="319"/>
      <c r="S712" s="319"/>
      <c r="T712" s="391"/>
      <c r="U712" s="319"/>
      <c r="V712" s="319"/>
      <c r="W712" s="319"/>
      <c r="X712" s="319"/>
      <c r="Y712" s="319"/>
      <c r="Z712" s="391"/>
      <c r="AA712" s="319"/>
      <c r="AB712" s="319"/>
      <c r="AC712" s="319"/>
      <c r="AD712" s="319"/>
      <c r="AE712" s="319"/>
      <c r="AF712" s="391"/>
      <c r="AG712" s="319"/>
      <c r="AH712" s="319"/>
      <c r="AI712" s="319"/>
      <c r="AJ712" s="319"/>
      <c r="AK712" s="319"/>
      <c r="AL712" s="391"/>
      <c r="AM712" s="319"/>
      <c r="AN712" s="319"/>
      <c r="AO712" s="319"/>
      <c r="AP712" s="319"/>
      <c r="AQ712" s="319"/>
      <c r="AR712" s="391"/>
      <c r="AS712" s="319"/>
      <c r="AT712" s="319"/>
      <c r="AU712" s="319"/>
      <c r="AV712" s="319"/>
      <c r="AW712" s="394"/>
      <c r="AX712" s="391"/>
      <c r="AY712" s="319"/>
      <c r="AZ712" s="319"/>
      <c r="BA712" s="319"/>
      <c r="BB712" s="319"/>
      <c r="BC712" s="319"/>
      <c r="BD712" s="391"/>
      <c r="BE712" s="319"/>
      <c r="BF712" s="319"/>
      <c r="BG712" s="319"/>
      <c r="BH712" s="319"/>
      <c r="BI712" s="319"/>
      <c r="BJ712" s="391"/>
      <c r="BL712" s="391"/>
      <c r="BM712" s="391"/>
      <c r="BN712" s="391"/>
      <c r="BO712" s="391"/>
      <c r="BP712" s="391"/>
      <c r="BQ712" s="391"/>
      <c r="BR712" s="391"/>
      <c r="BS712" s="391"/>
      <c r="BT712" s="391"/>
      <c r="BU712" s="391"/>
      <c r="BV712" s="391"/>
      <c r="BW712" s="391"/>
      <c r="BX712" s="391"/>
    </row>
    <row r="713" spans="1:76">
      <c r="A713" s="662"/>
      <c r="B713" s="319"/>
      <c r="C713" s="319"/>
      <c r="D713" s="319"/>
      <c r="E713" s="319"/>
      <c r="F713" s="319"/>
      <c r="G713" s="393"/>
      <c r="H713" s="391"/>
      <c r="I713" s="319"/>
      <c r="J713" s="319"/>
      <c r="K713" s="319"/>
      <c r="L713" s="319"/>
      <c r="M713" s="319"/>
      <c r="N713" s="391"/>
      <c r="O713" s="319"/>
      <c r="P713" s="319"/>
      <c r="Q713" s="319"/>
      <c r="R713" s="319"/>
      <c r="S713" s="319"/>
      <c r="T713" s="391"/>
      <c r="U713" s="319"/>
      <c r="V713" s="319"/>
      <c r="W713" s="319"/>
      <c r="X713" s="319"/>
      <c r="Y713" s="319"/>
      <c r="Z713" s="391"/>
      <c r="AA713" s="319"/>
      <c r="AB713" s="319"/>
      <c r="AC713" s="319"/>
      <c r="AD713" s="319"/>
      <c r="AE713" s="319"/>
      <c r="AF713" s="391"/>
      <c r="AG713" s="319"/>
      <c r="AH713" s="319"/>
      <c r="AI713" s="319"/>
      <c r="AJ713" s="319"/>
      <c r="AK713" s="319"/>
      <c r="AL713" s="391"/>
      <c r="AM713" s="319"/>
      <c r="AN713" s="319"/>
      <c r="AO713" s="319"/>
      <c r="AP713" s="319"/>
      <c r="AQ713" s="319"/>
      <c r="AR713" s="391"/>
      <c r="AS713" s="319"/>
      <c r="AT713" s="319"/>
      <c r="AU713" s="319"/>
      <c r="AV713" s="319"/>
      <c r="AW713" s="394"/>
      <c r="AX713" s="391"/>
      <c r="AY713" s="319"/>
      <c r="AZ713" s="319"/>
      <c r="BA713" s="319"/>
      <c r="BB713" s="319"/>
      <c r="BC713" s="319"/>
      <c r="BD713" s="391"/>
      <c r="BE713" s="319"/>
      <c r="BF713" s="319"/>
      <c r="BG713" s="319"/>
      <c r="BH713" s="319"/>
      <c r="BI713" s="319"/>
      <c r="BJ713" s="391"/>
      <c r="BL713" s="391"/>
      <c r="BM713" s="391"/>
      <c r="BN713" s="391"/>
      <c r="BO713" s="391"/>
      <c r="BP713" s="391"/>
      <c r="BQ713" s="391"/>
      <c r="BR713" s="391"/>
      <c r="BS713" s="391"/>
      <c r="BT713" s="391"/>
      <c r="BU713" s="391"/>
      <c r="BV713" s="391"/>
      <c r="BW713" s="391"/>
      <c r="BX713" s="391"/>
    </row>
    <row r="714" spans="1:76">
      <c r="A714" s="662"/>
      <c r="B714" s="319"/>
      <c r="C714" s="319"/>
      <c r="D714" s="319"/>
      <c r="E714" s="319"/>
      <c r="F714" s="319"/>
      <c r="G714" s="393"/>
      <c r="H714" s="391"/>
      <c r="I714" s="319"/>
      <c r="J714" s="319"/>
      <c r="K714" s="319"/>
      <c r="L714" s="319"/>
      <c r="M714" s="319"/>
      <c r="N714" s="391"/>
      <c r="O714" s="319"/>
      <c r="P714" s="319"/>
      <c r="Q714" s="319"/>
      <c r="R714" s="319"/>
      <c r="S714" s="319"/>
      <c r="T714" s="391"/>
      <c r="U714" s="319"/>
      <c r="V714" s="319"/>
      <c r="W714" s="319"/>
      <c r="X714" s="319"/>
      <c r="Y714" s="319"/>
      <c r="Z714" s="391"/>
      <c r="AA714" s="319"/>
      <c r="AB714" s="319"/>
      <c r="AC714" s="319"/>
      <c r="AD714" s="319"/>
      <c r="AE714" s="319"/>
      <c r="AF714" s="391"/>
      <c r="AG714" s="319"/>
      <c r="AH714" s="319"/>
      <c r="AI714" s="319"/>
      <c r="AJ714" s="319"/>
      <c r="AK714" s="319"/>
      <c r="AL714" s="391"/>
      <c r="AM714" s="319"/>
      <c r="AN714" s="319"/>
      <c r="AO714" s="319"/>
      <c r="AP714" s="319"/>
      <c r="AQ714" s="319"/>
      <c r="AR714" s="391"/>
      <c r="AS714" s="319"/>
      <c r="AT714" s="319"/>
      <c r="AU714" s="319"/>
      <c r="AV714" s="319"/>
      <c r="AW714" s="394"/>
      <c r="AX714" s="391"/>
      <c r="AY714" s="319"/>
      <c r="AZ714" s="319"/>
      <c r="BA714" s="319"/>
      <c r="BB714" s="319"/>
      <c r="BC714" s="319"/>
      <c r="BD714" s="391"/>
      <c r="BE714" s="319"/>
      <c r="BF714" s="319"/>
      <c r="BG714" s="319"/>
      <c r="BH714" s="319"/>
      <c r="BI714" s="319"/>
      <c r="BJ714" s="391"/>
      <c r="BL714" s="391"/>
      <c r="BM714" s="391"/>
      <c r="BN714" s="391"/>
      <c r="BO714" s="391"/>
      <c r="BP714" s="391"/>
      <c r="BQ714" s="391"/>
      <c r="BR714" s="391"/>
      <c r="BS714" s="391"/>
      <c r="BT714" s="391"/>
      <c r="BU714" s="391"/>
      <c r="BV714" s="391"/>
      <c r="BW714" s="391"/>
      <c r="BX714" s="391"/>
    </row>
    <row r="715" spans="1:76">
      <c r="A715" s="662"/>
      <c r="B715" s="319"/>
      <c r="C715" s="319"/>
      <c r="D715" s="319"/>
      <c r="E715" s="319"/>
      <c r="F715" s="319"/>
      <c r="G715" s="393"/>
      <c r="H715" s="391"/>
      <c r="I715" s="319"/>
      <c r="J715" s="319"/>
      <c r="K715" s="319"/>
      <c r="L715" s="319"/>
      <c r="M715" s="319"/>
      <c r="N715" s="391"/>
      <c r="O715" s="319"/>
      <c r="P715" s="319"/>
      <c r="Q715" s="319"/>
      <c r="R715" s="319"/>
      <c r="S715" s="319"/>
      <c r="T715" s="391"/>
      <c r="U715" s="319"/>
      <c r="V715" s="319"/>
      <c r="W715" s="319"/>
      <c r="X715" s="319"/>
      <c r="Y715" s="319"/>
      <c r="Z715" s="391"/>
      <c r="AA715" s="319"/>
      <c r="AB715" s="319"/>
      <c r="AC715" s="319"/>
      <c r="AD715" s="319"/>
      <c r="AE715" s="319"/>
      <c r="AF715" s="391"/>
      <c r="AG715" s="319"/>
      <c r="AH715" s="319"/>
      <c r="AI715" s="319"/>
      <c r="AJ715" s="319"/>
      <c r="AK715" s="319"/>
      <c r="AL715" s="391"/>
      <c r="AM715" s="319"/>
      <c r="AN715" s="319"/>
      <c r="AO715" s="319"/>
      <c r="AP715" s="319"/>
      <c r="AQ715" s="319"/>
      <c r="AR715" s="391"/>
      <c r="AS715" s="319"/>
      <c r="AT715" s="319"/>
      <c r="AU715" s="319"/>
      <c r="AV715" s="319"/>
      <c r="AW715" s="394"/>
      <c r="AX715" s="391"/>
      <c r="AY715" s="319"/>
      <c r="AZ715" s="319"/>
      <c r="BA715" s="319"/>
      <c r="BB715" s="319"/>
      <c r="BC715" s="319"/>
      <c r="BD715" s="391"/>
      <c r="BE715" s="319"/>
      <c r="BF715" s="319"/>
      <c r="BG715" s="319"/>
      <c r="BH715" s="319"/>
      <c r="BI715" s="319"/>
      <c r="BJ715" s="391"/>
      <c r="BL715" s="391"/>
      <c r="BM715" s="391"/>
      <c r="BN715" s="391"/>
      <c r="BO715" s="391"/>
      <c r="BP715" s="391"/>
      <c r="BQ715" s="391"/>
      <c r="BR715" s="391"/>
      <c r="BS715" s="391"/>
      <c r="BT715" s="391"/>
      <c r="BU715" s="391"/>
      <c r="BV715" s="391"/>
      <c r="BW715" s="391"/>
      <c r="BX715" s="391"/>
    </row>
    <row r="716" spans="1:76">
      <c r="A716" s="662"/>
      <c r="B716" s="319"/>
      <c r="C716" s="319"/>
      <c r="D716" s="319"/>
      <c r="E716" s="319"/>
      <c r="F716" s="319"/>
      <c r="G716" s="393"/>
      <c r="H716" s="391"/>
      <c r="I716" s="319"/>
      <c r="J716" s="319"/>
      <c r="K716" s="319"/>
      <c r="L716" s="319"/>
      <c r="M716" s="319"/>
      <c r="N716" s="391"/>
      <c r="O716" s="319"/>
      <c r="P716" s="319"/>
      <c r="Q716" s="319"/>
      <c r="R716" s="319"/>
      <c r="S716" s="319"/>
      <c r="T716" s="391"/>
      <c r="U716" s="319"/>
      <c r="V716" s="319"/>
      <c r="W716" s="319"/>
      <c r="X716" s="319"/>
      <c r="Y716" s="319"/>
      <c r="Z716" s="391"/>
      <c r="AA716" s="319"/>
      <c r="AB716" s="319"/>
      <c r="AC716" s="319"/>
      <c r="AD716" s="319"/>
      <c r="AE716" s="319"/>
      <c r="AF716" s="391"/>
      <c r="AG716" s="319"/>
      <c r="AH716" s="319"/>
      <c r="AI716" s="319"/>
      <c r="AJ716" s="319"/>
      <c r="AK716" s="319"/>
      <c r="AL716" s="391"/>
      <c r="AM716" s="319"/>
      <c r="AN716" s="319"/>
      <c r="AO716" s="319"/>
      <c r="AP716" s="319"/>
      <c r="AQ716" s="319"/>
      <c r="AR716" s="391"/>
      <c r="AS716" s="319"/>
      <c r="AT716" s="319"/>
      <c r="AU716" s="319"/>
      <c r="AV716" s="319"/>
      <c r="AW716" s="394"/>
      <c r="AX716" s="391"/>
      <c r="AY716" s="319"/>
      <c r="AZ716" s="319"/>
      <c r="BA716" s="319"/>
      <c r="BB716" s="319"/>
      <c r="BC716" s="319"/>
      <c r="BD716" s="391"/>
      <c r="BE716" s="319"/>
      <c r="BF716" s="319"/>
      <c r="BG716" s="319"/>
      <c r="BH716" s="319"/>
      <c r="BI716" s="319"/>
      <c r="BJ716" s="391"/>
      <c r="BL716" s="391"/>
      <c r="BM716" s="391"/>
      <c r="BN716" s="391"/>
      <c r="BO716" s="391"/>
      <c r="BP716" s="391"/>
      <c r="BQ716" s="391"/>
      <c r="BR716" s="391"/>
      <c r="BS716" s="391"/>
      <c r="BT716" s="391"/>
      <c r="BU716" s="391"/>
      <c r="BV716" s="391"/>
      <c r="BW716" s="391"/>
      <c r="BX716" s="391"/>
    </row>
    <row r="717" spans="1:76">
      <c r="A717" s="662"/>
      <c r="B717" s="319"/>
      <c r="C717" s="319"/>
      <c r="D717" s="319"/>
      <c r="E717" s="319"/>
      <c r="F717" s="319"/>
      <c r="G717" s="393"/>
      <c r="H717" s="391"/>
      <c r="I717" s="319"/>
      <c r="J717" s="319"/>
      <c r="K717" s="319"/>
      <c r="L717" s="319"/>
      <c r="M717" s="319"/>
      <c r="N717" s="391"/>
      <c r="O717" s="319"/>
      <c r="P717" s="319"/>
      <c r="Q717" s="319"/>
      <c r="R717" s="319"/>
      <c r="S717" s="319"/>
      <c r="T717" s="391"/>
      <c r="U717" s="319"/>
      <c r="V717" s="319"/>
      <c r="W717" s="319"/>
      <c r="X717" s="319"/>
      <c r="Y717" s="319"/>
      <c r="Z717" s="391"/>
      <c r="AA717" s="319"/>
      <c r="AB717" s="319"/>
      <c r="AC717" s="319"/>
      <c r="AD717" s="319"/>
      <c r="AE717" s="319"/>
      <c r="AF717" s="391"/>
      <c r="AG717" s="319"/>
      <c r="AH717" s="319"/>
      <c r="AI717" s="319"/>
      <c r="AJ717" s="319"/>
      <c r="AK717" s="319"/>
      <c r="AL717" s="391"/>
      <c r="AM717" s="319"/>
      <c r="AN717" s="319"/>
      <c r="AO717" s="319"/>
      <c r="AP717" s="319"/>
      <c r="AQ717" s="319"/>
      <c r="AR717" s="391"/>
      <c r="AS717" s="319"/>
      <c r="AT717" s="319"/>
      <c r="AU717" s="319"/>
      <c r="AV717" s="319"/>
      <c r="AW717" s="394"/>
      <c r="AX717" s="391"/>
      <c r="AY717" s="319"/>
      <c r="AZ717" s="319"/>
      <c r="BA717" s="319"/>
      <c r="BB717" s="319"/>
      <c r="BC717" s="319"/>
      <c r="BD717" s="391"/>
      <c r="BE717" s="319"/>
      <c r="BF717" s="319"/>
      <c r="BG717" s="319"/>
      <c r="BH717" s="319"/>
      <c r="BI717" s="319"/>
      <c r="BJ717" s="391"/>
      <c r="BL717" s="391"/>
      <c r="BM717" s="391"/>
      <c r="BN717" s="391"/>
      <c r="BO717" s="391"/>
      <c r="BP717" s="391"/>
      <c r="BQ717" s="391"/>
      <c r="BR717" s="391"/>
      <c r="BS717" s="391"/>
      <c r="BT717" s="391"/>
      <c r="BU717" s="391"/>
      <c r="BV717" s="391"/>
      <c r="BW717" s="391"/>
      <c r="BX717" s="391"/>
    </row>
    <row r="718" spans="1:76">
      <c r="A718" s="662"/>
      <c r="B718" s="319"/>
      <c r="C718" s="319"/>
      <c r="D718" s="319"/>
      <c r="E718" s="319"/>
      <c r="F718" s="319"/>
      <c r="G718" s="393"/>
      <c r="H718" s="391"/>
      <c r="I718" s="319"/>
      <c r="J718" s="319"/>
      <c r="K718" s="319"/>
      <c r="L718" s="319"/>
      <c r="M718" s="319"/>
      <c r="N718" s="391"/>
      <c r="O718" s="319"/>
      <c r="P718" s="319"/>
      <c r="Q718" s="319"/>
      <c r="R718" s="319"/>
      <c r="S718" s="319"/>
      <c r="T718" s="391"/>
      <c r="U718" s="319"/>
      <c r="V718" s="319"/>
      <c r="W718" s="319"/>
      <c r="X718" s="319"/>
      <c r="Y718" s="319"/>
      <c r="Z718" s="391"/>
      <c r="AA718" s="319"/>
      <c r="AB718" s="319"/>
      <c r="AC718" s="319"/>
      <c r="AD718" s="319"/>
      <c r="AE718" s="319"/>
      <c r="AF718" s="391"/>
      <c r="AG718" s="319"/>
      <c r="AH718" s="319"/>
      <c r="AI718" s="319"/>
      <c r="AJ718" s="319"/>
      <c r="AK718" s="319"/>
      <c r="AL718" s="391"/>
      <c r="AM718" s="319"/>
      <c r="AN718" s="319"/>
      <c r="AO718" s="319"/>
      <c r="AP718" s="319"/>
      <c r="AQ718" s="319"/>
      <c r="AR718" s="391"/>
      <c r="AS718" s="319"/>
      <c r="AT718" s="319"/>
      <c r="AU718" s="319"/>
      <c r="AV718" s="319"/>
      <c r="AW718" s="394"/>
      <c r="AX718" s="391"/>
      <c r="AY718" s="319"/>
      <c r="AZ718" s="319"/>
      <c r="BA718" s="319"/>
      <c r="BB718" s="319"/>
      <c r="BC718" s="319"/>
      <c r="BD718" s="391"/>
      <c r="BE718" s="319"/>
      <c r="BF718" s="319"/>
      <c r="BG718" s="319"/>
      <c r="BH718" s="319"/>
      <c r="BI718" s="319"/>
      <c r="BJ718" s="391"/>
      <c r="BL718" s="391"/>
      <c r="BM718" s="391"/>
      <c r="BN718" s="391"/>
      <c r="BO718" s="391"/>
      <c r="BP718" s="391"/>
      <c r="BQ718" s="391"/>
      <c r="BR718" s="391"/>
      <c r="BS718" s="391"/>
      <c r="BT718" s="391"/>
      <c r="BU718" s="391"/>
      <c r="BV718" s="391"/>
      <c r="BW718" s="391"/>
      <c r="BX718" s="391"/>
    </row>
    <row r="719" spans="1:76">
      <c r="A719" s="662"/>
      <c r="B719" s="319"/>
      <c r="C719" s="319"/>
      <c r="D719" s="319"/>
      <c r="E719" s="319"/>
      <c r="F719" s="319"/>
      <c r="G719" s="393"/>
      <c r="H719" s="391"/>
      <c r="I719" s="319"/>
      <c r="J719" s="319"/>
      <c r="K719" s="319"/>
      <c r="L719" s="319"/>
      <c r="M719" s="319"/>
      <c r="N719" s="391"/>
      <c r="O719" s="319"/>
      <c r="P719" s="319"/>
      <c r="Q719" s="319"/>
      <c r="R719" s="319"/>
      <c r="S719" s="319"/>
      <c r="T719" s="391"/>
      <c r="U719" s="319"/>
      <c r="V719" s="319"/>
      <c r="W719" s="319"/>
      <c r="X719" s="319"/>
      <c r="Y719" s="319"/>
      <c r="Z719" s="391"/>
      <c r="AA719" s="319"/>
      <c r="AB719" s="319"/>
      <c r="AC719" s="319"/>
      <c r="AD719" s="319"/>
      <c r="AE719" s="319"/>
      <c r="AF719" s="391"/>
      <c r="AG719" s="319"/>
      <c r="AH719" s="319"/>
      <c r="AI719" s="319"/>
      <c r="AJ719" s="319"/>
      <c r="AK719" s="319"/>
      <c r="AL719" s="391"/>
      <c r="AM719" s="319"/>
      <c r="AN719" s="319"/>
      <c r="AO719" s="319"/>
      <c r="AP719" s="319"/>
      <c r="AQ719" s="319"/>
      <c r="AR719" s="391"/>
      <c r="AS719" s="319"/>
      <c r="AT719" s="319"/>
      <c r="AU719" s="319"/>
      <c r="AV719" s="319"/>
      <c r="AW719" s="394"/>
      <c r="AX719" s="391"/>
      <c r="AY719" s="319"/>
      <c r="AZ719" s="319"/>
      <c r="BA719" s="319"/>
      <c r="BB719" s="319"/>
      <c r="BC719" s="319"/>
      <c r="BD719" s="391"/>
      <c r="BE719" s="319"/>
      <c r="BF719" s="319"/>
      <c r="BG719" s="319"/>
      <c r="BH719" s="319"/>
      <c r="BI719" s="319"/>
      <c r="BJ719" s="391"/>
      <c r="BL719" s="391"/>
      <c r="BM719" s="391"/>
      <c r="BN719" s="391"/>
      <c r="BO719" s="391"/>
      <c r="BP719" s="391"/>
      <c r="BQ719" s="391"/>
      <c r="BR719" s="391"/>
      <c r="BS719" s="391"/>
      <c r="BT719" s="391"/>
      <c r="BU719" s="391"/>
      <c r="BV719" s="391"/>
      <c r="BW719" s="391"/>
      <c r="BX719" s="391"/>
    </row>
    <row r="720" spans="1:76">
      <c r="A720" s="662"/>
      <c r="B720" s="319"/>
      <c r="C720" s="319"/>
      <c r="D720" s="319"/>
      <c r="E720" s="319"/>
      <c r="F720" s="319"/>
      <c r="G720" s="393"/>
      <c r="H720" s="391"/>
      <c r="I720" s="319"/>
      <c r="J720" s="319"/>
      <c r="K720" s="319"/>
      <c r="L720" s="319"/>
      <c r="M720" s="319"/>
      <c r="N720" s="391"/>
      <c r="O720" s="319"/>
      <c r="P720" s="319"/>
      <c r="Q720" s="319"/>
      <c r="R720" s="319"/>
      <c r="S720" s="319"/>
      <c r="T720" s="391"/>
      <c r="U720" s="319"/>
      <c r="V720" s="319"/>
      <c r="W720" s="319"/>
      <c r="X720" s="319"/>
      <c r="Y720" s="319"/>
      <c r="Z720" s="391"/>
      <c r="AA720" s="319"/>
      <c r="AB720" s="319"/>
      <c r="AC720" s="319"/>
      <c r="AD720" s="319"/>
      <c r="AE720" s="319"/>
      <c r="AF720" s="391"/>
      <c r="AG720" s="319"/>
      <c r="AH720" s="319"/>
      <c r="AI720" s="319"/>
      <c r="AJ720" s="319"/>
      <c r="AK720" s="319"/>
      <c r="AL720" s="391"/>
      <c r="AM720" s="319"/>
      <c r="AN720" s="319"/>
      <c r="AO720" s="319"/>
      <c r="AP720" s="319"/>
      <c r="AQ720" s="319"/>
      <c r="AR720" s="391"/>
      <c r="AS720" s="319"/>
      <c r="AT720" s="319"/>
      <c r="AU720" s="319"/>
      <c r="AV720" s="319"/>
      <c r="AW720" s="394"/>
      <c r="AX720" s="391"/>
      <c r="AY720" s="319"/>
      <c r="AZ720" s="319"/>
      <c r="BA720" s="319"/>
      <c r="BB720" s="319"/>
      <c r="BC720" s="319"/>
      <c r="BD720" s="391"/>
      <c r="BE720" s="319"/>
      <c r="BF720" s="319"/>
      <c r="BG720" s="319"/>
      <c r="BH720" s="319"/>
      <c r="BI720" s="319"/>
      <c r="BJ720" s="391"/>
      <c r="BL720" s="391"/>
      <c r="BM720" s="391"/>
      <c r="BN720" s="391"/>
      <c r="BO720" s="391"/>
      <c r="BP720" s="391"/>
      <c r="BQ720" s="391"/>
      <c r="BR720" s="391"/>
      <c r="BS720" s="391"/>
      <c r="BT720" s="391"/>
      <c r="BU720" s="391"/>
      <c r="BV720" s="391"/>
      <c r="BW720" s="391"/>
      <c r="BX720" s="391"/>
    </row>
    <row r="721" spans="1:76">
      <c r="A721" s="662"/>
      <c r="B721" s="319"/>
      <c r="C721" s="319"/>
      <c r="D721" s="319"/>
      <c r="E721" s="319"/>
      <c r="F721" s="319"/>
      <c r="G721" s="393"/>
      <c r="H721" s="391"/>
      <c r="I721" s="319"/>
      <c r="J721" s="319"/>
      <c r="K721" s="319"/>
      <c r="L721" s="319"/>
      <c r="M721" s="319"/>
      <c r="N721" s="391"/>
      <c r="O721" s="319"/>
      <c r="P721" s="319"/>
      <c r="Q721" s="319"/>
      <c r="R721" s="319"/>
      <c r="S721" s="319"/>
      <c r="T721" s="391"/>
      <c r="U721" s="319"/>
      <c r="V721" s="319"/>
      <c r="W721" s="319"/>
      <c r="X721" s="319"/>
      <c r="Y721" s="319"/>
      <c r="Z721" s="391"/>
      <c r="AA721" s="319"/>
      <c r="AB721" s="319"/>
      <c r="AC721" s="319"/>
      <c r="AD721" s="319"/>
      <c r="AE721" s="319"/>
      <c r="AF721" s="391"/>
      <c r="AG721" s="319"/>
      <c r="AH721" s="319"/>
      <c r="AI721" s="319"/>
      <c r="AJ721" s="319"/>
      <c r="AK721" s="319"/>
      <c r="AL721" s="391"/>
      <c r="AM721" s="319"/>
      <c r="AN721" s="319"/>
      <c r="AO721" s="319"/>
      <c r="AP721" s="319"/>
      <c r="AQ721" s="319"/>
      <c r="AR721" s="391"/>
      <c r="AS721" s="319"/>
      <c r="AT721" s="319"/>
      <c r="AU721" s="319"/>
      <c r="AV721" s="319"/>
      <c r="AW721" s="394"/>
      <c r="AX721" s="391"/>
      <c r="AY721" s="319"/>
      <c r="AZ721" s="319"/>
      <c r="BA721" s="319"/>
      <c r="BB721" s="319"/>
      <c r="BC721" s="319"/>
      <c r="BD721" s="391"/>
      <c r="BE721" s="319"/>
      <c r="BF721" s="319"/>
      <c r="BG721" s="319"/>
      <c r="BH721" s="319"/>
      <c r="BI721" s="319"/>
      <c r="BJ721" s="391"/>
      <c r="BL721" s="391"/>
      <c r="BM721" s="391"/>
      <c r="BN721" s="391"/>
      <c r="BO721" s="391"/>
      <c r="BP721" s="391"/>
      <c r="BQ721" s="391"/>
      <c r="BR721" s="391"/>
      <c r="BS721" s="391"/>
      <c r="BT721" s="391"/>
      <c r="BU721" s="391"/>
      <c r="BV721" s="391"/>
      <c r="BW721" s="391"/>
      <c r="BX721" s="391"/>
    </row>
    <row r="722" spans="1:76">
      <c r="A722" s="662"/>
      <c r="B722" s="319"/>
      <c r="C722" s="319"/>
      <c r="D722" s="319"/>
      <c r="E722" s="319"/>
      <c r="F722" s="319"/>
      <c r="G722" s="393"/>
      <c r="H722" s="391"/>
      <c r="I722" s="319"/>
      <c r="J722" s="319"/>
      <c r="K722" s="319"/>
      <c r="L722" s="319"/>
      <c r="M722" s="319"/>
      <c r="N722" s="391"/>
      <c r="O722" s="319"/>
      <c r="P722" s="319"/>
      <c r="Q722" s="319"/>
      <c r="R722" s="319"/>
      <c r="S722" s="319"/>
      <c r="T722" s="391"/>
      <c r="U722" s="319"/>
      <c r="V722" s="319"/>
      <c r="W722" s="319"/>
      <c r="X722" s="319"/>
      <c r="Y722" s="319"/>
      <c r="Z722" s="391"/>
      <c r="AA722" s="319"/>
      <c r="AB722" s="319"/>
      <c r="AC722" s="319"/>
      <c r="AD722" s="319"/>
      <c r="AE722" s="319"/>
      <c r="AF722" s="391"/>
      <c r="AG722" s="319"/>
      <c r="AH722" s="319"/>
      <c r="AI722" s="319"/>
      <c r="AJ722" s="319"/>
      <c r="AK722" s="319"/>
      <c r="AL722" s="391"/>
      <c r="AM722" s="319"/>
      <c r="AN722" s="319"/>
      <c r="AO722" s="319"/>
      <c r="AP722" s="319"/>
      <c r="AQ722" s="319"/>
      <c r="AR722" s="391"/>
      <c r="AS722" s="319"/>
      <c r="AT722" s="319"/>
      <c r="AU722" s="319"/>
      <c r="AV722" s="319"/>
      <c r="AW722" s="394"/>
      <c r="AX722" s="391"/>
      <c r="AY722" s="319"/>
      <c r="AZ722" s="319"/>
      <c r="BA722" s="319"/>
      <c r="BB722" s="319"/>
      <c r="BC722" s="319"/>
      <c r="BD722" s="391"/>
      <c r="BE722" s="319"/>
      <c r="BF722" s="319"/>
      <c r="BG722" s="319"/>
      <c r="BH722" s="319"/>
      <c r="BI722" s="319"/>
      <c r="BJ722" s="391"/>
      <c r="BL722" s="391"/>
      <c r="BM722" s="391"/>
      <c r="BN722" s="391"/>
      <c r="BO722" s="391"/>
      <c r="BP722" s="391"/>
      <c r="BQ722" s="391"/>
      <c r="BR722" s="391"/>
      <c r="BS722" s="391"/>
      <c r="BT722" s="391"/>
      <c r="BU722" s="391"/>
      <c r="BV722" s="391"/>
      <c r="BW722" s="391"/>
      <c r="BX722" s="391"/>
    </row>
    <row r="723" spans="1:76">
      <c r="A723" s="662"/>
      <c r="B723" s="319"/>
      <c r="C723" s="319"/>
      <c r="D723" s="319"/>
      <c r="E723" s="319"/>
      <c r="F723" s="319"/>
      <c r="G723" s="393"/>
      <c r="H723" s="391"/>
      <c r="I723" s="319"/>
      <c r="J723" s="319"/>
      <c r="K723" s="319"/>
      <c r="L723" s="319"/>
      <c r="M723" s="319"/>
      <c r="N723" s="391"/>
      <c r="O723" s="319"/>
      <c r="P723" s="319"/>
      <c r="Q723" s="319"/>
      <c r="R723" s="319"/>
      <c r="S723" s="319"/>
      <c r="T723" s="391"/>
      <c r="U723" s="319"/>
      <c r="V723" s="319"/>
      <c r="W723" s="319"/>
      <c r="X723" s="319"/>
      <c r="Y723" s="319"/>
      <c r="Z723" s="391"/>
      <c r="AA723" s="319"/>
      <c r="AB723" s="319"/>
      <c r="AC723" s="319"/>
      <c r="AD723" s="319"/>
      <c r="AE723" s="319"/>
      <c r="AF723" s="391"/>
      <c r="AG723" s="319"/>
      <c r="AH723" s="319"/>
      <c r="AI723" s="319"/>
      <c r="AJ723" s="319"/>
      <c r="AK723" s="319"/>
      <c r="AL723" s="391"/>
      <c r="AM723" s="319"/>
      <c r="AN723" s="319"/>
      <c r="AO723" s="319"/>
      <c r="AP723" s="319"/>
      <c r="AQ723" s="319"/>
      <c r="AR723" s="391"/>
      <c r="AS723" s="319"/>
      <c r="AT723" s="319"/>
      <c r="AU723" s="319"/>
      <c r="AV723" s="319"/>
      <c r="AW723" s="394"/>
      <c r="AX723" s="391"/>
      <c r="AY723" s="319"/>
      <c r="AZ723" s="319"/>
      <c r="BA723" s="319"/>
      <c r="BB723" s="319"/>
      <c r="BC723" s="319"/>
      <c r="BD723" s="391"/>
      <c r="BE723" s="319"/>
      <c r="BF723" s="319"/>
      <c r="BG723" s="319"/>
      <c r="BH723" s="319"/>
      <c r="BI723" s="319"/>
      <c r="BJ723" s="391"/>
      <c r="BL723" s="391"/>
      <c r="BM723" s="391"/>
      <c r="BN723" s="391"/>
      <c r="BO723" s="391"/>
      <c r="BP723" s="391"/>
      <c r="BQ723" s="391"/>
      <c r="BR723" s="391"/>
      <c r="BS723" s="391"/>
      <c r="BT723" s="391"/>
      <c r="BU723" s="391"/>
      <c r="BV723" s="391"/>
      <c r="BW723" s="391"/>
      <c r="BX723" s="391"/>
    </row>
    <row r="724" spans="1:76">
      <c r="A724" s="662"/>
      <c r="B724" s="319"/>
      <c r="C724" s="319"/>
      <c r="D724" s="319"/>
      <c r="E724" s="319"/>
      <c r="F724" s="319"/>
      <c r="G724" s="393"/>
      <c r="H724" s="391"/>
      <c r="I724" s="319"/>
      <c r="J724" s="319"/>
      <c r="K724" s="319"/>
      <c r="L724" s="319"/>
      <c r="M724" s="319"/>
      <c r="N724" s="391"/>
      <c r="O724" s="319"/>
      <c r="P724" s="319"/>
      <c r="Q724" s="319"/>
      <c r="R724" s="319"/>
      <c r="S724" s="319"/>
      <c r="T724" s="391"/>
      <c r="U724" s="319"/>
      <c r="V724" s="319"/>
      <c r="W724" s="319"/>
      <c r="X724" s="319"/>
      <c r="Y724" s="319"/>
      <c r="Z724" s="391"/>
      <c r="AA724" s="319"/>
      <c r="AB724" s="319"/>
      <c r="AC724" s="319"/>
      <c r="AD724" s="319"/>
      <c r="AE724" s="319"/>
      <c r="AF724" s="391"/>
      <c r="AG724" s="319"/>
      <c r="AH724" s="319"/>
      <c r="AI724" s="319"/>
      <c r="AJ724" s="319"/>
      <c r="AK724" s="319"/>
      <c r="AL724" s="391"/>
      <c r="AM724" s="319"/>
      <c r="AN724" s="319"/>
      <c r="AO724" s="319"/>
      <c r="AP724" s="319"/>
      <c r="AQ724" s="319"/>
      <c r="AR724" s="391"/>
      <c r="AS724" s="319"/>
      <c r="AT724" s="319"/>
      <c r="AU724" s="319"/>
      <c r="AV724" s="319"/>
      <c r="AW724" s="394"/>
      <c r="AX724" s="391"/>
      <c r="AY724" s="319"/>
      <c r="AZ724" s="319"/>
      <c r="BA724" s="319"/>
      <c r="BB724" s="319"/>
      <c r="BC724" s="319"/>
      <c r="BD724" s="391"/>
      <c r="BE724" s="319"/>
      <c r="BF724" s="319"/>
      <c r="BG724" s="319"/>
      <c r="BH724" s="319"/>
      <c r="BI724" s="319"/>
      <c r="BJ724" s="391"/>
      <c r="BL724" s="391"/>
      <c r="BM724" s="391"/>
      <c r="BN724" s="391"/>
      <c r="BO724" s="391"/>
      <c r="BP724" s="391"/>
      <c r="BQ724" s="391"/>
      <c r="BR724" s="391"/>
      <c r="BS724" s="391"/>
      <c r="BT724" s="391"/>
      <c r="BU724" s="391"/>
      <c r="BV724" s="391"/>
      <c r="BW724" s="391"/>
      <c r="BX724" s="391"/>
    </row>
    <row r="725" spans="1:76">
      <c r="A725" s="662"/>
      <c r="B725" s="319"/>
      <c r="C725" s="319"/>
      <c r="D725" s="319"/>
      <c r="E725" s="319"/>
      <c r="F725" s="319"/>
      <c r="G725" s="393"/>
      <c r="H725" s="391"/>
      <c r="I725" s="319"/>
      <c r="J725" s="319"/>
      <c r="K725" s="319"/>
      <c r="L725" s="319"/>
      <c r="M725" s="319"/>
      <c r="N725" s="391"/>
      <c r="O725" s="319"/>
      <c r="P725" s="319"/>
      <c r="Q725" s="319"/>
      <c r="R725" s="319"/>
      <c r="S725" s="319"/>
      <c r="T725" s="391"/>
      <c r="U725" s="319"/>
      <c r="V725" s="319"/>
      <c r="W725" s="319"/>
      <c r="X725" s="319"/>
      <c r="Y725" s="319"/>
      <c r="Z725" s="391"/>
      <c r="AA725" s="319"/>
      <c r="AB725" s="319"/>
      <c r="AC725" s="319"/>
      <c r="AD725" s="319"/>
      <c r="AE725" s="319"/>
      <c r="AF725" s="391"/>
      <c r="AG725" s="319"/>
      <c r="AH725" s="319"/>
      <c r="AI725" s="319"/>
      <c r="AJ725" s="319"/>
      <c r="AK725" s="319"/>
      <c r="AL725" s="391"/>
      <c r="AM725" s="319"/>
      <c r="AN725" s="319"/>
      <c r="AO725" s="319"/>
      <c r="AP725" s="319"/>
      <c r="AQ725" s="319"/>
      <c r="AR725" s="391"/>
      <c r="AS725" s="319"/>
      <c r="AT725" s="319"/>
      <c r="AU725" s="319"/>
      <c r="AV725" s="319"/>
      <c r="AW725" s="394"/>
      <c r="AX725" s="391"/>
      <c r="AY725" s="319"/>
      <c r="AZ725" s="319"/>
      <c r="BA725" s="319"/>
      <c r="BB725" s="319"/>
      <c r="BC725" s="319"/>
      <c r="BD725" s="391"/>
      <c r="BE725" s="319"/>
      <c r="BF725" s="319"/>
      <c r="BG725" s="319"/>
      <c r="BH725" s="319"/>
      <c r="BI725" s="319"/>
      <c r="BJ725" s="391"/>
      <c r="BL725" s="391"/>
      <c r="BM725" s="391"/>
      <c r="BN725" s="391"/>
      <c r="BO725" s="391"/>
      <c r="BP725" s="391"/>
      <c r="BQ725" s="391"/>
      <c r="BR725" s="391"/>
      <c r="BS725" s="391"/>
      <c r="BT725" s="391"/>
      <c r="BU725" s="391"/>
      <c r="BV725" s="391"/>
      <c r="BW725" s="391"/>
      <c r="BX725" s="391"/>
    </row>
    <row r="726" spans="1:76">
      <c r="A726" s="662"/>
      <c r="B726" s="319"/>
      <c r="C726" s="319"/>
      <c r="D726" s="319"/>
      <c r="E726" s="319"/>
      <c r="F726" s="319"/>
      <c r="G726" s="393"/>
      <c r="H726" s="391"/>
      <c r="I726" s="319"/>
      <c r="J726" s="319"/>
      <c r="K726" s="319"/>
      <c r="L726" s="319"/>
      <c r="M726" s="319"/>
      <c r="N726" s="391"/>
      <c r="O726" s="319"/>
      <c r="P726" s="319"/>
      <c r="Q726" s="319"/>
      <c r="R726" s="319"/>
      <c r="S726" s="319"/>
      <c r="T726" s="391"/>
      <c r="U726" s="319"/>
      <c r="V726" s="319"/>
      <c r="W726" s="319"/>
      <c r="X726" s="319"/>
      <c r="Y726" s="319"/>
      <c r="Z726" s="391"/>
      <c r="AA726" s="319"/>
      <c r="AB726" s="319"/>
      <c r="AC726" s="319"/>
      <c r="AD726" s="319"/>
      <c r="AE726" s="319"/>
      <c r="AF726" s="391"/>
      <c r="AG726" s="319"/>
      <c r="AH726" s="319"/>
      <c r="AI726" s="319"/>
      <c r="AJ726" s="319"/>
      <c r="AK726" s="319"/>
      <c r="AL726" s="391"/>
      <c r="AM726" s="319"/>
      <c r="AN726" s="319"/>
      <c r="AO726" s="319"/>
      <c r="AP726" s="319"/>
      <c r="AQ726" s="319"/>
      <c r="AR726" s="391"/>
      <c r="AS726" s="319"/>
      <c r="AT726" s="319"/>
      <c r="AU726" s="319"/>
      <c r="AV726" s="319"/>
      <c r="AW726" s="394"/>
      <c r="AX726" s="391"/>
      <c r="AY726" s="319"/>
      <c r="AZ726" s="319"/>
      <c r="BA726" s="319"/>
      <c r="BB726" s="319"/>
      <c r="BC726" s="319"/>
      <c r="BD726" s="391"/>
      <c r="BE726" s="319"/>
      <c r="BF726" s="319"/>
      <c r="BG726" s="319"/>
      <c r="BH726" s="319"/>
      <c r="BI726" s="319"/>
      <c r="BJ726" s="391"/>
      <c r="BL726" s="391"/>
      <c r="BM726" s="391"/>
      <c r="BN726" s="391"/>
      <c r="BO726" s="391"/>
      <c r="BP726" s="391"/>
      <c r="BQ726" s="391"/>
      <c r="BR726" s="391"/>
      <c r="BS726" s="391"/>
      <c r="BT726" s="391"/>
      <c r="BU726" s="391"/>
      <c r="BV726" s="391"/>
      <c r="BW726" s="391"/>
      <c r="BX726" s="391"/>
    </row>
    <row r="727" spans="1:76">
      <c r="A727" s="662"/>
      <c r="B727" s="319"/>
      <c r="C727" s="319"/>
      <c r="D727" s="319"/>
      <c r="E727" s="319"/>
      <c r="F727" s="319"/>
      <c r="G727" s="393"/>
      <c r="H727" s="391"/>
      <c r="I727" s="319"/>
      <c r="J727" s="319"/>
      <c r="K727" s="319"/>
      <c r="L727" s="319"/>
      <c r="M727" s="319"/>
      <c r="N727" s="391"/>
      <c r="O727" s="319"/>
      <c r="P727" s="319"/>
      <c r="Q727" s="319"/>
      <c r="R727" s="319"/>
      <c r="S727" s="319"/>
      <c r="T727" s="391"/>
      <c r="U727" s="319"/>
      <c r="V727" s="319"/>
      <c r="W727" s="319"/>
      <c r="X727" s="319"/>
      <c r="Y727" s="319"/>
      <c r="Z727" s="391"/>
      <c r="AA727" s="319"/>
      <c r="AB727" s="319"/>
      <c r="AC727" s="319"/>
      <c r="AD727" s="319"/>
      <c r="AE727" s="319"/>
      <c r="AF727" s="391"/>
      <c r="AG727" s="319"/>
      <c r="AH727" s="319"/>
      <c r="AI727" s="319"/>
      <c r="AJ727" s="319"/>
      <c r="AK727" s="319"/>
      <c r="AL727" s="391"/>
      <c r="AM727" s="319"/>
      <c r="AN727" s="319"/>
      <c r="AO727" s="319"/>
      <c r="AP727" s="319"/>
      <c r="AQ727" s="319"/>
      <c r="AR727" s="391"/>
      <c r="AS727" s="319"/>
      <c r="AT727" s="319"/>
      <c r="AU727" s="319"/>
      <c r="AV727" s="319"/>
      <c r="AW727" s="394"/>
      <c r="AX727" s="391"/>
      <c r="AY727" s="319"/>
      <c r="AZ727" s="319"/>
      <c r="BA727" s="319"/>
      <c r="BB727" s="319"/>
      <c r="BC727" s="319"/>
      <c r="BD727" s="391"/>
      <c r="BE727" s="319"/>
      <c r="BF727" s="319"/>
      <c r="BG727" s="319"/>
      <c r="BH727" s="319"/>
      <c r="BI727" s="319"/>
      <c r="BJ727" s="391"/>
      <c r="BL727" s="391"/>
      <c r="BM727" s="391"/>
      <c r="BN727" s="391"/>
      <c r="BO727" s="391"/>
      <c r="BP727" s="391"/>
      <c r="BQ727" s="391"/>
      <c r="BR727" s="391"/>
      <c r="BS727" s="391"/>
      <c r="BT727" s="391"/>
      <c r="BU727" s="391"/>
      <c r="BV727" s="391"/>
      <c r="BW727" s="391"/>
      <c r="BX727" s="391"/>
    </row>
    <row r="728" spans="1:76">
      <c r="A728" s="662"/>
      <c r="B728" s="319"/>
      <c r="C728" s="319"/>
      <c r="D728" s="319"/>
      <c r="E728" s="319"/>
      <c r="F728" s="319"/>
      <c r="G728" s="393"/>
      <c r="H728" s="391"/>
      <c r="I728" s="319"/>
      <c r="J728" s="319"/>
      <c r="K728" s="319"/>
      <c r="L728" s="319"/>
      <c r="M728" s="319"/>
      <c r="N728" s="391"/>
      <c r="O728" s="319"/>
      <c r="P728" s="319"/>
      <c r="Q728" s="319"/>
      <c r="R728" s="319"/>
      <c r="S728" s="319"/>
      <c r="T728" s="391"/>
      <c r="U728" s="319"/>
      <c r="V728" s="319"/>
      <c r="W728" s="319"/>
      <c r="X728" s="319"/>
      <c r="Y728" s="319"/>
      <c r="Z728" s="391"/>
      <c r="AA728" s="319"/>
      <c r="AB728" s="319"/>
      <c r="AC728" s="319"/>
      <c r="AD728" s="319"/>
      <c r="AE728" s="319"/>
      <c r="AF728" s="391"/>
      <c r="AG728" s="319"/>
      <c r="AH728" s="319"/>
      <c r="AI728" s="319"/>
      <c r="AJ728" s="319"/>
      <c r="AK728" s="319"/>
      <c r="AL728" s="391"/>
      <c r="AM728" s="319"/>
      <c r="AN728" s="319"/>
      <c r="AO728" s="319"/>
      <c r="AP728" s="319"/>
      <c r="AQ728" s="319"/>
      <c r="AR728" s="391"/>
      <c r="AS728" s="319"/>
      <c r="AT728" s="319"/>
      <c r="AU728" s="319"/>
      <c r="AV728" s="319"/>
      <c r="AW728" s="394"/>
      <c r="AX728" s="391"/>
      <c r="AY728" s="319"/>
      <c r="AZ728" s="319"/>
      <c r="BA728" s="319"/>
      <c r="BB728" s="319"/>
      <c r="BC728" s="319"/>
      <c r="BD728" s="391"/>
      <c r="BE728" s="319"/>
      <c r="BF728" s="319"/>
      <c r="BG728" s="319"/>
      <c r="BH728" s="319"/>
      <c r="BI728" s="319"/>
      <c r="BJ728" s="391"/>
      <c r="BL728" s="391"/>
      <c r="BM728" s="391"/>
      <c r="BN728" s="391"/>
      <c r="BO728" s="391"/>
      <c r="BP728" s="391"/>
      <c r="BQ728" s="391"/>
      <c r="BR728" s="391"/>
      <c r="BS728" s="391"/>
      <c r="BT728" s="391"/>
      <c r="BU728" s="391"/>
      <c r="BV728" s="391"/>
      <c r="BW728" s="391"/>
      <c r="BX728" s="391"/>
    </row>
    <row r="729" spans="1:76">
      <c r="A729" s="662"/>
      <c r="B729" s="319"/>
      <c r="C729" s="319"/>
      <c r="D729" s="319"/>
      <c r="E729" s="319"/>
      <c r="F729" s="319"/>
      <c r="G729" s="393"/>
      <c r="H729" s="391"/>
      <c r="I729" s="319"/>
      <c r="J729" s="319"/>
      <c r="K729" s="319"/>
      <c r="L729" s="319"/>
      <c r="M729" s="319"/>
      <c r="N729" s="391"/>
      <c r="O729" s="319"/>
      <c r="P729" s="319"/>
      <c r="Q729" s="319"/>
      <c r="R729" s="319"/>
      <c r="S729" s="319"/>
      <c r="T729" s="391"/>
      <c r="U729" s="319"/>
      <c r="V729" s="319"/>
      <c r="W729" s="319"/>
      <c r="X729" s="319"/>
      <c r="Y729" s="319"/>
      <c r="Z729" s="391"/>
      <c r="AA729" s="319"/>
      <c r="AB729" s="319"/>
      <c r="AC729" s="319"/>
      <c r="AD729" s="319"/>
      <c r="AE729" s="319"/>
      <c r="AF729" s="391"/>
      <c r="AG729" s="319"/>
      <c r="AH729" s="319"/>
      <c r="AI729" s="319"/>
      <c r="AJ729" s="319"/>
      <c r="AK729" s="319"/>
      <c r="AL729" s="391"/>
      <c r="AM729" s="319"/>
      <c r="AN729" s="319"/>
      <c r="AO729" s="319"/>
      <c r="AP729" s="319"/>
      <c r="AQ729" s="319"/>
      <c r="AR729" s="391"/>
      <c r="AS729" s="319"/>
      <c r="AT729" s="319"/>
      <c r="AU729" s="319"/>
      <c r="AV729" s="319"/>
      <c r="AW729" s="394"/>
      <c r="AX729" s="391"/>
      <c r="AY729" s="319"/>
      <c r="AZ729" s="319"/>
      <c r="BA729" s="319"/>
      <c r="BB729" s="319"/>
      <c r="BC729" s="319"/>
      <c r="BD729" s="391"/>
      <c r="BE729" s="319"/>
      <c r="BF729" s="319"/>
      <c r="BG729" s="319"/>
      <c r="BH729" s="319"/>
      <c r="BI729" s="319"/>
      <c r="BJ729" s="391"/>
      <c r="BL729" s="391"/>
      <c r="BM729" s="391"/>
      <c r="BN729" s="391"/>
      <c r="BO729" s="391"/>
      <c r="BP729" s="391"/>
      <c r="BQ729" s="391"/>
      <c r="BR729" s="391"/>
      <c r="BS729" s="391"/>
      <c r="BT729" s="391"/>
      <c r="BU729" s="391"/>
      <c r="BV729" s="391"/>
      <c r="BW729" s="391"/>
      <c r="BX729" s="391"/>
    </row>
    <row r="730" spans="1:76">
      <c r="A730" s="662"/>
      <c r="B730" s="319"/>
      <c r="C730" s="319"/>
      <c r="D730" s="319"/>
      <c r="E730" s="319"/>
      <c r="F730" s="319"/>
      <c r="G730" s="393"/>
      <c r="H730" s="391"/>
      <c r="I730" s="319"/>
      <c r="J730" s="319"/>
      <c r="K730" s="319"/>
      <c r="L730" s="319"/>
      <c r="M730" s="319"/>
      <c r="N730" s="391"/>
      <c r="O730" s="319"/>
      <c r="P730" s="319"/>
      <c r="Q730" s="319"/>
      <c r="R730" s="319"/>
      <c r="S730" s="319"/>
      <c r="T730" s="391"/>
      <c r="U730" s="319"/>
      <c r="V730" s="319"/>
      <c r="W730" s="319"/>
      <c r="X730" s="319"/>
      <c r="Y730" s="319"/>
      <c r="Z730" s="391"/>
      <c r="AA730" s="319"/>
      <c r="AB730" s="319"/>
      <c r="AC730" s="319"/>
      <c r="AD730" s="319"/>
      <c r="AE730" s="319"/>
      <c r="AF730" s="391"/>
      <c r="AG730" s="319"/>
      <c r="AH730" s="319"/>
      <c r="AI730" s="319"/>
      <c r="AJ730" s="319"/>
      <c r="AK730" s="319"/>
      <c r="AL730" s="391"/>
      <c r="AM730" s="319"/>
      <c r="AN730" s="319"/>
      <c r="AO730" s="319"/>
      <c r="AP730" s="319"/>
      <c r="AQ730" s="319"/>
      <c r="AR730" s="391"/>
      <c r="AS730" s="319"/>
      <c r="AT730" s="319"/>
      <c r="AU730" s="319"/>
      <c r="AV730" s="319"/>
      <c r="AW730" s="394"/>
      <c r="AX730" s="391"/>
      <c r="AY730" s="319"/>
      <c r="AZ730" s="319"/>
      <c r="BA730" s="319"/>
      <c r="BB730" s="319"/>
      <c r="BC730" s="319"/>
      <c r="BD730" s="391"/>
      <c r="BE730" s="319"/>
      <c r="BF730" s="319"/>
      <c r="BG730" s="319"/>
      <c r="BH730" s="319"/>
      <c r="BI730" s="319"/>
      <c r="BJ730" s="391"/>
      <c r="BL730" s="391"/>
      <c r="BM730" s="391"/>
      <c r="BN730" s="391"/>
      <c r="BO730" s="391"/>
      <c r="BP730" s="391"/>
      <c r="BQ730" s="391"/>
      <c r="BR730" s="391"/>
      <c r="BS730" s="391"/>
      <c r="BT730" s="391"/>
      <c r="BU730" s="391"/>
      <c r="BV730" s="391"/>
      <c r="BW730" s="391"/>
      <c r="BX730" s="391"/>
    </row>
    <row r="731" spans="1:76">
      <c r="A731" s="662"/>
      <c r="B731" s="319"/>
      <c r="C731" s="319"/>
      <c r="D731" s="319"/>
      <c r="E731" s="319"/>
      <c r="F731" s="319"/>
      <c r="G731" s="393"/>
      <c r="H731" s="391"/>
      <c r="I731" s="319"/>
      <c r="J731" s="319"/>
      <c r="K731" s="319"/>
      <c r="L731" s="319"/>
      <c r="M731" s="319"/>
      <c r="N731" s="391"/>
      <c r="O731" s="319"/>
      <c r="P731" s="319"/>
      <c r="Q731" s="319"/>
      <c r="R731" s="319"/>
      <c r="S731" s="319"/>
      <c r="T731" s="391"/>
      <c r="U731" s="319"/>
      <c r="V731" s="319"/>
      <c r="W731" s="319"/>
      <c r="X731" s="319"/>
      <c r="Y731" s="319"/>
      <c r="Z731" s="391"/>
      <c r="AA731" s="319"/>
      <c r="AB731" s="319"/>
      <c r="AC731" s="319"/>
      <c r="AD731" s="319"/>
      <c r="AE731" s="319"/>
      <c r="AF731" s="391"/>
      <c r="AG731" s="319"/>
      <c r="AH731" s="319"/>
      <c r="AI731" s="319"/>
      <c r="AJ731" s="319"/>
      <c r="AK731" s="319"/>
      <c r="AL731" s="391"/>
      <c r="AM731" s="319"/>
      <c r="AN731" s="319"/>
      <c r="AO731" s="319"/>
      <c r="AP731" s="319"/>
      <c r="AQ731" s="319"/>
      <c r="AR731" s="391"/>
      <c r="AS731" s="319"/>
      <c r="AT731" s="319"/>
      <c r="AU731" s="319"/>
      <c r="AV731" s="319"/>
      <c r="AW731" s="394"/>
      <c r="AX731" s="391"/>
      <c r="AY731" s="319"/>
      <c r="AZ731" s="319"/>
      <c r="BA731" s="319"/>
      <c r="BB731" s="319"/>
      <c r="BC731" s="319"/>
      <c r="BD731" s="391"/>
      <c r="BE731" s="319"/>
      <c r="BF731" s="319"/>
      <c r="BG731" s="319"/>
      <c r="BH731" s="319"/>
      <c r="BI731" s="319"/>
      <c r="BJ731" s="391"/>
      <c r="BL731" s="391"/>
      <c r="BM731" s="391"/>
      <c r="BN731" s="391"/>
      <c r="BO731" s="391"/>
      <c r="BP731" s="391"/>
      <c r="BQ731" s="391"/>
      <c r="BR731" s="391"/>
      <c r="BS731" s="391"/>
      <c r="BT731" s="391"/>
      <c r="BU731" s="391"/>
      <c r="BV731" s="391"/>
      <c r="BW731" s="391"/>
      <c r="BX731" s="391"/>
    </row>
    <row r="732" spans="1:76">
      <c r="A732" s="662"/>
      <c r="B732" s="319"/>
      <c r="C732" s="319"/>
      <c r="D732" s="319"/>
      <c r="E732" s="319"/>
      <c r="F732" s="319"/>
      <c r="G732" s="393"/>
      <c r="H732" s="391"/>
      <c r="I732" s="319"/>
      <c r="J732" s="319"/>
      <c r="K732" s="319"/>
      <c r="L732" s="319"/>
      <c r="M732" s="319"/>
      <c r="N732" s="391"/>
      <c r="O732" s="319"/>
      <c r="P732" s="319"/>
      <c r="Q732" s="319"/>
      <c r="R732" s="319"/>
      <c r="S732" s="319"/>
      <c r="T732" s="391"/>
      <c r="U732" s="319"/>
      <c r="V732" s="319"/>
      <c r="W732" s="319"/>
      <c r="X732" s="319"/>
      <c r="Y732" s="319"/>
      <c r="Z732" s="391"/>
      <c r="AA732" s="319"/>
      <c r="AB732" s="319"/>
      <c r="AC732" s="319"/>
      <c r="AD732" s="319"/>
      <c r="AE732" s="319"/>
      <c r="AF732" s="391"/>
      <c r="AG732" s="319"/>
      <c r="AH732" s="319"/>
      <c r="AI732" s="319"/>
      <c r="AJ732" s="319"/>
      <c r="AK732" s="319"/>
      <c r="AL732" s="391"/>
      <c r="AM732" s="319"/>
      <c r="AN732" s="319"/>
      <c r="AO732" s="319"/>
      <c r="AP732" s="319"/>
      <c r="AQ732" s="319"/>
      <c r="AR732" s="391"/>
      <c r="AS732" s="319"/>
      <c r="AT732" s="319"/>
      <c r="AU732" s="319"/>
      <c r="AV732" s="319"/>
      <c r="AW732" s="394"/>
      <c r="AX732" s="391"/>
      <c r="AY732" s="319"/>
      <c r="AZ732" s="319"/>
      <c r="BA732" s="319"/>
      <c r="BB732" s="319"/>
      <c r="BC732" s="319"/>
      <c r="BD732" s="391"/>
      <c r="BE732" s="319"/>
      <c r="BF732" s="319"/>
      <c r="BG732" s="319"/>
      <c r="BH732" s="319"/>
      <c r="BI732" s="319"/>
      <c r="BJ732" s="391"/>
      <c r="BL732" s="391"/>
      <c r="BM732" s="391"/>
      <c r="BN732" s="391"/>
      <c r="BO732" s="391"/>
      <c r="BP732" s="391"/>
      <c r="BQ732" s="391"/>
      <c r="BR732" s="391"/>
      <c r="BS732" s="391"/>
      <c r="BT732" s="391"/>
      <c r="BU732" s="391"/>
      <c r="BV732" s="391"/>
      <c r="BW732" s="391"/>
      <c r="BX732" s="391"/>
    </row>
    <row r="733" spans="1:76">
      <c r="A733" s="662"/>
      <c r="B733" s="319"/>
      <c r="C733" s="319"/>
      <c r="D733" s="319"/>
      <c r="E733" s="319"/>
      <c r="F733" s="319"/>
      <c r="G733" s="393"/>
      <c r="H733" s="391"/>
      <c r="I733" s="319"/>
      <c r="J733" s="319"/>
      <c r="K733" s="319"/>
      <c r="L733" s="319"/>
      <c r="M733" s="319"/>
      <c r="N733" s="391"/>
      <c r="O733" s="319"/>
      <c r="P733" s="319"/>
      <c r="Q733" s="319"/>
      <c r="R733" s="319"/>
      <c r="S733" s="319"/>
      <c r="T733" s="391"/>
      <c r="U733" s="319"/>
      <c r="V733" s="319"/>
      <c r="W733" s="319"/>
      <c r="X733" s="319"/>
      <c r="Y733" s="319"/>
      <c r="Z733" s="391"/>
      <c r="AA733" s="319"/>
      <c r="AB733" s="319"/>
      <c r="AC733" s="319"/>
      <c r="AD733" s="319"/>
      <c r="AE733" s="319"/>
      <c r="AF733" s="391"/>
      <c r="AG733" s="319"/>
      <c r="AH733" s="319"/>
      <c r="AI733" s="319"/>
      <c r="AJ733" s="319"/>
      <c r="AK733" s="319"/>
      <c r="AL733" s="391"/>
      <c r="AM733" s="319"/>
      <c r="AN733" s="319"/>
      <c r="AO733" s="319"/>
      <c r="AP733" s="319"/>
      <c r="AQ733" s="319"/>
      <c r="AR733" s="391"/>
      <c r="AS733" s="319"/>
      <c r="AT733" s="319"/>
      <c r="AU733" s="319"/>
      <c r="AV733" s="319"/>
      <c r="AW733" s="394"/>
      <c r="AX733" s="391"/>
      <c r="AY733" s="319"/>
      <c r="AZ733" s="319"/>
      <c r="BA733" s="319"/>
      <c r="BB733" s="319"/>
      <c r="BC733" s="319"/>
      <c r="BD733" s="391"/>
      <c r="BE733" s="319"/>
      <c r="BF733" s="319"/>
      <c r="BG733" s="319"/>
      <c r="BH733" s="319"/>
      <c r="BI733" s="319"/>
      <c r="BJ733" s="391"/>
      <c r="BL733" s="391"/>
      <c r="BM733" s="391"/>
      <c r="BN733" s="391"/>
      <c r="BO733" s="391"/>
      <c r="BP733" s="391"/>
      <c r="BQ733" s="391"/>
      <c r="BR733" s="391"/>
      <c r="BS733" s="391"/>
      <c r="BT733" s="391"/>
      <c r="BU733" s="391"/>
      <c r="BV733" s="391"/>
      <c r="BW733" s="391"/>
      <c r="BX733" s="391"/>
    </row>
    <row r="734" spans="1:76">
      <c r="A734" s="662"/>
      <c r="B734" s="319"/>
      <c r="C734" s="319"/>
      <c r="D734" s="319"/>
      <c r="E734" s="319"/>
      <c r="F734" s="319"/>
      <c r="G734" s="393"/>
      <c r="H734" s="391"/>
      <c r="I734" s="319"/>
      <c r="J734" s="319"/>
      <c r="K734" s="319"/>
      <c r="L734" s="319"/>
      <c r="M734" s="319"/>
      <c r="N734" s="391"/>
      <c r="O734" s="319"/>
      <c r="P734" s="319"/>
      <c r="Q734" s="319"/>
      <c r="R734" s="319"/>
      <c r="S734" s="319"/>
      <c r="T734" s="391"/>
      <c r="U734" s="319"/>
      <c r="V734" s="319"/>
      <c r="W734" s="319"/>
      <c r="X734" s="319"/>
      <c r="Y734" s="319"/>
      <c r="Z734" s="391"/>
      <c r="AA734" s="319"/>
      <c r="AB734" s="319"/>
      <c r="AC734" s="319"/>
      <c r="AD734" s="319"/>
      <c r="AE734" s="319"/>
      <c r="AF734" s="391"/>
      <c r="AG734" s="319"/>
      <c r="AH734" s="319"/>
      <c r="AI734" s="319"/>
      <c r="AJ734" s="319"/>
      <c r="AK734" s="319"/>
      <c r="AL734" s="391"/>
      <c r="AM734" s="319"/>
      <c r="AN734" s="319"/>
      <c r="AO734" s="319"/>
      <c r="AP734" s="319"/>
      <c r="AQ734" s="319"/>
      <c r="AR734" s="391"/>
      <c r="AS734" s="319"/>
      <c r="AT734" s="319"/>
      <c r="AU734" s="319"/>
      <c r="AV734" s="319"/>
      <c r="AW734" s="394"/>
      <c r="AX734" s="391"/>
      <c r="AY734" s="319"/>
      <c r="AZ734" s="319"/>
      <c r="BA734" s="319"/>
      <c r="BB734" s="319"/>
      <c r="BC734" s="319"/>
      <c r="BD734" s="391"/>
      <c r="BE734" s="319"/>
      <c r="BF734" s="319"/>
      <c r="BG734" s="319"/>
      <c r="BH734" s="319"/>
      <c r="BI734" s="319"/>
      <c r="BJ734" s="391"/>
      <c r="BL734" s="391"/>
      <c r="BM734" s="391"/>
      <c r="BN734" s="391"/>
      <c r="BO734" s="391"/>
      <c r="BP734" s="391"/>
      <c r="BQ734" s="391"/>
      <c r="BR734" s="391"/>
      <c r="BS734" s="391"/>
      <c r="BT734" s="391"/>
      <c r="BU734" s="391"/>
      <c r="BV734" s="391"/>
      <c r="BW734" s="391"/>
      <c r="BX734" s="391"/>
    </row>
    <row r="735" spans="1:76">
      <c r="A735" s="662"/>
      <c r="B735" s="319"/>
      <c r="C735" s="319"/>
      <c r="D735" s="319"/>
      <c r="E735" s="319"/>
      <c r="F735" s="319"/>
      <c r="G735" s="393"/>
      <c r="H735" s="391"/>
      <c r="I735" s="319"/>
      <c r="J735" s="319"/>
      <c r="K735" s="319"/>
      <c r="L735" s="319"/>
      <c r="M735" s="319"/>
      <c r="N735" s="391"/>
      <c r="O735" s="319"/>
      <c r="P735" s="319"/>
      <c r="Q735" s="319"/>
      <c r="R735" s="319"/>
      <c r="S735" s="319"/>
      <c r="T735" s="391"/>
      <c r="U735" s="319"/>
      <c r="V735" s="319"/>
      <c r="W735" s="319"/>
      <c r="X735" s="319"/>
      <c r="Y735" s="319"/>
      <c r="Z735" s="391"/>
      <c r="AA735" s="319"/>
      <c r="AB735" s="319"/>
      <c r="AC735" s="319"/>
      <c r="AD735" s="319"/>
      <c r="AE735" s="319"/>
      <c r="AF735" s="391"/>
      <c r="AG735" s="319"/>
      <c r="AH735" s="319"/>
      <c r="AI735" s="319"/>
      <c r="AJ735" s="319"/>
      <c r="AK735" s="319"/>
      <c r="AL735" s="391"/>
      <c r="AM735" s="319"/>
      <c r="AN735" s="319"/>
      <c r="AO735" s="319"/>
      <c r="AP735" s="319"/>
      <c r="AQ735" s="319"/>
      <c r="AR735" s="391"/>
      <c r="AS735" s="319"/>
      <c r="AT735" s="319"/>
      <c r="AU735" s="319"/>
      <c r="AV735" s="319"/>
      <c r="AW735" s="394"/>
      <c r="AX735" s="391"/>
      <c r="AY735" s="319"/>
      <c r="AZ735" s="319"/>
      <c r="BA735" s="319"/>
      <c r="BB735" s="319"/>
      <c r="BC735" s="319"/>
      <c r="BD735" s="391"/>
      <c r="BE735" s="319"/>
      <c r="BF735" s="319"/>
      <c r="BG735" s="319"/>
      <c r="BH735" s="319"/>
      <c r="BI735" s="319"/>
      <c r="BJ735" s="391"/>
      <c r="BL735" s="391"/>
      <c r="BM735" s="391"/>
      <c r="BN735" s="391"/>
      <c r="BO735" s="391"/>
      <c r="BP735" s="391"/>
      <c r="BQ735" s="391"/>
      <c r="BR735" s="391"/>
      <c r="BS735" s="391"/>
      <c r="BT735" s="391"/>
      <c r="BU735" s="391"/>
      <c r="BV735" s="391"/>
      <c r="BW735" s="391"/>
      <c r="BX735" s="391"/>
    </row>
    <row r="736" spans="1:76">
      <c r="A736" s="662"/>
      <c r="B736" s="319"/>
      <c r="C736" s="319"/>
      <c r="D736" s="319"/>
      <c r="E736" s="319"/>
      <c r="F736" s="319"/>
      <c r="G736" s="393"/>
      <c r="H736" s="391"/>
      <c r="I736" s="319"/>
      <c r="J736" s="319"/>
      <c r="K736" s="319"/>
      <c r="L736" s="319"/>
      <c r="M736" s="319"/>
      <c r="N736" s="391"/>
      <c r="O736" s="319"/>
      <c r="P736" s="319"/>
      <c r="Q736" s="319"/>
      <c r="R736" s="319"/>
      <c r="S736" s="319"/>
      <c r="T736" s="391"/>
      <c r="U736" s="319"/>
      <c r="V736" s="319"/>
      <c r="W736" s="319"/>
      <c r="X736" s="319"/>
      <c r="Y736" s="319"/>
      <c r="Z736" s="391"/>
      <c r="AA736" s="319"/>
      <c r="AB736" s="319"/>
      <c r="AC736" s="319"/>
      <c r="AD736" s="319"/>
      <c r="AE736" s="319"/>
      <c r="AF736" s="391"/>
      <c r="AG736" s="319"/>
      <c r="AH736" s="319"/>
      <c r="AI736" s="319"/>
      <c r="AJ736" s="319"/>
      <c r="AK736" s="319"/>
      <c r="AL736" s="391"/>
      <c r="AM736" s="319"/>
      <c r="AN736" s="319"/>
      <c r="AO736" s="319"/>
      <c r="AP736" s="319"/>
      <c r="AQ736" s="319"/>
      <c r="AR736" s="391"/>
      <c r="AS736" s="319"/>
      <c r="AT736" s="319"/>
      <c r="AU736" s="319"/>
      <c r="AV736" s="319"/>
      <c r="AW736" s="394"/>
      <c r="AX736" s="391"/>
      <c r="AY736" s="319"/>
      <c r="AZ736" s="319"/>
      <c r="BA736" s="319"/>
      <c r="BB736" s="319"/>
      <c r="BC736" s="319"/>
      <c r="BD736" s="391"/>
      <c r="BE736" s="319"/>
      <c r="BF736" s="319"/>
      <c r="BG736" s="319"/>
      <c r="BH736" s="319"/>
      <c r="BI736" s="319"/>
      <c r="BJ736" s="391"/>
      <c r="BL736" s="391"/>
      <c r="BM736" s="391"/>
      <c r="BN736" s="391"/>
      <c r="BO736" s="391"/>
      <c r="BP736" s="391"/>
      <c r="BQ736" s="391"/>
      <c r="BR736" s="391"/>
      <c r="BS736" s="391"/>
      <c r="BT736" s="391"/>
      <c r="BU736" s="391"/>
      <c r="BV736" s="391"/>
      <c r="BW736" s="391"/>
      <c r="BX736" s="391"/>
    </row>
    <row r="737" spans="1:76">
      <c r="A737" s="662"/>
      <c r="B737" s="319"/>
      <c r="C737" s="319"/>
      <c r="D737" s="319"/>
      <c r="E737" s="319"/>
      <c r="F737" s="319"/>
      <c r="G737" s="393"/>
      <c r="H737" s="391"/>
      <c r="I737" s="319"/>
      <c r="J737" s="319"/>
      <c r="K737" s="319"/>
      <c r="L737" s="319"/>
      <c r="M737" s="319"/>
      <c r="N737" s="391"/>
      <c r="O737" s="319"/>
      <c r="P737" s="319"/>
      <c r="Q737" s="319"/>
      <c r="R737" s="319"/>
      <c r="S737" s="319"/>
      <c r="T737" s="391"/>
      <c r="U737" s="319"/>
      <c r="V737" s="319"/>
      <c r="W737" s="319"/>
      <c r="X737" s="319"/>
      <c r="Y737" s="319"/>
      <c r="Z737" s="391"/>
      <c r="AA737" s="319"/>
      <c r="AB737" s="319"/>
      <c r="AC737" s="319"/>
      <c r="AD737" s="319"/>
      <c r="AE737" s="319"/>
      <c r="AF737" s="391"/>
      <c r="AG737" s="319"/>
      <c r="AH737" s="319"/>
      <c r="AI737" s="319"/>
      <c r="AJ737" s="319"/>
      <c r="AK737" s="319"/>
      <c r="AL737" s="391"/>
      <c r="AM737" s="319"/>
      <c r="AN737" s="319"/>
      <c r="AO737" s="319"/>
      <c r="AP737" s="319"/>
      <c r="AQ737" s="319"/>
      <c r="AR737" s="391"/>
      <c r="AS737" s="319"/>
      <c r="AT737" s="319"/>
      <c r="AU737" s="319"/>
      <c r="AV737" s="319"/>
      <c r="AW737" s="394"/>
      <c r="AX737" s="391"/>
      <c r="AY737" s="319"/>
      <c r="AZ737" s="319"/>
      <c r="BA737" s="319"/>
      <c r="BB737" s="319"/>
      <c r="BC737" s="319"/>
      <c r="BD737" s="391"/>
      <c r="BE737" s="319"/>
      <c r="BF737" s="319"/>
      <c r="BG737" s="319"/>
      <c r="BH737" s="319"/>
      <c r="BI737" s="319"/>
      <c r="BJ737" s="391"/>
      <c r="BL737" s="391"/>
      <c r="BM737" s="391"/>
      <c r="BN737" s="391"/>
      <c r="BO737" s="391"/>
      <c r="BP737" s="391"/>
      <c r="BQ737" s="391"/>
      <c r="BR737" s="391"/>
      <c r="BS737" s="391"/>
      <c r="BT737" s="391"/>
      <c r="BU737" s="391"/>
      <c r="BV737" s="391"/>
      <c r="BW737" s="391"/>
      <c r="BX737" s="391"/>
    </row>
    <row r="738" spans="1:76">
      <c r="A738" s="662"/>
      <c r="B738" s="319"/>
      <c r="C738" s="319"/>
      <c r="D738" s="319"/>
      <c r="E738" s="319"/>
      <c r="F738" s="319"/>
      <c r="G738" s="393"/>
      <c r="H738" s="391"/>
      <c r="I738" s="319"/>
      <c r="J738" s="319"/>
      <c r="K738" s="319"/>
      <c r="L738" s="319"/>
      <c r="M738" s="319"/>
      <c r="N738" s="391"/>
      <c r="O738" s="319"/>
      <c r="P738" s="319"/>
      <c r="Q738" s="319"/>
      <c r="R738" s="319"/>
      <c r="S738" s="319"/>
      <c r="T738" s="391"/>
      <c r="U738" s="319"/>
      <c r="V738" s="319"/>
      <c r="W738" s="319"/>
      <c r="X738" s="319"/>
      <c r="Y738" s="319"/>
      <c r="Z738" s="391"/>
      <c r="AA738" s="319"/>
      <c r="AB738" s="319"/>
      <c r="AC738" s="319"/>
      <c r="AD738" s="319"/>
      <c r="AE738" s="319"/>
      <c r="AF738" s="391"/>
      <c r="AG738" s="319"/>
      <c r="AH738" s="319"/>
      <c r="AI738" s="319"/>
      <c r="AJ738" s="319"/>
      <c r="AK738" s="319"/>
      <c r="AL738" s="391"/>
      <c r="AM738" s="319"/>
      <c r="AN738" s="319"/>
      <c r="AO738" s="319"/>
      <c r="AP738" s="319"/>
      <c r="AQ738" s="319"/>
      <c r="AR738" s="391"/>
      <c r="AS738" s="319"/>
      <c r="AT738" s="319"/>
      <c r="AU738" s="319"/>
      <c r="AV738" s="319"/>
      <c r="AW738" s="394"/>
      <c r="AX738" s="391"/>
      <c r="AY738" s="319"/>
      <c r="AZ738" s="319"/>
      <c r="BA738" s="319"/>
      <c r="BB738" s="319"/>
      <c r="BC738" s="319"/>
      <c r="BD738" s="391"/>
      <c r="BE738" s="319"/>
      <c r="BF738" s="319"/>
      <c r="BG738" s="319"/>
      <c r="BH738" s="319"/>
      <c r="BI738" s="319"/>
      <c r="BJ738" s="391"/>
      <c r="BL738" s="391"/>
      <c r="BM738" s="391"/>
      <c r="BN738" s="391"/>
      <c r="BO738" s="391"/>
      <c r="BP738" s="391"/>
      <c r="BQ738" s="391"/>
      <c r="BR738" s="391"/>
      <c r="BS738" s="391"/>
      <c r="BT738" s="391"/>
      <c r="BU738" s="391"/>
      <c r="BV738" s="391"/>
      <c r="BW738" s="391"/>
      <c r="BX738" s="391"/>
    </row>
    <row r="739" spans="1:76">
      <c r="A739" s="662"/>
      <c r="B739" s="319"/>
      <c r="C739" s="319"/>
      <c r="D739" s="319"/>
      <c r="E739" s="319"/>
      <c r="F739" s="319"/>
      <c r="G739" s="393"/>
      <c r="H739" s="391"/>
      <c r="I739" s="319"/>
      <c r="J739" s="319"/>
      <c r="K739" s="319"/>
      <c r="L739" s="319"/>
      <c r="M739" s="319"/>
      <c r="N739" s="391"/>
      <c r="O739" s="319"/>
      <c r="P739" s="319"/>
      <c r="Q739" s="319"/>
      <c r="R739" s="319"/>
      <c r="S739" s="319"/>
      <c r="T739" s="391"/>
      <c r="U739" s="319"/>
      <c r="V739" s="319"/>
      <c r="W739" s="319"/>
      <c r="X739" s="319"/>
      <c r="Y739" s="319"/>
      <c r="Z739" s="391"/>
      <c r="AA739" s="319"/>
      <c r="AB739" s="319"/>
      <c r="AC739" s="319"/>
      <c r="AD739" s="319"/>
      <c r="AE739" s="319"/>
      <c r="AF739" s="391"/>
      <c r="AG739" s="319"/>
      <c r="AH739" s="319"/>
      <c r="AI739" s="319"/>
      <c r="AJ739" s="319"/>
      <c r="AK739" s="319"/>
      <c r="AL739" s="391"/>
      <c r="AM739" s="319"/>
      <c r="AN739" s="319"/>
      <c r="AO739" s="319"/>
      <c r="AP739" s="319"/>
      <c r="AQ739" s="319"/>
      <c r="AR739" s="391"/>
      <c r="AS739" s="319"/>
      <c r="AT739" s="319"/>
      <c r="AU739" s="319"/>
      <c r="AV739" s="319"/>
      <c r="AW739" s="394"/>
      <c r="AX739" s="391"/>
      <c r="AY739" s="319"/>
      <c r="AZ739" s="319"/>
      <c r="BA739" s="319"/>
      <c r="BB739" s="319"/>
      <c r="BC739" s="319"/>
      <c r="BD739" s="391"/>
      <c r="BE739" s="319"/>
      <c r="BF739" s="319"/>
      <c r="BG739" s="319"/>
      <c r="BH739" s="319"/>
      <c r="BI739" s="319"/>
      <c r="BJ739" s="391"/>
      <c r="BL739" s="391"/>
      <c r="BM739" s="391"/>
      <c r="BN739" s="391"/>
      <c r="BO739" s="391"/>
      <c r="BP739" s="391"/>
      <c r="BQ739" s="391"/>
      <c r="BR739" s="391"/>
      <c r="BS739" s="391"/>
      <c r="BT739" s="391"/>
      <c r="BU739" s="391"/>
      <c r="BV739" s="391"/>
      <c r="BW739" s="391"/>
      <c r="BX739" s="391"/>
    </row>
    <row r="740" spans="1:76">
      <c r="A740" s="662"/>
      <c r="B740" s="319"/>
      <c r="C740" s="319"/>
      <c r="D740" s="319"/>
      <c r="E740" s="319"/>
      <c r="F740" s="319"/>
      <c r="G740" s="393"/>
      <c r="H740" s="391"/>
      <c r="I740" s="319"/>
      <c r="J740" s="319"/>
      <c r="K740" s="319"/>
      <c r="L740" s="319"/>
      <c r="M740" s="319"/>
      <c r="N740" s="391"/>
      <c r="O740" s="319"/>
      <c r="P740" s="319"/>
      <c r="Q740" s="319"/>
      <c r="R740" s="319"/>
      <c r="S740" s="319"/>
      <c r="T740" s="391"/>
      <c r="U740" s="319"/>
      <c r="V740" s="319"/>
      <c r="W740" s="319"/>
      <c r="X740" s="319"/>
      <c r="Y740" s="319"/>
      <c r="Z740" s="391"/>
      <c r="AA740" s="319"/>
      <c r="AB740" s="319"/>
      <c r="AC740" s="319"/>
      <c r="AD740" s="319"/>
      <c r="AE740" s="319"/>
      <c r="AF740" s="391"/>
      <c r="AG740" s="319"/>
      <c r="AH740" s="319"/>
      <c r="AI740" s="319"/>
      <c r="AJ740" s="319"/>
      <c r="AK740" s="319"/>
      <c r="AL740" s="391"/>
      <c r="AM740" s="319"/>
      <c r="AN740" s="319"/>
      <c r="AO740" s="319"/>
      <c r="AP740" s="319"/>
      <c r="AQ740" s="319"/>
      <c r="AR740" s="391"/>
      <c r="AS740" s="319"/>
      <c r="AT740" s="319"/>
      <c r="AU740" s="319"/>
      <c r="AV740" s="319"/>
      <c r="AW740" s="394"/>
      <c r="AX740" s="391"/>
      <c r="AY740" s="319"/>
      <c r="AZ740" s="319"/>
      <c r="BA740" s="319"/>
      <c r="BB740" s="319"/>
      <c r="BC740" s="319"/>
      <c r="BD740" s="391"/>
      <c r="BE740" s="319"/>
      <c r="BF740" s="319"/>
      <c r="BG740" s="319"/>
      <c r="BH740" s="319"/>
      <c r="BI740" s="319"/>
      <c r="BJ740" s="391"/>
      <c r="BL740" s="391"/>
      <c r="BM740" s="391"/>
      <c r="BN740" s="391"/>
      <c r="BO740" s="391"/>
      <c r="BP740" s="391"/>
      <c r="BQ740" s="391"/>
      <c r="BR740" s="391"/>
      <c r="BS740" s="391"/>
      <c r="BT740" s="391"/>
      <c r="BU740" s="391"/>
      <c r="BV740" s="391"/>
      <c r="BW740" s="391"/>
      <c r="BX740" s="391"/>
    </row>
    <row r="741" spans="1:76">
      <c r="A741" s="662"/>
      <c r="B741" s="319"/>
      <c r="C741" s="319"/>
      <c r="D741" s="319"/>
      <c r="E741" s="319"/>
      <c r="F741" s="319"/>
      <c r="G741" s="393"/>
      <c r="H741" s="391"/>
      <c r="I741" s="319"/>
      <c r="J741" s="319"/>
      <c r="K741" s="319"/>
      <c r="L741" s="319"/>
      <c r="M741" s="319"/>
      <c r="N741" s="391"/>
      <c r="O741" s="319"/>
      <c r="P741" s="319"/>
      <c r="Q741" s="319"/>
      <c r="R741" s="319"/>
      <c r="S741" s="319"/>
      <c r="T741" s="391"/>
      <c r="U741" s="319"/>
      <c r="V741" s="319"/>
      <c r="W741" s="319"/>
      <c r="X741" s="319"/>
      <c r="Y741" s="319"/>
      <c r="Z741" s="391"/>
      <c r="AA741" s="319"/>
      <c r="AB741" s="319"/>
      <c r="AC741" s="319"/>
      <c r="AD741" s="319"/>
      <c r="AE741" s="319"/>
      <c r="AF741" s="391"/>
      <c r="AG741" s="319"/>
      <c r="AH741" s="319"/>
      <c r="AI741" s="319"/>
      <c r="AJ741" s="319"/>
      <c r="AK741" s="319"/>
      <c r="AL741" s="391"/>
      <c r="AM741" s="319"/>
      <c r="AN741" s="319"/>
      <c r="AO741" s="319"/>
      <c r="AP741" s="319"/>
      <c r="AQ741" s="319"/>
      <c r="AR741" s="391"/>
      <c r="AS741" s="319"/>
      <c r="AT741" s="319"/>
      <c r="AU741" s="319"/>
      <c r="AV741" s="319"/>
      <c r="AW741" s="394"/>
      <c r="AX741" s="391"/>
      <c r="AY741" s="319"/>
      <c r="AZ741" s="319"/>
      <c r="BA741" s="319"/>
      <c r="BB741" s="319"/>
      <c r="BC741" s="319"/>
      <c r="BD741" s="391"/>
      <c r="BE741" s="319"/>
      <c r="BF741" s="319"/>
      <c r="BG741" s="319"/>
      <c r="BH741" s="319"/>
      <c r="BI741" s="319"/>
      <c r="BJ741" s="391"/>
      <c r="BL741" s="391"/>
      <c r="BM741" s="391"/>
      <c r="BN741" s="391"/>
      <c r="BO741" s="391"/>
      <c r="BP741" s="391"/>
      <c r="BQ741" s="391"/>
      <c r="BR741" s="391"/>
      <c r="BS741" s="391"/>
      <c r="BT741" s="391"/>
      <c r="BU741" s="391"/>
      <c r="BV741" s="391"/>
      <c r="BW741" s="391"/>
      <c r="BX741" s="391"/>
    </row>
    <row r="742" spans="1:76">
      <c r="A742" s="662"/>
      <c r="B742" s="319"/>
      <c r="C742" s="319"/>
      <c r="D742" s="319"/>
      <c r="E742" s="319"/>
      <c r="F742" s="319"/>
      <c r="G742" s="393"/>
      <c r="H742" s="391"/>
      <c r="I742" s="319"/>
      <c r="J742" s="319"/>
      <c r="K742" s="319"/>
      <c r="L742" s="319"/>
      <c r="M742" s="319"/>
      <c r="N742" s="391"/>
      <c r="O742" s="319"/>
      <c r="P742" s="319"/>
      <c r="Q742" s="319"/>
      <c r="R742" s="319"/>
      <c r="S742" s="319"/>
      <c r="T742" s="391"/>
      <c r="U742" s="319"/>
      <c r="V742" s="319"/>
      <c r="W742" s="319"/>
      <c r="X742" s="319"/>
      <c r="Y742" s="319"/>
      <c r="Z742" s="391"/>
      <c r="AA742" s="319"/>
      <c r="AB742" s="319"/>
      <c r="AC742" s="319"/>
      <c r="AD742" s="319"/>
      <c r="AE742" s="319"/>
      <c r="AF742" s="391"/>
      <c r="AG742" s="319"/>
      <c r="AH742" s="319"/>
      <c r="AI742" s="319"/>
      <c r="AJ742" s="319"/>
      <c r="AK742" s="319"/>
      <c r="AL742" s="391"/>
      <c r="AM742" s="319"/>
      <c r="AN742" s="319"/>
      <c r="AO742" s="319"/>
      <c r="AP742" s="319"/>
      <c r="AQ742" s="319"/>
      <c r="AR742" s="391"/>
      <c r="AS742" s="319"/>
      <c r="AT742" s="319"/>
      <c r="AU742" s="319"/>
      <c r="AV742" s="319"/>
      <c r="AW742" s="394"/>
      <c r="AX742" s="391"/>
      <c r="AY742" s="319"/>
      <c r="AZ742" s="319"/>
      <c r="BA742" s="319"/>
      <c r="BB742" s="319"/>
      <c r="BC742" s="319"/>
      <c r="BD742" s="391"/>
      <c r="BE742" s="319"/>
      <c r="BF742" s="319"/>
      <c r="BG742" s="319"/>
      <c r="BH742" s="319"/>
      <c r="BI742" s="319"/>
      <c r="BJ742" s="391"/>
      <c r="BL742" s="391"/>
      <c r="BM742" s="391"/>
      <c r="BN742" s="391"/>
      <c r="BO742" s="391"/>
      <c r="BP742" s="391"/>
      <c r="BQ742" s="391"/>
      <c r="BR742" s="391"/>
      <c r="BS742" s="391"/>
      <c r="BT742" s="391"/>
      <c r="BU742" s="391"/>
      <c r="BV742" s="391"/>
      <c r="BW742" s="391"/>
      <c r="BX742" s="391"/>
    </row>
    <row r="743" spans="1:76">
      <c r="A743" s="662"/>
      <c r="B743" s="319"/>
      <c r="C743" s="319"/>
      <c r="D743" s="319"/>
      <c r="E743" s="319"/>
      <c r="F743" s="319"/>
      <c r="G743" s="393"/>
      <c r="H743" s="391"/>
      <c r="I743" s="319"/>
      <c r="J743" s="319"/>
      <c r="K743" s="319"/>
      <c r="L743" s="319"/>
      <c r="M743" s="319"/>
      <c r="N743" s="391"/>
      <c r="O743" s="319"/>
      <c r="P743" s="319"/>
      <c r="Q743" s="319"/>
      <c r="R743" s="319"/>
      <c r="S743" s="319"/>
      <c r="T743" s="391"/>
      <c r="U743" s="319"/>
      <c r="V743" s="319"/>
      <c r="W743" s="319"/>
      <c r="X743" s="319"/>
      <c r="Y743" s="319"/>
      <c r="Z743" s="391"/>
      <c r="AA743" s="319"/>
      <c r="AB743" s="319"/>
      <c r="AC743" s="319"/>
      <c r="AD743" s="319"/>
      <c r="AE743" s="319"/>
      <c r="AF743" s="391"/>
      <c r="AG743" s="319"/>
      <c r="AH743" s="319"/>
      <c r="AI743" s="319"/>
      <c r="AJ743" s="319"/>
      <c r="AK743" s="319"/>
      <c r="AL743" s="391"/>
      <c r="AM743" s="319"/>
      <c r="AN743" s="319"/>
      <c r="AO743" s="319"/>
      <c r="AP743" s="319"/>
      <c r="AQ743" s="319"/>
      <c r="AR743" s="391"/>
      <c r="AS743" s="319"/>
      <c r="AT743" s="319"/>
      <c r="AU743" s="319"/>
      <c r="AV743" s="319"/>
      <c r="AW743" s="394"/>
      <c r="AX743" s="391"/>
      <c r="AY743" s="319"/>
      <c r="AZ743" s="319"/>
      <c r="BA743" s="319"/>
      <c r="BB743" s="319"/>
      <c r="BC743" s="319"/>
      <c r="BD743" s="391"/>
      <c r="BE743" s="319"/>
      <c r="BF743" s="319"/>
      <c r="BG743" s="319"/>
      <c r="BH743" s="319"/>
      <c r="BI743" s="319"/>
      <c r="BJ743" s="391"/>
      <c r="BL743" s="391"/>
      <c r="BM743" s="391"/>
      <c r="BN743" s="391"/>
      <c r="BO743" s="391"/>
      <c r="BP743" s="391"/>
      <c r="BQ743" s="391"/>
      <c r="BR743" s="391"/>
      <c r="BS743" s="391"/>
      <c r="BT743" s="391"/>
      <c r="BU743" s="391"/>
      <c r="BV743" s="391"/>
      <c r="BW743" s="391"/>
      <c r="BX743" s="391"/>
    </row>
    <row r="744" spans="1:76">
      <c r="A744" s="662"/>
      <c r="B744" s="319"/>
      <c r="C744" s="319"/>
      <c r="D744" s="319"/>
      <c r="E744" s="319"/>
      <c r="F744" s="319"/>
      <c r="G744" s="393"/>
      <c r="H744" s="391"/>
      <c r="I744" s="319"/>
      <c r="J744" s="319"/>
      <c r="K744" s="319"/>
      <c r="L744" s="319"/>
      <c r="M744" s="319"/>
      <c r="N744" s="391"/>
      <c r="O744" s="319"/>
      <c r="P744" s="319"/>
      <c r="Q744" s="319"/>
      <c r="R744" s="319"/>
      <c r="S744" s="319"/>
      <c r="T744" s="391"/>
      <c r="U744" s="319"/>
      <c r="V744" s="319"/>
      <c r="W744" s="319"/>
      <c r="X744" s="319"/>
      <c r="Y744" s="319"/>
      <c r="Z744" s="391"/>
      <c r="AA744" s="319"/>
      <c r="AB744" s="319"/>
      <c r="AC744" s="319"/>
      <c r="AD744" s="319"/>
      <c r="AE744" s="319"/>
      <c r="AF744" s="391"/>
      <c r="AG744" s="319"/>
      <c r="AH744" s="319"/>
      <c r="AI744" s="319"/>
      <c r="AJ744" s="319"/>
      <c r="AK744" s="319"/>
      <c r="AL744" s="391"/>
      <c r="AM744" s="319"/>
      <c r="AN744" s="319"/>
      <c r="AO744" s="319"/>
      <c r="AP744" s="319"/>
      <c r="AQ744" s="319"/>
      <c r="AR744" s="391"/>
      <c r="AS744" s="319"/>
      <c r="AT744" s="319"/>
      <c r="AU744" s="319"/>
      <c r="AV744" s="319"/>
      <c r="AW744" s="394"/>
      <c r="AX744" s="391"/>
      <c r="AY744" s="319"/>
      <c r="AZ744" s="319"/>
      <c r="BA744" s="319"/>
      <c r="BB744" s="319"/>
      <c r="BC744" s="319"/>
      <c r="BD744" s="391"/>
      <c r="BE744" s="319"/>
      <c r="BF744" s="319"/>
      <c r="BG744" s="319"/>
      <c r="BH744" s="319"/>
      <c r="BI744" s="319"/>
      <c r="BJ744" s="391"/>
      <c r="BL744" s="391"/>
      <c r="BM744" s="391"/>
      <c r="BN744" s="391"/>
      <c r="BO744" s="391"/>
      <c r="BP744" s="391"/>
      <c r="BQ744" s="391"/>
      <c r="BR744" s="391"/>
      <c r="BS744" s="391"/>
      <c r="BT744" s="391"/>
      <c r="BU744" s="391"/>
      <c r="BV744" s="391"/>
      <c r="BW744" s="391"/>
      <c r="BX744" s="391"/>
    </row>
    <row r="745" spans="1:76">
      <c r="A745" s="662"/>
      <c r="B745" s="319"/>
      <c r="C745" s="319"/>
      <c r="D745" s="319"/>
      <c r="E745" s="319"/>
      <c r="F745" s="319"/>
      <c r="G745" s="393"/>
      <c r="H745" s="391"/>
      <c r="I745" s="319"/>
      <c r="J745" s="319"/>
      <c r="K745" s="319"/>
      <c r="L745" s="319"/>
      <c r="M745" s="319"/>
      <c r="N745" s="391"/>
      <c r="O745" s="319"/>
      <c r="P745" s="319"/>
      <c r="Q745" s="319"/>
      <c r="R745" s="319"/>
      <c r="S745" s="319"/>
      <c r="T745" s="391"/>
      <c r="U745" s="319"/>
      <c r="V745" s="319"/>
      <c r="W745" s="319"/>
      <c r="X745" s="319"/>
      <c r="Y745" s="319"/>
      <c r="Z745" s="391"/>
      <c r="AA745" s="319"/>
      <c r="AB745" s="319"/>
      <c r="AC745" s="319"/>
      <c r="AD745" s="319"/>
      <c r="AE745" s="319"/>
      <c r="AF745" s="391"/>
      <c r="AG745" s="319"/>
      <c r="AH745" s="319"/>
      <c r="AI745" s="319"/>
      <c r="AJ745" s="319"/>
      <c r="AK745" s="319"/>
      <c r="AL745" s="391"/>
      <c r="AM745" s="319"/>
      <c r="AN745" s="319"/>
      <c r="AO745" s="319"/>
      <c r="AP745" s="319"/>
      <c r="AQ745" s="319"/>
      <c r="AR745" s="391"/>
      <c r="AS745" s="319"/>
      <c r="AT745" s="319"/>
      <c r="AU745" s="319"/>
      <c r="AV745" s="319"/>
      <c r="AW745" s="394"/>
      <c r="AX745" s="391"/>
      <c r="AY745" s="319"/>
      <c r="AZ745" s="319"/>
      <c r="BA745" s="319"/>
      <c r="BB745" s="319"/>
      <c r="BC745" s="319"/>
      <c r="BD745" s="391"/>
      <c r="BE745" s="319"/>
      <c r="BF745" s="319"/>
      <c r="BG745" s="319"/>
      <c r="BH745" s="319"/>
      <c r="BI745" s="319"/>
      <c r="BJ745" s="391"/>
      <c r="BL745" s="391"/>
      <c r="BM745" s="391"/>
      <c r="BN745" s="391"/>
      <c r="BO745" s="391"/>
      <c r="BP745" s="391"/>
      <c r="BQ745" s="391"/>
      <c r="BR745" s="391"/>
      <c r="BS745" s="391"/>
      <c r="BT745" s="391"/>
      <c r="BU745" s="391"/>
      <c r="BV745" s="391"/>
      <c r="BW745" s="391"/>
      <c r="BX745" s="391"/>
    </row>
    <row r="746" spans="1:76">
      <c r="A746" s="662"/>
      <c r="B746" s="319"/>
      <c r="C746" s="319"/>
      <c r="D746" s="319"/>
      <c r="E746" s="319"/>
      <c r="F746" s="319"/>
      <c r="G746" s="393"/>
      <c r="H746" s="391"/>
      <c r="I746" s="319"/>
      <c r="J746" s="319"/>
      <c r="K746" s="319"/>
      <c r="L746" s="319"/>
      <c r="M746" s="319"/>
      <c r="N746" s="391"/>
      <c r="O746" s="319"/>
      <c r="P746" s="319"/>
      <c r="Q746" s="319"/>
      <c r="R746" s="319"/>
      <c r="S746" s="319"/>
      <c r="T746" s="391"/>
      <c r="U746" s="319"/>
      <c r="V746" s="319"/>
      <c r="W746" s="319"/>
      <c r="X746" s="319"/>
      <c r="Y746" s="319"/>
      <c r="Z746" s="391"/>
      <c r="AA746" s="319"/>
      <c r="AB746" s="319"/>
      <c r="AC746" s="319"/>
      <c r="AD746" s="319"/>
      <c r="AE746" s="319"/>
      <c r="AF746" s="391"/>
      <c r="AG746" s="319"/>
      <c r="AH746" s="319"/>
      <c r="AI746" s="319"/>
      <c r="AJ746" s="319"/>
      <c r="AK746" s="319"/>
      <c r="AL746" s="391"/>
      <c r="AM746" s="319"/>
      <c r="AN746" s="319"/>
      <c r="AO746" s="319"/>
      <c r="AP746" s="319"/>
      <c r="AQ746" s="319"/>
      <c r="AR746" s="391"/>
      <c r="AS746" s="319"/>
      <c r="AT746" s="319"/>
      <c r="AU746" s="319"/>
      <c r="AV746" s="319"/>
      <c r="AW746" s="394"/>
      <c r="AX746" s="391"/>
      <c r="AY746" s="319"/>
      <c r="AZ746" s="319"/>
      <c r="BA746" s="319"/>
      <c r="BB746" s="319"/>
      <c r="BC746" s="319"/>
      <c r="BD746" s="391"/>
      <c r="BE746" s="319"/>
      <c r="BF746" s="319"/>
      <c r="BG746" s="319"/>
      <c r="BH746" s="319"/>
      <c r="BI746" s="319"/>
      <c r="BJ746" s="391"/>
      <c r="BL746" s="391"/>
      <c r="BM746" s="391"/>
      <c r="BN746" s="391"/>
      <c r="BO746" s="391"/>
      <c r="BP746" s="391"/>
      <c r="BQ746" s="391"/>
      <c r="BR746" s="391"/>
      <c r="BS746" s="391"/>
      <c r="BT746" s="391"/>
      <c r="BU746" s="391"/>
      <c r="BV746" s="391"/>
      <c r="BW746" s="391"/>
      <c r="BX746" s="391"/>
    </row>
    <row r="747" spans="1:76">
      <c r="A747" s="662"/>
      <c r="B747" s="319"/>
      <c r="C747" s="319"/>
      <c r="D747" s="319"/>
      <c r="E747" s="319"/>
      <c r="F747" s="319"/>
      <c r="G747" s="393"/>
      <c r="H747" s="391"/>
      <c r="I747" s="319"/>
      <c r="J747" s="319"/>
      <c r="K747" s="319"/>
      <c r="L747" s="319"/>
      <c r="M747" s="319"/>
      <c r="N747" s="391"/>
      <c r="O747" s="319"/>
      <c r="P747" s="319"/>
      <c r="Q747" s="319"/>
      <c r="R747" s="319"/>
      <c r="S747" s="319"/>
      <c r="T747" s="391"/>
      <c r="U747" s="319"/>
      <c r="V747" s="319"/>
      <c r="W747" s="319"/>
      <c r="X747" s="319"/>
      <c r="Y747" s="319"/>
      <c r="Z747" s="391"/>
      <c r="AA747" s="319"/>
      <c r="AB747" s="319"/>
      <c r="AC747" s="319"/>
      <c r="AD747" s="319"/>
      <c r="AE747" s="319"/>
      <c r="AF747" s="391"/>
      <c r="AG747" s="319"/>
      <c r="AH747" s="319"/>
      <c r="AI747" s="319"/>
      <c r="AJ747" s="319"/>
      <c r="AK747" s="319"/>
      <c r="AL747" s="391"/>
      <c r="AM747" s="319"/>
      <c r="AN747" s="319"/>
      <c r="AO747" s="319"/>
      <c r="AP747" s="319"/>
      <c r="AQ747" s="319"/>
      <c r="AR747" s="391"/>
      <c r="AS747" s="319"/>
      <c r="AT747" s="319"/>
      <c r="AU747" s="319"/>
      <c r="AV747" s="319"/>
      <c r="AW747" s="394"/>
      <c r="AX747" s="391"/>
      <c r="AY747" s="319"/>
      <c r="AZ747" s="319"/>
      <c r="BA747" s="319"/>
      <c r="BB747" s="319"/>
      <c r="BC747" s="319"/>
      <c r="BD747" s="391"/>
      <c r="BE747" s="319"/>
      <c r="BF747" s="319"/>
      <c r="BG747" s="319"/>
      <c r="BH747" s="319"/>
      <c r="BI747" s="319"/>
      <c r="BJ747" s="391"/>
      <c r="BL747" s="391"/>
      <c r="BM747" s="391"/>
      <c r="BN747" s="391"/>
      <c r="BO747" s="391"/>
      <c r="BP747" s="391"/>
      <c r="BQ747" s="391"/>
      <c r="BR747" s="391"/>
      <c r="BS747" s="391"/>
      <c r="BT747" s="391"/>
      <c r="BU747" s="391"/>
      <c r="BV747" s="391"/>
      <c r="BW747" s="391"/>
      <c r="BX747" s="391"/>
    </row>
    <row r="748" spans="1:76">
      <c r="A748" s="662"/>
      <c r="B748" s="319"/>
      <c r="C748" s="319"/>
      <c r="D748" s="319"/>
      <c r="E748" s="319"/>
      <c r="F748" s="319"/>
      <c r="G748" s="393"/>
      <c r="H748" s="391"/>
      <c r="I748" s="319"/>
      <c r="J748" s="319"/>
      <c r="K748" s="319"/>
      <c r="L748" s="319"/>
      <c r="M748" s="319"/>
      <c r="N748" s="391"/>
      <c r="O748" s="319"/>
      <c r="P748" s="319"/>
      <c r="Q748" s="319"/>
      <c r="R748" s="319"/>
      <c r="S748" s="319"/>
      <c r="T748" s="391"/>
      <c r="U748" s="319"/>
      <c r="V748" s="319"/>
      <c r="W748" s="319"/>
      <c r="X748" s="319"/>
      <c r="Y748" s="319"/>
      <c r="Z748" s="391"/>
      <c r="AA748" s="319"/>
      <c r="AB748" s="319"/>
      <c r="AC748" s="319"/>
      <c r="AD748" s="319"/>
      <c r="AE748" s="319"/>
      <c r="AF748" s="391"/>
      <c r="AG748" s="319"/>
      <c r="AH748" s="319"/>
      <c r="AI748" s="319"/>
      <c r="AJ748" s="319"/>
      <c r="AK748" s="319"/>
      <c r="AL748" s="391"/>
      <c r="AM748" s="319"/>
      <c r="AN748" s="319"/>
      <c r="AO748" s="319"/>
      <c r="AP748" s="319"/>
      <c r="AQ748" s="319"/>
      <c r="AR748" s="391"/>
      <c r="AS748" s="319"/>
      <c r="AT748" s="319"/>
      <c r="AU748" s="319"/>
      <c r="AV748" s="319"/>
      <c r="AW748" s="394"/>
      <c r="AX748" s="391"/>
      <c r="AY748" s="319"/>
      <c r="AZ748" s="319"/>
      <c r="BA748" s="319"/>
      <c r="BB748" s="319"/>
      <c r="BC748" s="319"/>
      <c r="BD748" s="391"/>
      <c r="BE748" s="319"/>
      <c r="BF748" s="319"/>
      <c r="BG748" s="319"/>
      <c r="BH748" s="319"/>
      <c r="BI748" s="319"/>
      <c r="BJ748" s="391"/>
      <c r="BL748" s="391"/>
      <c r="BM748" s="391"/>
      <c r="BN748" s="391"/>
      <c r="BO748" s="391"/>
      <c r="BP748" s="391"/>
      <c r="BQ748" s="391"/>
      <c r="BR748" s="391"/>
      <c r="BS748" s="391"/>
      <c r="BT748" s="391"/>
      <c r="BU748" s="391"/>
      <c r="BV748" s="391"/>
      <c r="BW748" s="391"/>
      <c r="BX748" s="391"/>
    </row>
    <row r="749" spans="1:76">
      <c r="A749" s="662"/>
      <c r="B749" s="319"/>
      <c r="C749" s="319"/>
      <c r="D749" s="319"/>
      <c r="E749" s="319"/>
      <c r="F749" s="319"/>
      <c r="G749" s="393"/>
      <c r="H749" s="391"/>
      <c r="I749" s="319"/>
      <c r="J749" s="319"/>
      <c r="K749" s="319"/>
      <c r="L749" s="319"/>
      <c r="M749" s="319"/>
      <c r="N749" s="391"/>
      <c r="O749" s="319"/>
      <c r="P749" s="319"/>
      <c r="Q749" s="319"/>
      <c r="R749" s="319"/>
      <c r="S749" s="319"/>
      <c r="T749" s="391"/>
      <c r="U749" s="319"/>
      <c r="V749" s="319"/>
      <c r="W749" s="319"/>
      <c r="X749" s="319"/>
      <c r="Y749" s="319"/>
      <c r="Z749" s="391"/>
      <c r="AA749" s="319"/>
      <c r="AB749" s="319"/>
      <c r="AC749" s="319"/>
      <c r="AD749" s="319"/>
      <c r="AE749" s="319"/>
      <c r="AF749" s="391"/>
      <c r="AG749" s="319"/>
      <c r="AH749" s="319"/>
      <c r="AI749" s="319"/>
      <c r="AJ749" s="319"/>
      <c r="AK749" s="319"/>
      <c r="AL749" s="391"/>
      <c r="AM749" s="319"/>
      <c r="AN749" s="319"/>
      <c r="AO749" s="319"/>
      <c r="AP749" s="319"/>
      <c r="AQ749" s="319"/>
      <c r="AR749" s="391"/>
      <c r="AS749" s="319"/>
      <c r="AT749" s="319"/>
      <c r="AU749" s="319"/>
      <c r="AV749" s="319"/>
      <c r="AW749" s="394"/>
      <c r="AX749" s="391"/>
      <c r="AY749" s="319"/>
      <c r="AZ749" s="319"/>
      <c r="BA749" s="319"/>
      <c r="BB749" s="319"/>
      <c r="BC749" s="319"/>
      <c r="BD749" s="391"/>
      <c r="BE749" s="319"/>
      <c r="BF749" s="319"/>
      <c r="BG749" s="319"/>
      <c r="BH749" s="319"/>
      <c r="BI749" s="319"/>
      <c r="BJ749" s="391"/>
      <c r="BL749" s="391"/>
      <c r="BM749" s="391"/>
      <c r="BN749" s="391"/>
      <c r="BO749" s="391"/>
      <c r="BP749" s="391"/>
      <c r="BQ749" s="391"/>
      <c r="BR749" s="391"/>
      <c r="BS749" s="391"/>
      <c r="BT749" s="391"/>
      <c r="BU749" s="391"/>
      <c r="BV749" s="391"/>
      <c r="BW749" s="391"/>
      <c r="BX749" s="391"/>
    </row>
    <row r="750" spans="1:76">
      <c r="A750" s="662"/>
      <c r="B750" s="319"/>
      <c r="C750" s="319"/>
      <c r="D750" s="319"/>
      <c r="E750" s="319"/>
      <c r="F750" s="319"/>
      <c r="G750" s="393"/>
      <c r="H750" s="391"/>
      <c r="I750" s="319"/>
      <c r="J750" s="319"/>
      <c r="K750" s="319"/>
      <c r="L750" s="319"/>
      <c r="M750" s="319"/>
      <c r="N750" s="391"/>
      <c r="O750" s="319"/>
      <c r="P750" s="319"/>
      <c r="Q750" s="319"/>
      <c r="R750" s="319"/>
      <c r="S750" s="319"/>
      <c r="T750" s="391"/>
      <c r="U750" s="319"/>
      <c r="V750" s="319"/>
      <c r="W750" s="319"/>
      <c r="X750" s="319"/>
      <c r="Y750" s="319"/>
      <c r="Z750" s="391"/>
      <c r="AA750" s="319"/>
      <c r="AB750" s="319"/>
      <c r="AC750" s="319"/>
      <c r="AD750" s="319"/>
      <c r="AE750" s="319"/>
      <c r="AF750" s="391"/>
      <c r="AG750" s="319"/>
      <c r="AH750" s="319"/>
      <c r="AI750" s="319"/>
      <c r="AJ750" s="319"/>
      <c r="AK750" s="319"/>
      <c r="AL750" s="391"/>
      <c r="AM750" s="319"/>
      <c r="AN750" s="319"/>
      <c r="AO750" s="319"/>
      <c r="AP750" s="319"/>
      <c r="AQ750" s="319"/>
      <c r="AR750" s="391"/>
      <c r="AS750" s="319"/>
      <c r="AT750" s="319"/>
      <c r="AU750" s="319"/>
      <c r="AV750" s="319"/>
      <c r="AW750" s="394"/>
      <c r="AX750" s="391"/>
      <c r="AY750" s="319"/>
      <c r="AZ750" s="319"/>
      <c r="BA750" s="319"/>
      <c r="BB750" s="319"/>
      <c r="BC750" s="319"/>
      <c r="BD750" s="391"/>
      <c r="BE750" s="319"/>
      <c r="BF750" s="319"/>
      <c r="BG750" s="319"/>
      <c r="BH750" s="319"/>
      <c r="BI750" s="319"/>
      <c r="BJ750" s="391"/>
      <c r="BL750" s="391"/>
      <c r="BM750" s="391"/>
      <c r="BN750" s="391"/>
      <c r="BO750" s="391"/>
      <c r="BP750" s="391"/>
      <c r="BQ750" s="391"/>
      <c r="BR750" s="391"/>
      <c r="BS750" s="391"/>
      <c r="BT750" s="391"/>
      <c r="BU750" s="391"/>
      <c r="BV750" s="391"/>
      <c r="BW750" s="391"/>
      <c r="BX750" s="391"/>
    </row>
    <row r="751" spans="1:76">
      <c r="A751" s="662"/>
      <c r="B751" s="319"/>
      <c r="C751" s="319"/>
      <c r="D751" s="319"/>
      <c r="E751" s="319"/>
      <c r="F751" s="319"/>
      <c r="G751" s="393"/>
      <c r="H751" s="391"/>
      <c r="I751" s="319"/>
      <c r="J751" s="319"/>
      <c r="K751" s="319"/>
      <c r="L751" s="319"/>
      <c r="M751" s="319"/>
      <c r="N751" s="391"/>
      <c r="O751" s="319"/>
      <c r="P751" s="319"/>
      <c r="Q751" s="319"/>
      <c r="R751" s="319"/>
      <c r="S751" s="319"/>
      <c r="T751" s="391"/>
      <c r="U751" s="319"/>
      <c r="V751" s="319"/>
      <c r="W751" s="319"/>
      <c r="X751" s="319"/>
      <c r="Y751" s="319"/>
      <c r="Z751" s="391"/>
      <c r="AA751" s="319"/>
      <c r="AB751" s="319"/>
      <c r="AC751" s="319"/>
      <c r="AD751" s="319"/>
      <c r="AE751" s="319"/>
      <c r="AF751" s="391"/>
      <c r="AG751" s="319"/>
      <c r="AH751" s="319"/>
      <c r="AI751" s="319"/>
      <c r="AJ751" s="319"/>
      <c r="AK751" s="319"/>
      <c r="AL751" s="391"/>
      <c r="AM751" s="319"/>
      <c r="AN751" s="319"/>
      <c r="AO751" s="319"/>
      <c r="AP751" s="319"/>
      <c r="AQ751" s="319"/>
      <c r="AR751" s="391"/>
      <c r="AS751" s="319"/>
      <c r="AT751" s="319"/>
      <c r="AU751" s="319"/>
      <c r="AV751" s="319"/>
      <c r="AW751" s="394"/>
      <c r="AX751" s="391"/>
      <c r="AY751" s="319"/>
      <c r="AZ751" s="319"/>
      <c r="BA751" s="319"/>
      <c r="BB751" s="319"/>
      <c r="BC751" s="319"/>
      <c r="BD751" s="391"/>
      <c r="BE751" s="319"/>
      <c r="BF751" s="319"/>
      <c r="BG751" s="319"/>
      <c r="BH751" s="319"/>
      <c r="BI751" s="319"/>
      <c r="BJ751" s="391"/>
      <c r="BL751" s="391"/>
      <c r="BM751" s="391"/>
      <c r="BN751" s="391"/>
      <c r="BO751" s="391"/>
      <c r="BP751" s="391"/>
      <c r="BQ751" s="391"/>
      <c r="BR751" s="391"/>
      <c r="BS751" s="391"/>
      <c r="BT751" s="391"/>
      <c r="BU751" s="391"/>
      <c r="BV751" s="391"/>
      <c r="BW751" s="391"/>
      <c r="BX751" s="391"/>
    </row>
    <row r="752" spans="1:76">
      <c r="A752" s="662"/>
      <c r="B752" s="319"/>
      <c r="C752" s="319"/>
      <c r="D752" s="319"/>
      <c r="E752" s="319"/>
      <c r="F752" s="319"/>
      <c r="G752" s="393"/>
      <c r="H752" s="391"/>
      <c r="I752" s="319"/>
      <c r="J752" s="319"/>
      <c r="K752" s="319"/>
      <c r="L752" s="319"/>
      <c r="M752" s="319"/>
      <c r="N752" s="391"/>
      <c r="O752" s="319"/>
      <c r="P752" s="319"/>
      <c r="Q752" s="319"/>
      <c r="R752" s="319"/>
      <c r="S752" s="319"/>
      <c r="T752" s="391"/>
      <c r="U752" s="319"/>
      <c r="V752" s="319"/>
      <c r="W752" s="319"/>
      <c r="X752" s="319"/>
      <c r="Y752" s="319"/>
      <c r="Z752" s="391"/>
      <c r="AA752" s="319"/>
      <c r="AB752" s="319"/>
      <c r="AC752" s="319"/>
      <c r="AD752" s="319"/>
      <c r="AE752" s="319"/>
      <c r="AF752" s="391"/>
      <c r="AG752" s="319"/>
      <c r="AH752" s="319"/>
      <c r="AI752" s="319"/>
      <c r="AJ752" s="319"/>
      <c r="AK752" s="319"/>
      <c r="AL752" s="391"/>
      <c r="AM752" s="319"/>
      <c r="AN752" s="319"/>
      <c r="AO752" s="319"/>
      <c r="AP752" s="319"/>
      <c r="AQ752" s="319"/>
      <c r="AR752" s="391"/>
      <c r="AS752" s="319"/>
      <c r="AT752" s="319"/>
      <c r="AU752" s="319"/>
      <c r="AV752" s="319"/>
      <c r="AW752" s="394"/>
      <c r="AX752" s="391"/>
      <c r="AY752" s="319"/>
      <c r="AZ752" s="319"/>
      <c r="BA752" s="319"/>
      <c r="BB752" s="319"/>
      <c r="BC752" s="319"/>
      <c r="BD752" s="391"/>
      <c r="BE752" s="319"/>
      <c r="BF752" s="319"/>
      <c r="BG752" s="319"/>
      <c r="BH752" s="319"/>
      <c r="BI752" s="319"/>
      <c r="BJ752" s="391"/>
      <c r="BL752" s="391"/>
      <c r="BM752" s="391"/>
      <c r="BN752" s="391"/>
      <c r="BO752" s="391"/>
      <c r="BP752" s="391"/>
      <c r="BQ752" s="391"/>
      <c r="BR752" s="391"/>
      <c r="BS752" s="391"/>
      <c r="BT752" s="391"/>
      <c r="BU752" s="391"/>
      <c r="BV752" s="391"/>
      <c r="BW752" s="391"/>
      <c r="BX752" s="391"/>
    </row>
    <row r="753" spans="1:76">
      <c r="A753" s="662"/>
      <c r="B753" s="319"/>
      <c r="C753" s="319"/>
      <c r="D753" s="319"/>
      <c r="E753" s="319"/>
      <c r="F753" s="319"/>
      <c r="G753" s="393"/>
      <c r="H753" s="391"/>
      <c r="I753" s="319"/>
      <c r="J753" s="319"/>
      <c r="K753" s="319"/>
      <c r="L753" s="319"/>
      <c r="M753" s="319"/>
      <c r="N753" s="391"/>
      <c r="O753" s="319"/>
      <c r="P753" s="319"/>
      <c r="Q753" s="319"/>
      <c r="R753" s="319"/>
      <c r="S753" s="319"/>
      <c r="T753" s="391"/>
      <c r="U753" s="319"/>
      <c r="V753" s="319"/>
      <c r="W753" s="319"/>
      <c r="X753" s="319"/>
      <c r="Y753" s="319"/>
      <c r="Z753" s="391"/>
      <c r="AA753" s="319"/>
      <c r="AB753" s="319"/>
      <c r="AC753" s="319"/>
      <c r="AD753" s="319"/>
      <c r="AE753" s="319"/>
      <c r="AF753" s="391"/>
      <c r="AG753" s="319"/>
      <c r="AH753" s="319"/>
      <c r="AI753" s="319"/>
      <c r="AJ753" s="319"/>
      <c r="AK753" s="319"/>
      <c r="AL753" s="391"/>
      <c r="AM753" s="319"/>
      <c r="AN753" s="319"/>
      <c r="AO753" s="319"/>
      <c r="AP753" s="319"/>
      <c r="AQ753" s="319"/>
      <c r="AR753" s="391"/>
      <c r="AS753" s="319"/>
      <c r="AT753" s="319"/>
      <c r="AU753" s="319"/>
      <c r="AV753" s="319"/>
      <c r="AW753" s="394"/>
      <c r="AX753" s="391"/>
      <c r="AY753" s="319"/>
      <c r="AZ753" s="319"/>
      <c r="BA753" s="319"/>
      <c r="BB753" s="319"/>
      <c r="BC753" s="319"/>
      <c r="BD753" s="391"/>
      <c r="BE753" s="319"/>
      <c r="BF753" s="319"/>
      <c r="BG753" s="319"/>
      <c r="BH753" s="319"/>
      <c r="BI753" s="319"/>
      <c r="BJ753" s="391"/>
      <c r="BL753" s="391"/>
      <c r="BM753" s="391"/>
      <c r="BN753" s="391"/>
      <c r="BO753" s="391"/>
      <c r="BP753" s="391"/>
      <c r="BQ753" s="391"/>
      <c r="BR753" s="391"/>
      <c r="BS753" s="391"/>
      <c r="BT753" s="391"/>
      <c r="BU753" s="391"/>
      <c r="BV753" s="391"/>
      <c r="BW753" s="391"/>
      <c r="BX753" s="391"/>
    </row>
    <row r="754" spans="1:76">
      <c r="A754" s="662"/>
      <c r="B754" s="319"/>
      <c r="C754" s="319"/>
      <c r="D754" s="319"/>
      <c r="E754" s="319"/>
      <c r="F754" s="319"/>
      <c r="G754" s="393"/>
      <c r="H754" s="391"/>
      <c r="I754" s="319"/>
      <c r="J754" s="319"/>
      <c r="K754" s="319"/>
      <c r="L754" s="319"/>
      <c r="M754" s="319"/>
      <c r="N754" s="391"/>
      <c r="O754" s="319"/>
      <c r="P754" s="319"/>
      <c r="Q754" s="319"/>
      <c r="R754" s="319"/>
      <c r="S754" s="319"/>
      <c r="T754" s="391"/>
      <c r="U754" s="319"/>
      <c r="V754" s="319"/>
      <c r="W754" s="319"/>
      <c r="X754" s="319"/>
      <c r="Y754" s="319"/>
      <c r="Z754" s="391"/>
      <c r="AA754" s="319"/>
      <c r="AB754" s="319"/>
      <c r="AC754" s="319"/>
      <c r="AD754" s="319"/>
      <c r="AE754" s="319"/>
      <c r="AF754" s="391"/>
      <c r="AG754" s="319"/>
      <c r="AH754" s="319"/>
      <c r="AI754" s="319"/>
      <c r="AJ754" s="319"/>
      <c r="AK754" s="319"/>
      <c r="AL754" s="391"/>
      <c r="AM754" s="319"/>
      <c r="AN754" s="319"/>
      <c r="AO754" s="319"/>
      <c r="AP754" s="319"/>
      <c r="AQ754" s="319"/>
      <c r="AR754" s="391"/>
      <c r="AS754" s="319"/>
      <c r="AT754" s="319"/>
      <c r="AU754" s="319"/>
      <c r="AV754" s="319"/>
      <c r="AW754" s="394"/>
      <c r="AX754" s="391"/>
      <c r="AY754" s="319"/>
      <c r="AZ754" s="319"/>
      <c r="BA754" s="319"/>
      <c r="BB754" s="319"/>
      <c r="BC754" s="319"/>
      <c r="BD754" s="391"/>
      <c r="BE754" s="319"/>
      <c r="BF754" s="319"/>
      <c r="BG754" s="319"/>
      <c r="BH754" s="319"/>
      <c r="BI754" s="319"/>
      <c r="BJ754" s="391"/>
      <c r="BL754" s="391"/>
      <c r="BM754" s="391"/>
      <c r="BN754" s="391"/>
      <c r="BO754" s="391"/>
      <c r="BP754" s="391"/>
      <c r="BQ754" s="391"/>
      <c r="BR754" s="391"/>
      <c r="BS754" s="391"/>
      <c r="BT754" s="391"/>
      <c r="BU754" s="391"/>
      <c r="BV754" s="391"/>
      <c r="BW754" s="391"/>
      <c r="BX754" s="391"/>
    </row>
    <row r="755" spans="1:76">
      <c r="A755" s="662"/>
      <c r="B755" s="319"/>
      <c r="C755" s="319"/>
      <c r="D755" s="319"/>
      <c r="E755" s="319"/>
      <c r="F755" s="319"/>
      <c r="G755" s="393"/>
      <c r="H755" s="391"/>
      <c r="I755" s="319"/>
      <c r="J755" s="319"/>
      <c r="K755" s="319"/>
      <c r="L755" s="319"/>
      <c r="M755" s="319"/>
      <c r="N755" s="391"/>
      <c r="O755" s="319"/>
      <c r="P755" s="319"/>
      <c r="Q755" s="319"/>
      <c r="R755" s="319"/>
      <c r="S755" s="319"/>
      <c r="T755" s="391"/>
      <c r="U755" s="319"/>
      <c r="V755" s="319"/>
      <c r="W755" s="319"/>
      <c r="X755" s="319"/>
      <c r="Y755" s="319"/>
      <c r="Z755" s="391"/>
      <c r="AA755" s="319"/>
      <c r="AB755" s="319"/>
      <c r="AC755" s="319"/>
      <c r="AD755" s="319"/>
      <c r="AE755" s="319"/>
      <c r="AF755" s="391"/>
      <c r="AG755" s="319"/>
      <c r="AH755" s="319"/>
      <c r="AI755" s="319"/>
      <c r="AJ755" s="319"/>
      <c r="AK755" s="319"/>
      <c r="AL755" s="391"/>
      <c r="AM755" s="319"/>
      <c r="AN755" s="319"/>
      <c r="AO755" s="319"/>
      <c r="AP755" s="319"/>
      <c r="AQ755" s="319"/>
      <c r="AR755" s="391"/>
      <c r="AS755" s="319"/>
      <c r="AT755" s="319"/>
      <c r="AU755" s="319"/>
      <c r="AV755" s="319"/>
      <c r="AW755" s="394"/>
      <c r="AX755" s="391"/>
      <c r="AY755" s="319"/>
      <c r="AZ755" s="319"/>
      <c r="BA755" s="319"/>
      <c r="BB755" s="319"/>
      <c r="BC755" s="319"/>
      <c r="BD755" s="391"/>
      <c r="BE755" s="319"/>
      <c r="BF755" s="319"/>
      <c r="BG755" s="319"/>
      <c r="BH755" s="319"/>
      <c r="BI755" s="319"/>
      <c r="BJ755" s="391"/>
      <c r="BL755" s="391"/>
      <c r="BM755" s="391"/>
      <c r="BN755" s="391"/>
      <c r="BO755" s="391"/>
      <c r="BP755" s="391"/>
      <c r="BQ755" s="391"/>
      <c r="BR755" s="391"/>
      <c r="BS755" s="391"/>
      <c r="BT755" s="391"/>
      <c r="BU755" s="391"/>
      <c r="BV755" s="391"/>
      <c r="BW755" s="391"/>
      <c r="BX755" s="391"/>
    </row>
    <row r="756" spans="1:76">
      <c r="A756" s="662"/>
      <c r="B756" s="319"/>
      <c r="C756" s="319"/>
      <c r="D756" s="319"/>
      <c r="E756" s="319"/>
      <c r="F756" s="319"/>
      <c r="G756" s="393"/>
      <c r="H756" s="391"/>
      <c r="I756" s="319"/>
      <c r="J756" s="319"/>
      <c r="K756" s="319"/>
      <c r="L756" s="319"/>
      <c r="M756" s="319"/>
      <c r="N756" s="391"/>
      <c r="O756" s="319"/>
      <c r="P756" s="319"/>
      <c r="Q756" s="319"/>
      <c r="R756" s="319"/>
      <c r="S756" s="319"/>
      <c r="T756" s="391"/>
      <c r="U756" s="319"/>
      <c r="V756" s="319"/>
      <c r="W756" s="319"/>
      <c r="X756" s="319"/>
      <c r="Y756" s="319"/>
      <c r="Z756" s="391"/>
      <c r="AA756" s="319"/>
      <c r="AB756" s="319"/>
      <c r="AC756" s="319"/>
      <c r="AD756" s="319"/>
      <c r="AE756" s="319"/>
      <c r="AF756" s="391"/>
      <c r="AG756" s="319"/>
      <c r="AH756" s="319"/>
      <c r="AI756" s="319"/>
      <c r="AJ756" s="319"/>
      <c r="AK756" s="319"/>
      <c r="AL756" s="391"/>
      <c r="AM756" s="319"/>
      <c r="AN756" s="319"/>
      <c r="AO756" s="319"/>
      <c r="AP756" s="319"/>
      <c r="AQ756" s="319"/>
      <c r="AR756" s="391"/>
      <c r="AS756" s="319"/>
      <c r="AT756" s="319"/>
      <c r="AU756" s="319"/>
      <c r="AV756" s="319"/>
      <c r="AW756" s="394"/>
      <c r="AX756" s="391"/>
      <c r="AY756" s="319"/>
      <c r="AZ756" s="319"/>
      <c r="BA756" s="319"/>
      <c r="BB756" s="319"/>
      <c r="BC756" s="319"/>
      <c r="BD756" s="391"/>
      <c r="BE756" s="319"/>
      <c r="BF756" s="319"/>
      <c r="BG756" s="319"/>
      <c r="BH756" s="319"/>
      <c r="BI756" s="319"/>
      <c r="BJ756" s="391"/>
      <c r="BL756" s="391"/>
      <c r="BM756" s="391"/>
      <c r="BN756" s="391"/>
      <c r="BO756" s="391"/>
      <c r="BP756" s="391"/>
      <c r="BQ756" s="391"/>
      <c r="BR756" s="391"/>
      <c r="BS756" s="391"/>
      <c r="BT756" s="391"/>
      <c r="BU756" s="391"/>
      <c r="BV756" s="391"/>
      <c r="BW756" s="391"/>
      <c r="BX756" s="391"/>
    </row>
    <row r="757" spans="1:76">
      <c r="A757" s="662"/>
      <c r="B757" s="319"/>
      <c r="C757" s="319"/>
      <c r="D757" s="319"/>
      <c r="E757" s="319"/>
      <c r="F757" s="319"/>
      <c r="G757" s="393"/>
      <c r="H757" s="391"/>
      <c r="I757" s="319"/>
      <c r="J757" s="319"/>
      <c r="K757" s="319"/>
      <c r="L757" s="319"/>
      <c r="M757" s="319"/>
      <c r="N757" s="391"/>
      <c r="O757" s="319"/>
      <c r="P757" s="319"/>
      <c r="Q757" s="319"/>
      <c r="R757" s="319"/>
      <c r="S757" s="319"/>
      <c r="T757" s="391"/>
      <c r="U757" s="319"/>
      <c r="V757" s="319"/>
      <c r="W757" s="319"/>
      <c r="X757" s="319"/>
      <c r="Y757" s="319"/>
      <c r="Z757" s="391"/>
      <c r="AA757" s="319"/>
      <c r="AB757" s="319"/>
      <c r="AC757" s="319"/>
      <c r="AD757" s="319"/>
      <c r="AE757" s="319"/>
      <c r="AF757" s="391"/>
      <c r="AG757" s="319"/>
      <c r="AH757" s="319"/>
      <c r="AI757" s="319"/>
      <c r="AJ757" s="319"/>
      <c r="AK757" s="319"/>
      <c r="AL757" s="391"/>
      <c r="AM757" s="319"/>
      <c r="AN757" s="319"/>
      <c r="AO757" s="319"/>
      <c r="AP757" s="319"/>
      <c r="AQ757" s="319"/>
      <c r="AR757" s="391"/>
      <c r="AS757" s="319"/>
      <c r="AT757" s="319"/>
      <c r="AU757" s="319"/>
      <c r="AV757" s="319"/>
      <c r="AW757" s="394"/>
      <c r="AX757" s="391"/>
      <c r="AY757" s="319"/>
      <c r="AZ757" s="319"/>
      <c r="BA757" s="319"/>
      <c r="BB757" s="319"/>
      <c r="BC757" s="319"/>
      <c r="BD757" s="391"/>
      <c r="BE757" s="319"/>
      <c r="BF757" s="319"/>
      <c r="BG757" s="319"/>
      <c r="BH757" s="319"/>
      <c r="BI757" s="319"/>
      <c r="BJ757" s="391"/>
      <c r="BL757" s="391"/>
      <c r="BM757" s="391"/>
      <c r="BN757" s="391"/>
      <c r="BO757" s="391"/>
      <c r="BP757" s="391"/>
      <c r="BQ757" s="391"/>
      <c r="BR757" s="391"/>
      <c r="BS757" s="391"/>
      <c r="BT757" s="391"/>
      <c r="BU757" s="391"/>
      <c r="BV757" s="391"/>
      <c r="BW757" s="391"/>
      <c r="BX757" s="391"/>
    </row>
    <row r="758" spans="1:76">
      <c r="A758" s="662"/>
      <c r="B758" s="319"/>
      <c r="C758" s="319"/>
      <c r="D758" s="319"/>
      <c r="E758" s="319"/>
      <c r="F758" s="319"/>
      <c r="G758" s="393"/>
      <c r="H758" s="391"/>
      <c r="I758" s="319"/>
      <c r="J758" s="319"/>
      <c r="K758" s="319"/>
      <c r="L758" s="319"/>
      <c r="M758" s="319"/>
      <c r="N758" s="391"/>
      <c r="O758" s="319"/>
      <c r="P758" s="319"/>
      <c r="Q758" s="319"/>
      <c r="R758" s="319"/>
      <c r="S758" s="319"/>
      <c r="T758" s="391"/>
      <c r="U758" s="319"/>
      <c r="V758" s="319"/>
      <c r="W758" s="319"/>
      <c r="X758" s="319"/>
      <c r="Y758" s="319"/>
      <c r="Z758" s="391"/>
      <c r="AA758" s="319"/>
      <c r="AB758" s="319"/>
      <c r="AC758" s="319"/>
      <c r="AD758" s="319"/>
      <c r="AE758" s="319"/>
      <c r="AF758" s="391"/>
      <c r="AG758" s="319"/>
      <c r="AH758" s="319"/>
      <c r="AI758" s="319"/>
      <c r="AJ758" s="319"/>
      <c r="AK758" s="319"/>
      <c r="AL758" s="391"/>
      <c r="AM758" s="319"/>
      <c r="AN758" s="319"/>
      <c r="AO758" s="319"/>
      <c r="AP758" s="319"/>
      <c r="AQ758" s="319"/>
      <c r="AR758" s="391"/>
      <c r="AS758" s="319"/>
      <c r="AT758" s="319"/>
      <c r="AU758" s="319"/>
      <c r="AV758" s="319"/>
      <c r="AW758" s="394"/>
      <c r="AX758" s="391"/>
      <c r="AY758" s="319"/>
      <c r="AZ758" s="319"/>
      <c r="BA758" s="319"/>
      <c r="BB758" s="319"/>
      <c r="BC758" s="319"/>
      <c r="BD758" s="391"/>
      <c r="BE758" s="319"/>
      <c r="BF758" s="319"/>
      <c r="BG758" s="319"/>
      <c r="BH758" s="319"/>
      <c r="BI758" s="319"/>
      <c r="BJ758" s="391"/>
      <c r="BL758" s="391"/>
      <c r="BM758" s="391"/>
      <c r="BN758" s="391"/>
      <c r="BO758" s="391"/>
      <c r="BP758" s="391"/>
      <c r="BQ758" s="391"/>
      <c r="BR758" s="391"/>
      <c r="BS758" s="391"/>
      <c r="BT758" s="391"/>
      <c r="BU758" s="391"/>
      <c r="BV758" s="391"/>
      <c r="BW758" s="391"/>
      <c r="BX758" s="391"/>
    </row>
    <row r="759" spans="1:76">
      <c r="A759" s="662"/>
      <c r="B759" s="319"/>
      <c r="C759" s="319"/>
      <c r="D759" s="319"/>
      <c r="E759" s="319"/>
      <c r="F759" s="319"/>
      <c r="G759" s="393"/>
      <c r="H759" s="391"/>
      <c r="I759" s="319"/>
      <c r="J759" s="319"/>
      <c r="K759" s="319"/>
      <c r="L759" s="319"/>
      <c r="M759" s="319"/>
      <c r="N759" s="391"/>
      <c r="O759" s="319"/>
      <c r="P759" s="319"/>
      <c r="Q759" s="319"/>
      <c r="R759" s="319"/>
      <c r="S759" s="319"/>
      <c r="T759" s="391"/>
      <c r="U759" s="319"/>
      <c r="V759" s="319"/>
      <c r="W759" s="319"/>
      <c r="X759" s="319"/>
      <c r="Y759" s="319"/>
      <c r="Z759" s="391"/>
      <c r="AA759" s="319"/>
      <c r="AB759" s="319"/>
      <c r="AC759" s="319"/>
      <c r="AD759" s="319"/>
      <c r="AE759" s="319"/>
      <c r="AF759" s="391"/>
      <c r="AG759" s="319"/>
      <c r="AH759" s="319"/>
      <c r="AI759" s="319"/>
      <c r="AJ759" s="319"/>
      <c r="AK759" s="319"/>
      <c r="AL759" s="391"/>
      <c r="AM759" s="319"/>
      <c r="AN759" s="319"/>
      <c r="AO759" s="319"/>
      <c r="AP759" s="319"/>
      <c r="AQ759" s="319"/>
      <c r="AR759" s="391"/>
      <c r="AS759" s="319"/>
      <c r="AT759" s="319"/>
      <c r="AU759" s="319"/>
      <c r="AV759" s="319"/>
      <c r="AW759" s="394"/>
      <c r="AX759" s="391"/>
      <c r="AY759" s="319"/>
      <c r="AZ759" s="319"/>
      <c r="BA759" s="319"/>
      <c r="BB759" s="319"/>
      <c r="BC759" s="319"/>
      <c r="BD759" s="391"/>
      <c r="BE759" s="319"/>
      <c r="BF759" s="319"/>
      <c r="BG759" s="319"/>
      <c r="BH759" s="319"/>
      <c r="BI759" s="319"/>
      <c r="BJ759" s="391"/>
      <c r="BL759" s="391"/>
      <c r="BM759" s="391"/>
      <c r="BN759" s="391"/>
      <c r="BO759" s="391"/>
      <c r="BP759" s="391"/>
      <c r="BQ759" s="391"/>
      <c r="BR759" s="391"/>
      <c r="BS759" s="391"/>
      <c r="BT759" s="391"/>
      <c r="BU759" s="391"/>
      <c r="BV759" s="391"/>
      <c r="BW759" s="391"/>
      <c r="BX759" s="391"/>
    </row>
    <row r="760" spans="1:76">
      <c r="A760" s="662"/>
      <c r="B760" s="319"/>
      <c r="C760" s="319"/>
      <c r="D760" s="319"/>
      <c r="E760" s="319"/>
      <c r="F760" s="319"/>
      <c r="G760" s="393"/>
      <c r="H760" s="391"/>
      <c r="I760" s="319"/>
      <c r="J760" s="319"/>
      <c r="K760" s="319"/>
      <c r="L760" s="319"/>
      <c r="M760" s="319"/>
      <c r="N760" s="391"/>
      <c r="O760" s="319"/>
      <c r="P760" s="319"/>
      <c r="Q760" s="319"/>
      <c r="R760" s="319"/>
      <c r="S760" s="319"/>
      <c r="T760" s="391"/>
      <c r="U760" s="319"/>
      <c r="V760" s="319"/>
      <c r="W760" s="319"/>
      <c r="X760" s="319"/>
      <c r="Y760" s="319"/>
      <c r="Z760" s="391"/>
      <c r="AA760" s="319"/>
      <c r="AB760" s="319"/>
      <c r="AC760" s="319"/>
      <c r="AD760" s="319"/>
      <c r="AE760" s="319"/>
      <c r="AF760" s="391"/>
      <c r="AG760" s="319"/>
      <c r="AH760" s="319"/>
      <c r="AI760" s="319"/>
      <c r="AJ760" s="319"/>
      <c r="AK760" s="319"/>
      <c r="AL760" s="391"/>
      <c r="AM760" s="319"/>
      <c r="AN760" s="319"/>
      <c r="AO760" s="319"/>
      <c r="AP760" s="319"/>
      <c r="AQ760" s="319"/>
      <c r="AR760" s="391"/>
      <c r="AS760" s="319"/>
      <c r="AT760" s="319"/>
      <c r="AU760" s="319"/>
      <c r="AV760" s="319"/>
      <c r="AW760" s="394"/>
      <c r="AX760" s="391"/>
      <c r="AY760" s="319"/>
      <c r="AZ760" s="319"/>
      <c r="BA760" s="319"/>
      <c r="BB760" s="319"/>
      <c r="BC760" s="319"/>
      <c r="BD760" s="391"/>
      <c r="BE760" s="319"/>
      <c r="BF760" s="319"/>
      <c r="BG760" s="319"/>
      <c r="BH760" s="319"/>
      <c r="BI760" s="319"/>
      <c r="BJ760" s="391"/>
      <c r="BL760" s="391"/>
      <c r="BM760" s="391"/>
      <c r="BN760" s="391"/>
      <c r="BO760" s="391"/>
      <c r="BP760" s="391"/>
      <c r="BQ760" s="391"/>
      <c r="BR760" s="391"/>
      <c r="BS760" s="391"/>
      <c r="BT760" s="391"/>
      <c r="BU760" s="391"/>
      <c r="BV760" s="391"/>
      <c r="BW760" s="391"/>
      <c r="BX760" s="391"/>
    </row>
    <row r="761" spans="1:76">
      <c r="A761" s="662"/>
      <c r="B761" s="319"/>
      <c r="C761" s="319"/>
      <c r="D761" s="319"/>
      <c r="E761" s="319"/>
      <c r="F761" s="319"/>
      <c r="G761" s="393"/>
      <c r="H761" s="391"/>
      <c r="I761" s="319"/>
      <c r="J761" s="319"/>
      <c r="K761" s="319"/>
      <c r="L761" s="319"/>
      <c r="M761" s="319"/>
      <c r="N761" s="391"/>
      <c r="O761" s="319"/>
      <c r="P761" s="319"/>
      <c r="Q761" s="319"/>
      <c r="R761" s="319"/>
      <c r="S761" s="319"/>
      <c r="T761" s="391"/>
      <c r="U761" s="319"/>
      <c r="V761" s="319"/>
      <c r="W761" s="319"/>
      <c r="X761" s="319"/>
      <c r="Y761" s="319"/>
      <c r="Z761" s="391"/>
      <c r="AA761" s="319"/>
      <c r="AB761" s="319"/>
      <c r="AC761" s="319"/>
      <c r="AD761" s="319"/>
      <c r="AE761" s="319"/>
      <c r="AF761" s="391"/>
      <c r="AG761" s="319"/>
      <c r="AH761" s="319"/>
      <c r="AI761" s="319"/>
      <c r="AJ761" s="319"/>
      <c r="AK761" s="319"/>
      <c r="AL761" s="391"/>
      <c r="AM761" s="319"/>
      <c r="AN761" s="319"/>
      <c r="AO761" s="319"/>
      <c r="AP761" s="319"/>
      <c r="AQ761" s="319"/>
      <c r="AR761" s="391"/>
      <c r="AS761" s="319"/>
      <c r="AT761" s="319"/>
      <c r="AU761" s="319"/>
      <c r="AV761" s="319"/>
      <c r="AW761" s="394"/>
      <c r="AX761" s="391"/>
      <c r="AY761" s="319"/>
      <c r="AZ761" s="319"/>
      <c r="BA761" s="319"/>
      <c r="BB761" s="319"/>
      <c r="BC761" s="319"/>
      <c r="BD761" s="391"/>
      <c r="BE761" s="319"/>
      <c r="BF761" s="319"/>
      <c r="BG761" s="319"/>
      <c r="BH761" s="319"/>
      <c r="BI761" s="319"/>
      <c r="BJ761" s="391"/>
      <c r="BL761" s="391"/>
      <c r="BM761" s="391"/>
      <c r="BN761" s="391"/>
      <c r="BO761" s="391"/>
      <c r="BP761" s="391"/>
      <c r="BQ761" s="391"/>
      <c r="BR761" s="391"/>
      <c r="BS761" s="391"/>
      <c r="BT761" s="391"/>
      <c r="BU761" s="391"/>
      <c r="BV761" s="391"/>
      <c r="BW761" s="391"/>
      <c r="BX761" s="391"/>
    </row>
    <row r="762" spans="1:76">
      <c r="A762" s="662"/>
      <c r="B762" s="319"/>
      <c r="C762" s="319"/>
      <c r="D762" s="319"/>
      <c r="E762" s="319"/>
      <c r="F762" s="319"/>
      <c r="G762" s="393"/>
      <c r="H762" s="391"/>
      <c r="I762" s="319"/>
      <c r="J762" s="319"/>
      <c r="K762" s="319"/>
      <c r="L762" s="319"/>
      <c r="M762" s="319"/>
      <c r="N762" s="391"/>
      <c r="O762" s="319"/>
      <c r="P762" s="319"/>
      <c r="Q762" s="319"/>
      <c r="R762" s="319"/>
      <c r="S762" s="319"/>
      <c r="T762" s="391"/>
      <c r="U762" s="319"/>
      <c r="V762" s="319"/>
      <c r="W762" s="319"/>
      <c r="X762" s="319"/>
      <c r="Y762" s="319"/>
      <c r="Z762" s="391"/>
      <c r="AA762" s="319"/>
      <c r="AB762" s="319"/>
      <c r="AC762" s="319"/>
      <c r="AD762" s="319"/>
      <c r="AE762" s="319"/>
      <c r="AF762" s="391"/>
      <c r="AG762" s="319"/>
      <c r="AH762" s="319"/>
      <c r="AI762" s="319"/>
      <c r="AJ762" s="319"/>
      <c r="AK762" s="319"/>
      <c r="AL762" s="391"/>
      <c r="AM762" s="319"/>
      <c r="AN762" s="319"/>
      <c r="AO762" s="319"/>
      <c r="AP762" s="319"/>
      <c r="AQ762" s="319"/>
      <c r="AR762" s="391"/>
      <c r="AS762" s="319"/>
      <c r="AT762" s="319"/>
      <c r="AU762" s="319"/>
      <c r="AV762" s="319"/>
      <c r="AW762" s="394"/>
      <c r="AX762" s="391"/>
      <c r="AY762" s="319"/>
      <c r="AZ762" s="319"/>
      <c r="BA762" s="319"/>
      <c r="BB762" s="319"/>
      <c r="BC762" s="319"/>
      <c r="BD762" s="391"/>
      <c r="BE762" s="319"/>
      <c r="BF762" s="319"/>
      <c r="BG762" s="319"/>
      <c r="BH762" s="319"/>
      <c r="BI762" s="319"/>
      <c r="BJ762" s="391"/>
      <c r="BL762" s="391"/>
      <c r="BM762" s="391"/>
      <c r="BN762" s="391"/>
      <c r="BO762" s="391"/>
      <c r="BP762" s="391"/>
      <c r="BQ762" s="391"/>
      <c r="BR762" s="391"/>
      <c r="BS762" s="391"/>
      <c r="BT762" s="391"/>
      <c r="BU762" s="391"/>
      <c r="BV762" s="391"/>
      <c r="BW762" s="391"/>
      <c r="BX762" s="391"/>
    </row>
    <row r="763" spans="1:76">
      <c r="A763" s="662"/>
      <c r="B763" s="319"/>
      <c r="C763" s="319"/>
      <c r="D763" s="319"/>
      <c r="E763" s="319"/>
      <c r="F763" s="319"/>
      <c r="G763" s="393"/>
      <c r="H763" s="391"/>
      <c r="I763" s="319"/>
      <c r="J763" s="319"/>
      <c r="K763" s="319"/>
      <c r="L763" s="319"/>
      <c r="M763" s="319"/>
      <c r="N763" s="391"/>
      <c r="O763" s="319"/>
      <c r="P763" s="319"/>
      <c r="Q763" s="319"/>
      <c r="R763" s="319"/>
      <c r="S763" s="319"/>
      <c r="T763" s="391"/>
      <c r="U763" s="319"/>
      <c r="V763" s="319"/>
      <c r="W763" s="319"/>
      <c r="X763" s="319"/>
      <c r="Y763" s="319"/>
      <c r="Z763" s="391"/>
      <c r="AA763" s="319"/>
      <c r="AB763" s="319"/>
      <c r="AC763" s="319"/>
      <c r="AD763" s="319"/>
      <c r="AE763" s="319"/>
      <c r="AF763" s="391"/>
      <c r="AG763" s="319"/>
      <c r="AH763" s="319"/>
      <c r="AI763" s="319"/>
      <c r="AJ763" s="319"/>
      <c r="AK763" s="319"/>
      <c r="AL763" s="391"/>
      <c r="AM763" s="319"/>
      <c r="AN763" s="319"/>
      <c r="AO763" s="319"/>
      <c r="AP763" s="319"/>
      <c r="AQ763" s="319"/>
      <c r="AR763" s="391"/>
      <c r="AS763" s="319"/>
      <c r="AT763" s="319"/>
      <c r="AU763" s="319"/>
      <c r="AV763" s="319"/>
      <c r="AW763" s="394"/>
      <c r="AX763" s="391"/>
      <c r="AY763" s="319"/>
      <c r="AZ763" s="319"/>
      <c r="BA763" s="319"/>
      <c r="BB763" s="319"/>
      <c r="BC763" s="319"/>
      <c r="BD763" s="391"/>
      <c r="BE763" s="319"/>
      <c r="BF763" s="319"/>
      <c r="BG763" s="319"/>
      <c r="BH763" s="319"/>
      <c r="BI763" s="319"/>
      <c r="BJ763" s="391"/>
      <c r="BL763" s="391"/>
      <c r="BM763" s="391"/>
      <c r="BN763" s="391"/>
      <c r="BO763" s="391"/>
      <c r="BP763" s="391"/>
      <c r="BQ763" s="391"/>
      <c r="BR763" s="391"/>
      <c r="BS763" s="391"/>
      <c r="BT763" s="391"/>
      <c r="BU763" s="391"/>
      <c r="BV763" s="391"/>
      <c r="BW763" s="391"/>
      <c r="BX763" s="391"/>
    </row>
    <row r="764" spans="1:76">
      <c r="A764" s="662"/>
      <c r="B764" s="319"/>
      <c r="C764" s="319"/>
      <c r="D764" s="319"/>
      <c r="E764" s="319"/>
      <c r="F764" s="319"/>
      <c r="G764" s="393"/>
      <c r="H764" s="391"/>
      <c r="I764" s="319"/>
      <c r="J764" s="319"/>
      <c r="K764" s="319"/>
      <c r="L764" s="319"/>
      <c r="M764" s="319"/>
      <c r="N764" s="391"/>
      <c r="O764" s="319"/>
      <c r="P764" s="319"/>
      <c r="Q764" s="319"/>
      <c r="R764" s="319"/>
      <c r="S764" s="319"/>
      <c r="T764" s="391"/>
      <c r="U764" s="319"/>
      <c r="V764" s="319"/>
      <c r="W764" s="319"/>
      <c r="X764" s="319"/>
      <c r="Y764" s="319"/>
      <c r="Z764" s="391"/>
      <c r="AA764" s="319"/>
      <c r="AB764" s="319"/>
      <c r="AC764" s="319"/>
      <c r="AD764" s="319"/>
      <c r="AE764" s="319"/>
      <c r="AF764" s="391"/>
      <c r="AG764" s="319"/>
      <c r="AH764" s="319"/>
      <c r="AI764" s="319"/>
      <c r="AJ764" s="319"/>
      <c r="AK764" s="319"/>
      <c r="AL764" s="391"/>
      <c r="AM764" s="319"/>
      <c r="AN764" s="319"/>
      <c r="AO764" s="319"/>
      <c r="AP764" s="319"/>
      <c r="AQ764" s="319"/>
      <c r="AR764" s="391"/>
      <c r="AS764" s="319"/>
      <c r="AT764" s="319"/>
      <c r="AU764" s="319"/>
      <c r="AV764" s="319"/>
      <c r="AW764" s="394"/>
      <c r="AX764" s="391"/>
      <c r="AY764" s="319"/>
      <c r="AZ764" s="319"/>
      <c r="BA764" s="319"/>
      <c r="BB764" s="319"/>
      <c r="BC764" s="319"/>
      <c r="BD764" s="391"/>
      <c r="BE764" s="319"/>
      <c r="BF764" s="319"/>
      <c r="BG764" s="319"/>
      <c r="BH764" s="319"/>
      <c r="BI764" s="319"/>
      <c r="BJ764" s="391"/>
      <c r="BL764" s="391"/>
      <c r="BM764" s="391"/>
      <c r="BN764" s="391"/>
      <c r="BO764" s="391"/>
      <c r="BP764" s="391"/>
      <c r="BQ764" s="391"/>
      <c r="BR764" s="391"/>
      <c r="BS764" s="391"/>
      <c r="BT764" s="391"/>
      <c r="BU764" s="391"/>
      <c r="BV764" s="391"/>
      <c r="BW764" s="391"/>
      <c r="BX764" s="391"/>
    </row>
    <row r="765" spans="1:76">
      <c r="A765" s="662"/>
      <c r="B765" s="319"/>
      <c r="C765" s="319"/>
      <c r="D765" s="319"/>
      <c r="E765" s="319"/>
      <c r="F765" s="319"/>
      <c r="G765" s="393"/>
      <c r="H765" s="391"/>
      <c r="I765" s="319"/>
      <c r="J765" s="319"/>
      <c r="K765" s="319"/>
      <c r="L765" s="319"/>
      <c r="M765" s="319"/>
      <c r="N765" s="391"/>
      <c r="O765" s="319"/>
      <c r="P765" s="319"/>
      <c r="Q765" s="319"/>
      <c r="R765" s="319"/>
      <c r="S765" s="319"/>
      <c r="T765" s="391"/>
      <c r="U765" s="319"/>
      <c r="V765" s="319"/>
      <c r="W765" s="319"/>
      <c r="X765" s="319"/>
      <c r="Y765" s="319"/>
      <c r="Z765" s="391"/>
      <c r="AA765" s="319"/>
      <c r="AB765" s="319"/>
      <c r="AC765" s="319"/>
      <c r="AD765" s="319"/>
      <c r="AE765" s="319"/>
      <c r="AF765" s="391"/>
      <c r="AG765" s="319"/>
      <c r="AH765" s="319"/>
      <c r="AI765" s="319"/>
      <c r="AJ765" s="319"/>
      <c r="AK765" s="319"/>
      <c r="AL765" s="391"/>
      <c r="AM765" s="319"/>
      <c r="AN765" s="319"/>
      <c r="AO765" s="319"/>
      <c r="AP765" s="319"/>
      <c r="AQ765" s="319"/>
      <c r="AR765" s="391"/>
      <c r="AS765" s="319"/>
      <c r="AT765" s="319"/>
      <c r="AU765" s="319"/>
      <c r="AV765" s="319"/>
      <c r="AW765" s="394"/>
      <c r="AX765" s="391"/>
      <c r="AY765" s="319"/>
      <c r="AZ765" s="319"/>
      <c r="BA765" s="319"/>
      <c r="BB765" s="319"/>
      <c r="BC765" s="319"/>
      <c r="BD765" s="391"/>
      <c r="BE765" s="319"/>
      <c r="BF765" s="319"/>
      <c r="BG765" s="319"/>
      <c r="BH765" s="319"/>
      <c r="BI765" s="319"/>
      <c r="BJ765" s="391"/>
      <c r="BL765" s="391"/>
      <c r="BM765" s="391"/>
      <c r="BN765" s="391"/>
      <c r="BO765" s="391"/>
      <c r="BP765" s="391"/>
      <c r="BQ765" s="391"/>
      <c r="BR765" s="391"/>
      <c r="BS765" s="391"/>
      <c r="BT765" s="391"/>
      <c r="BU765" s="391"/>
      <c r="BV765" s="391"/>
      <c r="BW765" s="391"/>
      <c r="BX765" s="391"/>
    </row>
    <row r="766" spans="1:76">
      <c r="A766" s="662"/>
      <c r="B766" s="319"/>
      <c r="C766" s="319"/>
      <c r="D766" s="319"/>
      <c r="E766" s="319"/>
      <c r="F766" s="319"/>
      <c r="G766" s="393"/>
      <c r="H766" s="391"/>
      <c r="I766" s="319"/>
      <c r="J766" s="319"/>
      <c r="K766" s="319"/>
      <c r="L766" s="319"/>
      <c r="M766" s="319"/>
      <c r="N766" s="391"/>
      <c r="O766" s="319"/>
      <c r="P766" s="319"/>
      <c r="Q766" s="319"/>
      <c r="R766" s="319"/>
      <c r="S766" s="319"/>
      <c r="T766" s="391"/>
      <c r="U766" s="319"/>
      <c r="V766" s="319"/>
      <c r="W766" s="319"/>
      <c r="X766" s="319"/>
      <c r="Y766" s="319"/>
      <c r="Z766" s="391"/>
      <c r="AA766" s="319"/>
      <c r="AB766" s="319"/>
      <c r="AC766" s="319"/>
      <c r="AD766" s="319"/>
      <c r="AE766" s="319"/>
      <c r="AF766" s="391"/>
      <c r="AG766" s="319"/>
      <c r="AH766" s="319"/>
      <c r="AI766" s="319"/>
      <c r="AJ766" s="319"/>
      <c r="AK766" s="319"/>
      <c r="AL766" s="391"/>
      <c r="AM766" s="319"/>
      <c r="AN766" s="319"/>
      <c r="AO766" s="319"/>
      <c r="AP766" s="319"/>
      <c r="AQ766" s="319"/>
      <c r="AR766" s="391"/>
      <c r="AS766" s="319"/>
      <c r="AT766" s="319"/>
      <c r="AU766" s="319"/>
      <c r="AV766" s="319"/>
      <c r="AW766" s="394"/>
      <c r="AX766" s="391"/>
      <c r="AY766" s="319"/>
      <c r="AZ766" s="319"/>
      <c r="BA766" s="319"/>
      <c r="BB766" s="319"/>
      <c r="BC766" s="319"/>
      <c r="BD766" s="391"/>
      <c r="BE766" s="319"/>
      <c r="BF766" s="319"/>
      <c r="BG766" s="319"/>
      <c r="BH766" s="319"/>
      <c r="BI766" s="319"/>
      <c r="BJ766" s="391"/>
      <c r="BL766" s="391"/>
      <c r="BM766" s="391"/>
      <c r="BN766" s="391"/>
      <c r="BO766" s="391"/>
      <c r="BP766" s="391"/>
      <c r="BQ766" s="391"/>
      <c r="BR766" s="391"/>
      <c r="BS766" s="391"/>
      <c r="BT766" s="391"/>
      <c r="BU766" s="391"/>
      <c r="BV766" s="391"/>
      <c r="BW766" s="391"/>
      <c r="BX766" s="391"/>
    </row>
    <row r="767" spans="1:76">
      <c r="A767" s="662"/>
      <c r="B767" s="319"/>
      <c r="C767" s="319"/>
      <c r="D767" s="319"/>
      <c r="E767" s="319"/>
      <c r="F767" s="319"/>
      <c r="G767" s="393"/>
      <c r="H767" s="391"/>
      <c r="I767" s="319"/>
      <c r="J767" s="319"/>
      <c r="K767" s="319"/>
      <c r="L767" s="319"/>
      <c r="M767" s="319"/>
      <c r="N767" s="391"/>
      <c r="O767" s="319"/>
      <c r="P767" s="319"/>
      <c r="Q767" s="319"/>
      <c r="R767" s="319"/>
      <c r="S767" s="319"/>
      <c r="T767" s="391"/>
      <c r="U767" s="319"/>
      <c r="V767" s="319"/>
      <c r="W767" s="319"/>
      <c r="X767" s="319"/>
      <c r="Y767" s="319"/>
      <c r="Z767" s="391"/>
      <c r="AA767" s="319"/>
      <c r="AB767" s="319"/>
      <c r="AC767" s="319"/>
      <c r="AD767" s="319"/>
      <c r="AE767" s="319"/>
      <c r="AF767" s="391"/>
      <c r="AG767" s="319"/>
      <c r="AH767" s="319"/>
      <c r="AI767" s="319"/>
      <c r="AJ767" s="319"/>
      <c r="AK767" s="319"/>
      <c r="AL767" s="391"/>
      <c r="AM767" s="319"/>
      <c r="AN767" s="319"/>
      <c r="AO767" s="319"/>
      <c r="AP767" s="319"/>
      <c r="AQ767" s="319"/>
      <c r="AR767" s="391"/>
      <c r="AS767" s="319"/>
      <c r="AT767" s="319"/>
      <c r="AU767" s="319"/>
      <c r="AV767" s="319"/>
      <c r="AW767" s="394"/>
      <c r="AX767" s="391"/>
      <c r="AY767" s="319"/>
      <c r="AZ767" s="319"/>
      <c r="BA767" s="319"/>
      <c r="BB767" s="319"/>
      <c r="BC767" s="319"/>
      <c r="BD767" s="391"/>
      <c r="BE767" s="319"/>
      <c r="BF767" s="319"/>
      <c r="BG767" s="319"/>
      <c r="BH767" s="319"/>
      <c r="BI767" s="319"/>
      <c r="BJ767" s="391"/>
      <c r="BL767" s="391"/>
      <c r="BM767" s="391"/>
      <c r="BN767" s="391"/>
      <c r="BO767" s="391"/>
      <c r="BP767" s="391"/>
      <c r="BQ767" s="391"/>
      <c r="BR767" s="391"/>
      <c r="BS767" s="391"/>
      <c r="BT767" s="391"/>
      <c r="BU767" s="391"/>
      <c r="BV767" s="391"/>
      <c r="BW767" s="391"/>
      <c r="BX767" s="391"/>
    </row>
    <row r="768" spans="1:76">
      <c r="A768" s="662"/>
      <c r="B768" s="319"/>
      <c r="C768" s="319"/>
      <c r="D768" s="319"/>
      <c r="E768" s="319"/>
      <c r="F768" s="319"/>
      <c r="G768" s="393"/>
      <c r="H768" s="391"/>
      <c r="I768" s="319"/>
      <c r="J768" s="319"/>
      <c r="K768" s="319"/>
      <c r="L768" s="319"/>
      <c r="M768" s="319"/>
      <c r="N768" s="391"/>
      <c r="O768" s="319"/>
      <c r="P768" s="319"/>
      <c r="Q768" s="319"/>
      <c r="R768" s="319"/>
      <c r="S768" s="319"/>
      <c r="T768" s="391"/>
      <c r="U768" s="319"/>
      <c r="V768" s="319"/>
      <c r="W768" s="319"/>
      <c r="X768" s="319"/>
      <c r="Y768" s="319"/>
      <c r="Z768" s="391"/>
      <c r="AA768" s="319"/>
      <c r="AB768" s="319"/>
      <c r="AC768" s="319"/>
      <c r="AD768" s="319"/>
      <c r="AE768" s="319"/>
      <c r="AF768" s="391"/>
      <c r="AG768" s="319"/>
      <c r="AH768" s="319"/>
      <c r="AI768" s="319"/>
      <c r="AJ768" s="319"/>
      <c r="AK768" s="319"/>
      <c r="AL768" s="391"/>
      <c r="AM768" s="319"/>
      <c r="AN768" s="319"/>
      <c r="AO768" s="319"/>
      <c r="AP768" s="319"/>
      <c r="AQ768" s="319"/>
      <c r="AR768" s="391"/>
      <c r="AS768" s="319"/>
      <c r="AT768" s="319"/>
      <c r="AU768" s="319"/>
      <c r="AV768" s="319"/>
      <c r="AW768" s="394"/>
      <c r="AX768" s="391"/>
      <c r="AY768" s="319"/>
      <c r="AZ768" s="319"/>
      <c r="BA768" s="319"/>
      <c r="BB768" s="319"/>
      <c r="BC768" s="319"/>
      <c r="BD768" s="391"/>
      <c r="BE768" s="319"/>
      <c r="BF768" s="319"/>
      <c r="BG768" s="319"/>
      <c r="BH768" s="319"/>
      <c r="BI768" s="319"/>
      <c r="BJ768" s="391"/>
      <c r="BL768" s="391"/>
      <c r="BM768" s="391"/>
      <c r="BN768" s="391"/>
      <c r="BO768" s="391"/>
      <c r="BP768" s="391"/>
      <c r="BQ768" s="391"/>
      <c r="BR768" s="391"/>
      <c r="BS768" s="391"/>
      <c r="BT768" s="391"/>
      <c r="BU768" s="391"/>
      <c r="BV768" s="391"/>
      <c r="BW768" s="391"/>
      <c r="BX768" s="391"/>
    </row>
    <row r="769" spans="1:76">
      <c r="A769" s="662"/>
      <c r="B769" s="319"/>
      <c r="C769" s="319"/>
      <c r="D769" s="319"/>
      <c r="E769" s="319"/>
      <c r="F769" s="319"/>
      <c r="G769" s="393"/>
      <c r="H769" s="391"/>
      <c r="I769" s="319"/>
      <c r="J769" s="319"/>
      <c r="K769" s="319"/>
      <c r="L769" s="319"/>
      <c r="M769" s="319"/>
      <c r="N769" s="391"/>
      <c r="O769" s="319"/>
      <c r="P769" s="319"/>
      <c r="Q769" s="319"/>
      <c r="R769" s="319"/>
      <c r="S769" s="319"/>
      <c r="T769" s="391"/>
      <c r="U769" s="319"/>
      <c r="V769" s="319"/>
      <c r="W769" s="319"/>
      <c r="X769" s="319"/>
      <c r="Y769" s="319"/>
      <c r="Z769" s="391"/>
      <c r="AA769" s="319"/>
      <c r="AB769" s="319"/>
      <c r="AC769" s="319"/>
      <c r="AD769" s="319"/>
      <c r="AE769" s="319"/>
      <c r="AF769" s="391"/>
      <c r="AG769" s="319"/>
      <c r="AH769" s="319"/>
      <c r="AI769" s="319"/>
      <c r="AJ769" s="319"/>
      <c r="AK769" s="319"/>
      <c r="AL769" s="391"/>
      <c r="AM769" s="319"/>
      <c r="AN769" s="319"/>
      <c r="AO769" s="319"/>
      <c r="AP769" s="319"/>
      <c r="AQ769" s="319"/>
      <c r="AR769" s="391"/>
      <c r="AS769" s="319"/>
      <c r="AT769" s="319"/>
      <c r="AU769" s="319"/>
      <c r="AV769" s="319"/>
      <c r="AW769" s="394"/>
      <c r="AX769" s="391"/>
      <c r="AY769" s="319"/>
      <c r="AZ769" s="319"/>
      <c r="BA769" s="319"/>
      <c r="BB769" s="319"/>
      <c r="BC769" s="319"/>
      <c r="BD769" s="391"/>
      <c r="BE769" s="319"/>
      <c r="BF769" s="319"/>
      <c r="BG769" s="319"/>
      <c r="BH769" s="319"/>
      <c r="BI769" s="319"/>
      <c r="BJ769" s="391"/>
      <c r="BL769" s="391"/>
      <c r="BM769" s="391"/>
      <c r="BN769" s="391"/>
      <c r="BO769" s="391"/>
      <c r="BP769" s="391"/>
      <c r="BQ769" s="391"/>
      <c r="BR769" s="391"/>
      <c r="BS769" s="391"/>
      <c r="BT769" s="391"/>
      <c r="BU769" s="391"/>
      <c r="BV769" s="391"/>
      <c r="BW769" s="391"/>
      <c r="BX769" s="391"/>
    </row>
    <row r="770" spans="1:76">
      <c r="A770" s="662"/>
      <c r="B770" s="319"/>
      <c r="C770" s="319"/>
      <c r="D770" s="319"/>
      <c r="E770" s="319"/>
      <c r="F770" s="319"/>
      <c r="G770" s="393"/>
      <c r="H770" s="391"/>
      <c r="I770" s="319"/>
      <c r="J770" s="319"/>
      <c r="K770" s="319"/>
      <c r="L770" s="319"/>
      <c r="M770" s="319"/>
      <c r="N770" s="391"/>
      <c r="O770" s="319"/>
      <c r="P770" s="319"/>
      <c r="Q770" s="319"/>
      <c r="R770" s="319"/>
      <c r="S770" s="319"/>
      <c r="T770" s="391"/>
      <c r="U770" s="319"/>
      <c r="V770" s="319"/>
      <c r="W770" s="319"/>
      <c r="X770" s="319"/>
      <c r="Y770" s="319"/>
      <c r="Z770" s="391"/>
      <c r="AA770" s="319"/>
      <c r="AB770" s="319"/>
      <c r="AC770" s="319"/>
      <c r="AD770" s="319"/>
      <c r="AE770" s="319"/>
      <c r="AF770" s="391"/>
      <c r="AG770" s="319"/>
      <c r="AH770" s="319"/>
      <c r="AI770" s="319"/>
      <c r="AJ770" s="319"/>
      <c r="AK770" s="319"/>
      <c r="AL770" s="391"/>
      <c r="AM770" s="319"/>
      <c r="AN770" s="319"/>
      <c r="AO770" s="319"/>
      <c r="AP770" s="319"/>
      <c r="AQ770" s="319"/>
      <c r="AR770" s="391"/>
      <c r="AS770" s="319"/>
      <c r="AT770" s="319"/>
      <c r="AU770" s="319"/>
      <c r="AV770" s="319"/>
      <c r="AW770" s="394"/>
      <c r="AX770" s="391"/>
      <c r="AY770" s="319"/>
      <c r="AZ770" s="319"/>
      <c r="BA770" s="319"/>
      <c r="BB770" s="319"/>
      <c r="BC770" s="319"/>
      <c r="BD770" s="391"/>
      <c r="BE770" s="319"/>
      <c r="BF770" s="319"/>
      <c r="BG770" s="319"/>
      <c r="BH770" s="319"/>
      <c r="BI770" s="319"/>
      <c r="BJ770" s="391"/>
      <c r="BL770" s="391"/>
      <c r="BM770" s="391"/>
      <c r="BN770" s="391"/>
      <c r="BO770" s="391"/>
      <c r="BP770" s="391"/>
      <c r="BQ770" s="391"/>
      <c r="BR770" s="391"/>
      <c r="BS770" s="391"/>
      <c r="BT770" s="391"/>
      <c r="BU770" s="391"/>
      <c r="BV770" s="391"/>
      <c r="BW770" s="391"/>
      <c r="BX770" s="391"/>
    </row>
    <row r="771" spans="1:76">
      <c r="A771" s="662"/>
      <c r="B771" s="319"/>
      <c r="C771" s="319"/>
      <c r="D771" s="319"/>
      <c r="E771" s="319"/>
      <c r="F771" s="319"/>
      <c r="G771" s="393"/>
      <c r="H771" s="391"/>
      <c r="I771" s="319"/>
      <c r="J771" s="319"/>
      <c r="K771" s="319"/>
      <c r="L771" s="319"/>
      <c r="M771" s="319"/>
      <c r="N771" s="391"/>
      <c r="O771" s="319"/>
      <c r="P771" s="319"/>
      <c r="Q771" s="319"/>
      <c r="R771" s="319"/>
      <c r="S771" s="319"/>
      <c r="T771" s="391"/>
      <c r="U771" s="319"/>
      <c r="V771" s="319"/>
      <c r="W771" s="319"/>
      <c r="X771" s="319"/>
      <c r="Y771" s="319"/>
      <c r="Z771" s="391"/>
      <c r="AA771" s="319"/>
      <c r="AB771" s="319"/>
      <c r="AC771" s="319"/>
      <c r="AD771" s="319"/>
      <c r="AE771" s="319"/>
      <c r="AF771" s="391"/>
      <c r="AG771" s="319"/>
      <c r="AH771" s="319"/>
      <c r="AI771" s="319"/>
      <c r="AJ771" s="319"/>
      <c r="AK771" s="319"/>
      <c r="AL771" s="391"/>
      <c r="AM771" s="319"/>
      <c r="AN771" s="319"/>
      <c r="AO771" s="319"/>
      <c r="AP771" s="319"/>
      <c r="AQ771" s="319"/>
      <c r="AR771" s="391"/>
      <c r="AS771" s="319"/>
      <c r="AT771" s="319"/>
      <c r="AU771" s="319"/>
      <c r="AV771" s="319"/>
      <c r="AW771" s="394"/>
      <c r="AX771" s="391"/>
      <c r="AY771" s="319"/>
      <c r="AZ771" s="319"/>
      <c r="BA771" s="319"/>
      <c r="BB771" s="319"/>
      <c r="BC771" s="319"/>
      <c r="BD771" s="391"/>
      <c r="BE771" s="319"/>
      <c r="BF771" s="319"/>
      <c r="BG771" s="319"/>
      <c r="BH771" s="319"/>
      <c r="BI771" s="319"/>
      <c r="BJ771" s="391"/>
      <c r="BL771" s="391"/>
      <c r="BM771" s="391"/>
      <c r="BN771" s="391"/>
      <c r="BO771" s="391"/>
      <c r="BP771" s="391"/>
      <c r="BQ771" s="391"/>
      <c r="BR771" s="391"/>
      <c r="BS771" s="391"/>
      <c r="BT771" s="391"/>
      <c r="BU771" s="391"/>
      <c r="BV771" s="391"/>
      <c r="BW771" s="391"/>
      <c r="BX771" s="391"/>
    </row>
    <row r="772" spans="1:76">
      <c r="A772" s="662"/>
      <c r="B772" s="319"/>
      <c r="C772" s="319"/>
      <c r="D772" s="319"/>
      <c r="E772" s="319"/>
      <c r="F772" s="319"/>
      <c r="G772" s="393"/>
      <c r="H772" s="391"/>
      <c r="I772" s="319"/>
      <c r="J772" s="319"/>
      <c r="K772" s="319"/>
      <c r="L772" s="319"/>
      <c r="M772" s="319"/>
      <c r="N772" s="391"/>
      <c r="O772" s="319"/>
      <c r="P772" s="319"/>
      <c r="Q772" s="319"/>
      <c r="R772" s="319"/>
      <c r="S772" s="319"/>
      <c r="T772" s="391"/>
      <c r="U772" s="319"/>
      <c r="V772" s="319"/>
      <c r="W772" s="319"/>
      <c r="X772" s="319"/>
      <c r="Y772" s="319"/>
      <c r="Z772" s="391"/>
      <c r="AA772" s="319"/>
      <c r="AB772" s="319"/>
      <c r="AC772" s="319"/>
      <c r="AD772" s="319"/>
      <c r="AE772" s="319"/>
      <c r="AF772" s="391"/>
      <c r="AG772" s="319"/>
      <c r="AH772" s="319"/>
      <c r="AI772" s="319"/>
      <c r="AJ772" s="319"/>
      <c r="AK772" s="319"/>
      <c r="AL772" s="391"/>
      <c r="AM772" s="319"/>
      <c r="AN772" s="319"/>
      <c r="AO772" s="319"/>
      <c r="AP772" s="319"/>
      <c r="AQ772" s="319"/>
      <c r="AR772" s="391"/>
      <c r="AS772" s="319"/>
      <c r="AT772" s="319"/>
      <c r="AU772" s="319"/>
      <c r="AV772" s="319"/>
      <c r="AW772" s="394"/>
      <c r="AX772" s="391"/>
      <c r="AY772" s="319"/>
      <c r="AZ772" s="319"/>
      <c r="BA772" s="319"/>
      <c r="BB772" s="319"/>
      <c r="BC772" s="319"/>
      <c r="BD772" s="391"/>
      <c r="BE772" s="319"/>
      <c r="BF772" s="319"/>
      <c r="BG772" s="319"/>
      <c r="BH772" s="319"/>
      <c r="BI772" s="319"/>
      <c r="BJ772" s="391"/>
      <c r="BL772" s="391"/>
      <c r="BM772" s="391"/>
      <c r="BN772" s="391"/>
      <c r="BO772" s="391"/>
      <c r="BP772" s="391"/>
      <c r="BQ772" s="391"/>
      <c r="BR772" s="391"/>
      <c r="BS772" s="391"/>
      <c r="BT772" s="391"/>
      <c r="BU772" s="391"/>
      <c r="BV772" s="391"/>
      <c r="BW772" s="391"/>
      <c r="BX772" s="391"/>
    </row>
    <row r="773" spans="1:76">
      <c r="A773" s="662"/>
      <c r="B773" s="319"/>
      <c r="C773" s="319"/>
      <c r="D773" s="319"/>
      <c r="E773" s="319"/>
      <c r="F773" s="319"/>
      <c r="G773" s="393"/>
      <c r="H773" s="391"/>
      <c r="I773" s="319"/>
      <c r="J773" s="319"/>
      <c r="K773" s="319"/>
      <c r="L773" s="319"/>
      <c r="M773" s="319"/>
      <c r="N773" s="391"/>
      <c r="O773" s="319"/>
      <c r="P773" s="319"/>
      <c r="Q773" s="319"/>
      <c r="R773" s="319"/>
      <c r="S773" s="319"/>
      <c r="T773" s="391"/>
      <c r="U773" s="319"/>
      <c r="V773" s="319"/>
      <c r="W773" s="319"/>
      <c r="X773" s="319"/>
      <c r="Y773" s="319"/>
      <c r="Z773" s="391"/>
      <c r="AA773" s="319"/>
      <c r="AB773" s="319"/>
      <c r="AC773" s="319"/>
      <c r="AD773" s="319"/>
      <c r="AE773" s="319"/>
      <c r="AF773" s="391"/>
      <c r="AG773" s="319"/>
      <c r="AH773" s="319"/>
      <c r="AI773" s="319"/>
      <c r="AJ773" s="319"/>
      <c r="AK773" s="319"/>
      <c r="AL773" s="391"/>
      <c r="AM773" s="319"/>
      <c r="AN773" s="319"/>
      <c r="AO773" s="319"/>
      <c r="AP773" s="319"/>
      <c r="AQ773" s="319"/>
      <c r="AR773" s="391"/>
      <c r="AS773" s="319"/>
      <c r="AT773" s="319"/>
      <c r="AU773" s="319"/>
      <c r="AV773" s="319"/>
      <c r="AW773" s="394"/>
      <c r="AX773" s="391"/>
      <c r="AY773" s="319"/>
      <c r="AZ773" s="319"/>
      <c r="BA773" s="319"/>
      <c r="BB773" s="319"/>
      <c r="BC773" s="319"/>
      <c r="BD773" s="391"/>
      <c r="BE773" s="319"/>
      <c r="BF773" s="319"/>
      <c r="BG773" s="319"/>
      <c r="BH773" s="319"/>
      <c r="BI773" s="319"/>
      <c r="BJ773" s="391"/>
      <c r="BL773" s="391"/>
      <c r="BM773" s="391"/>
      <c r="BN773" s="391"/>
      <c r="BO773" s="391"/>
      <c r="BP773" s="391"/>
      <c r="BQ773" s="391"/>
      <c r="BR773" s="391"/>
      <c r="BS773" s="391"/>
      <c r="BT773" s="391"/>
      <c r="BU773" s="391"/>
      <c r="BV773" s="391"/>
      <c r="BW773" s="391"/>
      <c r="BX773" s="391"/>
    </row>
    <row r="774" spans="1:76">
      <c r="A774" s="662"/>
      <c r="B774" s="319"/>
      <c r="C774" s="319"/>
      <c r="D774" s="319"/>
      <c r="E774" s="319"/>
      <c r="F774" s="319"/>
      <c r="G774" s="393"/>
      <c r="H774" s="391"/>
      <c r="I774" s="319"/>
      <c r="J774" s="319"/>
      <c r="K774" s="319"/>
      <c r="L774" s="319"/>
      <c r="M774" s="319"/>
      <c r="N774" s="391"/>
      <c r="O774" s="319"/>
      <c r="P774" s="319"/>
      <c r="Q774" s="319"/>
      <c r="R774" s="319"/>
      <c r="S774" s="319"/>
      <c r="T774" s="391"/>
      <c r="U774" s="319"/>
      <c r="V774" s="319"/>
      <c r="W774" s="319"/>
      <c r="X774" s="319"/>
      <c r="Y774" s="319"/>
      <c r="Z774" s="391"/>
      <c r="AA774" s="319"/>
      <c r="AB774" s="319"/>
      <c r="AC774" s="319"/>
      <c r="AD774" s="319"/>
      <c r="AE774" s="319"/>
      <c r="AF774" s="391"/>
      <c r="AG774" s="319"/>
      <c r="AH774" s="319"/>
      <c r="AI774" s="319"/>
      <c r="AJ774" s="319"/>
      <c r="AK774" s="319"/>
      <c r="AL774" s="391"/>
      <c r="AM774" s="319"/>
      <c r="AN774" s="319"/>
      <c r="AO774" s="319"/>
      <c r="AP774" s="319"/>
      <c r="AQ774" s="319"/>
      <c r="AR774" s="391"/>
      <c r="AS774" s="319"/>
      <c r="AT774" s="319"/>
      <c r="AU774" s="319"/>
      <c r="AV774" s="319"/>
      <c r="AW774" s="394"/>
      <c r="AX774" s="391"/>
      <c r="AY774" s="319"/>
      <c r="AZ774" s="319"/>
      <c r="BA774" s="319"/>
      <c r="BB774" s="319"/>
      <c r="BC774" s="319"/>
      <c r="BD774" s="391"/>
      <c r="BE774" s="319"/>
      <c r="BF774" s="319"/>
      <c r="BG774" s="319"/>
      <c r="BH774" s="319"/>
      <c r="BI774" s="319"/>
      <c r="BJ774" s="391"/>
      <c r="BL774" s="391"/>
      <c r="BM774" s="391"/>
      <c r="BN774" s="391"/>
      <c r="BO774" s="391"/>
      <c r="BP774" s="391"/>
      <c r="BQ774" s="391"/>
      <c r="BR774" s="391"/>
      <c r="BS774" s="391"/>
      <c r="BT774" s="391"/>
      <c r="BU774" s="391"/>
      <c r="BV774" s="391"/>
      <c r="BW774" s="391"/>
      <c r="BX774" s="391"/>
    </row>
    <row r="775" spans="1:76">
      <c r="A775" s="662"/>
      <c r="B775" s="319"/>
      <c r="C775" s="319"/>
      <c r="D775" s="319"/>
      <c r="E775" s="319"/>
      <c r="F775" s="319"/>
      <c r="G775" s="393"/>
      <c r="H775" s="391"/>
      <c r="I775" s="319"/>
      <c r="J775" s="319"/>
      <c r="K775" s="319"/>
      <c r="L775" s="319"/>
      <c r="M775" s="319"/>
      <c r="N775" s="391"/>
      <c r="O775" s="319"/>
      <c r="P775" s="319"/>
      <c r="Q775" s="319"/>
      <c r="R775" s="319"/>
      <c r="S775" s="319"/>
      <c r="T775" s="391"/>
      <c r="U775" s="319"/>
      <c r="V775" s="319"/>
      <c r="W775" s="319"/>
      <c r="X775" s="319"/>
      <c r="Y775" s="319"/>
      <c r="Z775" s="391"/>
      <c r="AA775" s="319"/>
      <c r="AB775" s="319"/>
      <c r="AC775" s="319"/>
      <c r="AD775" s="319"/>
      <c r="AE775" s="319"/>
      <c r="AF775" s="391"/>
      <c r="AG775" s="319"/>
      <c r="AH775" s="319"/>
      <c r="AI775" s="319"/>
      <c r="AJ775" s="319"/>
      <c r="AK775" s="319"/>
      <c r="AL775" s="391"/>
      <c r="AM775" s="319"/>
      <c r="AN775" s="319"/>
      <c r="AO775" s="319"/>
      <c r="AP775" s="319"/>
      <c r="AQ775" s="319"/>
      <c r="AR775" s="391"/>
      <c r="AS775" s="319"/>
      <c r="AT775" s="319"/>
      <c r="AU775" s="319"/>
      <c r="AV775" s="319"/>
      <c r="AW775" s="394"/>
      <c r="AX775" s="391"/>
      <c r="AY775" s="319"/>
      <c r="AZ775" s="319"/>
      <c r="BA775" s="319"/>
      <c r="BB775" s="319"/>
      <c r="BC775" s="319"/>
      <c r="BD775" s="391"/>
      <c r="BE775" s="319"/>
      <c r="BF775" s="319"/>
      <c r="BG775" s="319"/>
      <c r="BH775" s="319"/>
      <c r="BI775" s="319"/>
      <c r="BJ775" s="391"/>
      <c r="BL775" s="391"/>
      <c r="BM775" s="391"/>
      <c r="BN775" s="391"/>
      <c r="BO775" s="391"/>
      <c r="BP775" s="391"/>
      <c r="BQ775" s="391"/>
      <c r="BR775" s="391"/>
      <c r="BS775" s="391"/>
      <c r="BT775" s="391"/>
      <c r="BU775" s="391"/>
      <c r="BV775" s="391"/>
      <c r="BW775" s="391"/>
      <c r="BX775" s="391"/>
    </row>
    <row r="776" spans="1:76">
      <c r="A776" s="662"/>
      <c r="B776" s="319"/>
      <c r="C776" s="319"/>
      <c r="D776" s="319"/>
      <c r="E776" s="319"/>
      <c r="F776" s="319"/>
      <c r="G776" s="393"/>
      <c r="H776" s="391"/>
      <c r="I776" s="319"/>
      <c r="J776" s="319"/>
      <c r="K776" s="319"/>
      <c r="L776" s="319"/>
      <c r="M776" s="319"/>
      <c r="N776" s="391"/>
      <c r="O776" s="319"/>
      <c r="P776" s="319"/>
      <c r="Q776" s="319"/>
      <c r="R776" s="319"/>
      <c r="S776" s="319"/>
      <c r="T776" s="391"/>
      <c r="U776" s="319"/>
      <c r="V776" s="319"/>
      <c r="W776" s="319"/>
      <c r="X776" s="319"/>
      <c r="Y776" s="319"/>
      <c r="Z776" s="391"/>
      <c r="AA776" s="319"/>
      <c r="AB776" s="319"/>
      <c r="AC776" s="319"/>
      <c r="AD776" s="319"/>
      <c r="AE776" s="319"/>
      <c r="AF776" s="391"/>
      <c r="AG776" s="319"/>
      <c r="AH776" s="319"/>
      <c r="AI776" s="319"/>
      <c r="AJ776" s="319"/>
      <c r="AK776" s="319"/>
      <c r="AL776" s="391"/>
      <c r="AM776" s="319"/>
      <c r="AN776" s="319"/>
      <c r="AO776" s="319"/>
      <c r="AP776" s="319"/>
      <c r="AQ776" s="319"/>
      <c r="AR776" s="391"/>
      <c r="AS776" s="319"/>
      <c r="AT776" s="319"/>
      <c r="AU776" s="319"/>
      <c r="AV776" s="319"/>
      <c r="AW776" s="394"/>
      <c r="AX776" s="391"/>
      <c r="AY776" s="319"/>
      <c r="AZ776" s="319"/>
      <c r="BA776" s="319"/>
      <c r="BB776" s="319"/>
      <c r="BC776" s="319"/>
      <c r="BD776" s="391"/>
      <c r="BE776" s="319"/>
      <c r="BF776" s="319"/>
      <c r="BG776" s="319"/>
      <c r="BH776" s="319"/>
      <c r="BI776" s="319"/>
      <c r="BJ776" s="391"/>
      <c r="BL776" s="391"/>
      <c r="BM776" s="391"/>
      <c r="BN776" s="391"/>
      <c r="BO776" s="391"/>
      <c r="BP776" s="391"/>
      <c r="BQ776" s="391"/>
      <c r="BR776" s="391"/>
      <c r="BS776" s="391"/>
      <c r="BT776" s="391"/>
      <c r="BU776" s="391"/>
      <c r="BV776" s="391"/>
      <c r="BW776" s="391"/>
      <c r="BX776" s="391"/>
    </row>
    <row r="777" spans="1:76">
      <c r="A777" s="662"/>
      <c r="B777" s="319"/>
      <c r="C777" s="319"/>
      <c r="D777" s="319"/>
      <c r="E777" s="319"/>
      <c r="F777" s="319"/>
      <c r="G777" s="393"/>
      <c r="H777" s="391"/>
      <c r="I777" s="319"/>
      <c r="J777" s="319"/>
      <c r="K777" s="319"/>
      <c r="L777" s="319"/>
      <c r="M777" s="319"/>
      <c r="N777" s="391"/>
      <c r="O777" s="319"/>
      <c r="P777" s="319"/>
      <c r="Q777" s="319"/>
      <c r="R777" s="319"/>
      <c r="S777" s="319"/>
      <c r="T777" s="391"/>
      <c r="U777" s="319"/>
      <c r="V777" s="319"/>
      <c r="W777" s="319"/>
      <c r="X777" s="319"/>
      <c r="Y777" s="319"/>
      <c r="Z777" s="391"/>
      <c r="AA777" s="319"/>
      <c r="AB777" s="319"/>
      <c r="AC777" s="319"/>
      <c r="AD777" s="319"/>
      <c r="AE777" s="319"/>
      <c r="AF777" s="391"/>
      <c r="AG777" s="319"/>
      <c r="AH777" s="319"/>
      <c r="AI777" s="319"/>
      <c r="AJ777" s="319"/>
      <c r="AK777" s="319"/>
      <c r="AL777" s="391"/>
      <c r="AM777" s="319"/>
      <c r="AN777" s="319"/>
      <c r="AO777" s="319"/>
      <c r="AP777" s="319"/>
      <c r="AQ777" s="319"/>
      <c r="AR777" s="391"/>
      <c r="AS777" s="319"/>
      <c r="AT777" s="319"/>
      <c r="AU777" s="319"/>
      <c r="AV777" s="319"/>
      <c r="AW777" s="394"/>
      <c r="AX777" s="391"/>
      <c r="AY777" s="319"/>
      <c r="AZ777" s="319"/>
      <c r="BA777" s="319"/>
      <c r="BB777" s="319"/>
      <c r="BC777" s="319"/>
      <c r="BD777" s="391"/>
      <c r="BE777" s="319"/>
      <c r="BF777" s="319"/>
      <c r="BG777" s="319"/>
      <c r="BH777" s="319"/>
      <c r="BI777" s="319"/>
      <c r="BJ777" s="391"/>
      <c r="BL777" s="391"/>
      <c r="BM777" s="391"/>
      <c r="BN777" s="391"/>
      <c r="BO777" s="391"/>
      <c r="BP777" s="391"/>
      <c r="BQ777" s="391"/>
      <c r="BR777" s="391"/>
      <c r="BS777" s="391"/>
      <c r="BT777" s="391"/>
      <c r="BU777" s="391"/>
      <c r="BV777" s="391"/>
      <c r="BW777" s="391"/>
      <c r="BX777" s="391"/>
    </row>
    <row r="778" spans="1:76">
      <c r="A778" s="662"/>
      <c r="B778" s="319"/>
      <c r="C778" s="319"/>
      <c r="D778" s="319"/>
      <c r="E778" s="319"/>
      <c r="F778" s="319"/>
      <c r="G778" s="393"/>
      <c r="H778" s="391"/>
      <c r="I778" s="319"/>
      <c r="J778" s="319"/>
      <c r="K778" s="319"/>
      <c r="L778" s="319"/>
      <c r="M778" s="319"/>
      <c r="N778" s="391"/>
      <c r="O778" s="319"/>
      <c r="P778" s="319"/>
      <c r="Q778" s="319"/>
      <c r="R778" s="319"/>
      <c r="S778" s="319"/>
      <c r="T778" s="391"/>
      <c r="U778" s="319"/>
      <c r="V778" s="319"/>
      <c r="W778" s="319"/>
      <c r="X778" s="319"/>
      <c r="Y778" s="319"/>
      <c r="Z778" s="391"/>
      <c r="AA778" s="319"/>
      <c r="AB778" s="319"/>
      <c r="AC778" s="319"/>
      <c r="AD778" s="319"/>
      <c r="AE778" s="319"/>
      <c r="AF778" s="391"/>
      <c r="AG778" s="319"/>
      <c r="AH778" s="319"/>
      <c r="AI778" s="319"/>
      <c r="AJ778" s="319"/>
      <c r="AK778" s="319"/>
      <c r="AL778" s="391"/>
      <c r="AM778" s="319"/>
      <c r="AN778" s="319"/>
      <c r="AO778" s="319"/>
      <c r="AP778" s="319"/>
      <c r="AQ778" s="319"/>
      <c r="AR778" s="391"/>
      <c r="AS778" s="319"/>
      <c r="AT778" s="319"/>
      <c r="AU778" s="319"/>
      <c r="AV778" s="319"/>
      <c r="AW778" s="394"/>
      <c r="AX778" s="391"/>
      <c r="AY778" s="319"/>
      <c r="AZ778" s="319"/>
      <c r="BA778" s="319"/>
      <c r="BB778" s="319"/>
      <c r="BC778" s="319"/>
      <c r="BD778" s="391"/>
      <c r="BE778" s="319"/>
      <c r="BF778" s="319"/>
      <c r="BG778" s="319"/>
      <c r="BH778" s="319"/>
      <c r="BI778" s="319"/>
      <c r="BJ778" s="391"/>
      <c r="BL778" s="391"/>
      <c r="BM778" s="391"/>
      <c r="BN778" s="391"/>
      <c r="BO778" s="391"/>
      <c r="BP778" s="391"/>
      <c r="BQ778" s="391"/>
      <c r="BR778" s="391"/>
      <c r="BS778" s="391"/>
      <c r="BT778" s="391"/>
      <c r="BU778" s="391"/>
      <c r="BV778" s="391"/>
      <c r="BW778" s="391"/>
      <c r="BX778" s="391"/>
    </row>
    <row r="779" spans="1:76">
      <c r="A779" s="662"/>
      <c r="B779" s="319"/>
      <c r="C779" s="319"/>
      <c r="D779" s="319"/>
      <c r="E779" s="319"/>
      <c r="F779" s="319"/>
      <c r="G779" s="393"/>
      <c r="H779" s="391"/>
      <c r="I779" s="319"/>
      <c r="J779" s="319"/>
      <c r="K779" s="319"/>
      <c r="L779" s="319"/>
      <c r="M779" s="319"/>
      <c r="N779" s="391"/>
      <c r="O779" s="319"/>
      <c r="P779" s="319"/>
      <c r="Q779" s="319"/>
      <c r="R779" s="319"/>
      <c r="S779" s="319"/>
      <c r="T779" s="391"/>
      <c r="U779" s="319"/>
      <c r="V779" s="319"/>
      <c r="W779" s="319"/>
      <c r="X779" s="319"/>
      <c r="Y779" s="319"/>
      <c r="Z779" s="391"/>
      <c r="AA779" s="319"/>
      <c r="AB779" s="319"/>
      <c r="AC779" s="319"/>
      <c r="AD779" s="319"/>
      <c r="AE779" s="319"/>
      <c r="AF779" s="391"/>
      <c r="AG779" s="319"/>
      <c r="AH779" s="319"/>
      <c r="AI779" s="319"/>
      <c r="AJ779" s="319"/>
      <c r="AK779" s="319"/>
      <c r="AL779" s="391"/>
      <c r="AM779" s="319"/>
      <c r="AN779" s="319"/>
      <c r="AO779" s="319"/>
      <c r="AP779" s="319"/>
      <c r="AQ779" s="319"/>
      <c r="AR779" s="391"/>
      <c r="AS779" s="319"/>
      <c r="AT779" s="319"/>
      <c r="AU779" s="319"/>
      <c r="AV779" s="319"/>
      <c r="AW779" s="394"/>
      <c r="AX779" s="391"/>
      <c r="AY779" s="319"/>
      <c r="AZ779" s="319"/>
      <c r="BA779" s="319"/>
      <c r="BB779" s="319"/>
      <c r="BC779" s="319"/>
      <c r="BD779" s="391"/>
      <c r="BE779" s="319"/>
      <c r="BF779" s="319"/>
      <c r="BG779" s="319"/>
      <c r="BH779" s="319"/>
      <c r="BI779" s="319"/>
      <c r="BJ779" s="391"/>
      <c r="BL779" s="391"/>
      <c r="BM779" s="391"/>
      <c r="BN779" s="391"/>
      <c r="BO779" s="391"/>
      <c r="BP779" s="391"/>
      <c r="BQ779" s="391"/>
      <c r="BR779" s="391"/>
      <c r="BS779" s="391"/>
      <c r="BT779" s="391"/>
      <c r="BU779" s="391"/>
      <c r="BV779" s="391"/>
      <c r="BW779" s="391"/>
      <c r="BX779" s="391"/>
    </row>
    <row r="780" spans="1:76">
      <c r="A780" s="662"/>
      <c r="B780" s="319"/>
      <c r="C780" s="319"/>
      <c r="D780" s="319"/>
      <c r="E780" s="319"/>
      <c r="F780" s="319"/>
      <c r="G780" s="393"/>
      <c r="H780" s="391"/>
      <c r="I780" s="319"/>
      <c r="J780" s="319"/>
      <c r="K780" s="319"/>
      <c r="L780" s="319"/>
      <c r="M780" s="319"/>
      <c r="N780" s="391"/>
      <c r="O780" s="319"/>
      <c r="P780" s="319"/>
      <c r="Q780" s="319"/>
      <c r="R780" s="319"/>
      <c r="S780" s="319"/>
      <c r="T780" s="391"/>
      <c r="U780" s="319"/>
      <c r="V780" s="319"/>
      <c r="W780" s="319"/>
      <c r="X780" s="319"/>
      <c r="Y780" s="319"/>
      <c r="Z780" s="391"/>
      <c r="AA780" s="319"/>
      <c r="AB780" s="319"/>
      <c r="AC780" s="319"/>
      <c r="AD780" s="319"/>
      <c r="AE780" s="319"/>
      <c r="AF780" s="391"/>
      <c r="AG780" s="319"/>
      <c r="AH780" s="319"/>
      <c r="AI780" s="319"/>
      <c r="AJ780" s="319"/>
      <c r="AK780" s="319"/>
      <c r="AL780" s="391"/>
      <c r="AM780" s="319"/>
      <c r="AN780" s="319"/>
      <c r="AO780" s="319"/>
      <c r="AP780" s="319"/>
      <c r="AQ780" s="319"/>
      <c r="AR780" s="391"/>
      <c r="AS780" s="319"/>
      <c r="AT780" s="319"/>
      <c r="AU780" s="319"/>
      <c r="AV780" s="319"/>
      <c r="AW780" s="394"/>
      <c r="AX780" s="391"/>
      <c r="AY780" s="319"/>
      <c r="AZ780" s="319"/>
      <c r="BA780" s="319"/>
      <c r="BB780" s="319"/>
      <c r="BC780" s="319"/>
      <c r="BD780" s="391"/>
      <c r="BE780" s="319"/>
      <c r="BF780" s="319"/>
      <c r="BG780" s="319"/>
      <c r="BH780" s="319"/>
      <c r="BI780" s="319"/>
      <c r="BJ780" s="391"/>
      <c r="BL780" s="391"/>
      <c r="BM780" s="391"/>
      <c r="BN780" s="391"/>
      <c r="BO780" s="391"/>
      <c r="BP780" s="391"/>
      <c r="BQ780" s="391"/>
      <c r="BR780" s="391"/>
      <c r="BS780" s="391"/>
      <c r="BT780" s="391"/>
      <c r="BU780" s="391"/>
      <c r="BV780" s="391"/>
      <c r="BW780" s="391"/>
      <c r="BX780" s="391"/>
    </row>
    <row r="781" spans="1:76">
      <c r="A781" s="662"/>
      <c r="B781" s="319"/>
      <c r="C781" s="319"/>
      <c r="D781" s="319"/>
      <c r="E781" s="319"/>
      <c r="F781" s="319"/>
      <c r="G781" s="393"/>
      <c r="H781" s="391"/>
      <c r="I781" s="319"/>
      <c r="J781" s="319"/>
      <c r="K781" s="319"/>
      <c r="L781" s="319"/>
      <c r="M781" s="319"/>
      <c r="N781" s="391"/>
      <c r="O781" s="319"/>
      <c r="P781" s="319"/>
      <c r="Q781" s="319"/>
      <c r="R781" s="319"/>
      <c r="S781" s="319"/>
      <c r="T781" s="391"/>
      <c r="U781" s="319"/>
      <c r="V781" s="319"/>
      <c r="W781" s="319"/>
      <c r="X781" s="319"/>
      <c r="Y781" s="319"/>
      <c r="Z781" s="391"/>
      <c r="AA781" s="319"/>
      <c r="AB781" s="319"/>
      <c r="AC781" s="319"/>
      <c r="AD781" s="319"/>
      <c r="AE781" s="319"/>
      <c r="AF781" s="391"/>
      <c r="AG781" s="319"/>
      <c r="AH781" s="319"/>
      <c r="AI781" s="319"/>
      <c r="AJ781" s="319"/>
      <c r="AK781" s="319"/>
      <c r="AL781" s="391"/>
      <c r="AM781" s="319"/>
      <c r="AN781" s="319"/>
      <c r="AO781" s="319"/>
      <c r="AP781" s="319"/>
      <c r="AQ781" s="319"/>
      <c r="AR781" s="391"/>
      <c r="AS781" s="319"/>
      <c r="AT781" s="319"/>
      <c r="AU781" s="319"/>
      <c r="AV781" s="319"/>
      <c r="AW781" s="394"/>
      <c r="AX781" s="391"/>
      <c r="AY781" s="319"/>
      <c r="AZ781" s="319"/>
      <c r="BA781" s="319"/>
      <c r="BB781" s="319"/>
      <c r="BC781" s="319"/>
      <c r="BD781" s="391"/>
      <c r="BE781" s="319"/>
      <c r="BF781" s="319"/>
      <c r="BG781" s="319"/>
      <c r="BH781" s="319"/>
      <c r="BI781" s="319"/>
      <c r="BJ781" s="391"/>
      <c r="BL781" s="391"/>
      <c r="BM781" s="391"/>
      <c r="BN781" s="391"/>
      <c r="BO781" s="391"/>
      <c r="BP781" s="391"/>
      <c r="BQ781" s="391"/>
      <c r="BR781" s="391"/>
      <c r="BS781" s="391"/>
      <c r="BT781" s="391"/>
      <c r="BU781" s="391"/>
      <c r="BV781" s="391"/>
      <c r="BW781" s="391"/>
      <c r="BX781" s="391"/>
    </row>
    <row r="782" spans="1:76">
      <c r="A782" s="662"/>
      <c r="B782" s="319"/>
      <c r="C782" s="319"/>
      <c r="D782" s="319"/>
      <c r="E782" s="319"/>
      <c r="F782" s="319"/>
      <c r="G782" s="393"/>
      <c r="H782" s="391"/>
      <c r="I782" s="319"/>
      <c r="J782" s="319"/>
      <c r="K782" s="319"/>
      <c r="L782" s="319"/>
      <c r="M782" s="319"/>
      <c r="N782" s="391"/>
      <c r="O782" s="319"/>
      <c r="P782" s="319"/>
      <c r="Q782" s="319"/>
      <c r="R782" s="319"/>
      <c r="S782" s="319"/>
      <c r="T782" s="391"/>
      <c r="U782" s="319"/>
      <c r="V782" s="319"/>
      <c r="W782" s="319"/>
      <c r="X782" s="319"/>
      <c r="Y782" s="319"/>
      <c r="Z782" s="391"/>
      <c r="AA782" s="319"/>
      <c r="AB782" s="319"/>
      <c r="AC782" s="319"/>
      <c r="AD782" s="319"/>
      <c r="AE782" s="319"/>
      <c r="AF782" s="391"/>
      <c r="AG782" s="319"/>
      <c r="AH782" s="319"/>
      <c r="AI782" s="319"/>
      <c r="AJ782" s="319"/>
      <c r="AK782" s="319"/>
      <c r="AL782" s="391"/>
      <c r="AM782" s="319"/>
      <c r="AN782" s="319"/>
      <c r="AO782" s="319"/>
      <c r="AP782" s="319"/>
      <c r="AQ782" s="319"/>
      <c r="AR782" s="391"/>
      <c r="AS782" s="319"/>
      <c r="AT782" s="319"/>
      <c r="AU782" s="319"/>
      <c r="AV782" s="319"/>
      <c r="AW782" s="394"/>
      <c r="AX782" s="391"/>
      <c r="AY782" s="319"/>
      <c r="AZ782" s="319"/>
      <c r="BA782" s="319"/>
      <c r="BB782" s="319"/>
      <c r="BC782" s="319"/>
      <c r="BD782" s="391"/>
      <c r="BE782" s="319"/>
      <c r="BF782" s="319"/>
      <c r="BG782" s="319"/>
      <c r="BH782" s="319"/>
      <c r="BI782" s="319"/>
      <c r="BJ782" s="391"/>
      <c r="BL782" s="391"/>
      <c r="BM782" s="391"/>
      <c r="BN782" s="391"/>
      <c r="BO782" s="391"/>
      <c r="BP782" s="391"/>
      <c r="BQ782" s="391"/>
      <c r="BR782" s="391"/>
      <c r="BS782" s="391"/>
      <c r="BT782" s="391"/>
      <c r="BU782" s="391"/>
      <c r="BV782" s="391"/>
      <c r="BW782" s="391"/>
      <c r="BX782" s="391"/>
    </row>
    <row r="783" spans="1:76">
      <c r="A783" s="662"/>
      <c r="B783" s="319"/>
      <c r="C783" s="319"/>
      <c r="D783" s="319"/>
      <c r="E783" s="319"/>
      <c r="F783" s="319"/>
      <c r="G783" s="393"/>
      <c r="H783" s="391"/>
      <c r="I783" s="319"/>
      <c r="J783" s="319"/>
      <c r="K783" s="319"/>
      <c r="L783" s="319"/>
      <c r="M783" s="319"/>
      <c r="N783" s="391"/>
      <c r="O783" s="319"/>
      <c r="P783" s="319"/>
      <c r="Q783" s="319"/>
      <c r="R783" s="319"/>
      <c r="S783" s="319"/>
      <c r="T783" s="391"/>
      <c r="U783" s="319"/>
      <c r="V783" s="319"/>
      <c r="W783" s="319"/>
      <c r="X783" s="319"/>
      <c r="Y783" s="319"/>
      <c r="Z783" s="391"/>
      <c r="AA783" s="319"/>
      <c r="AB783" s="319"/>
      <c r="AC783" s="319"/>
      <c r="AD783" s="319"/>
      <c r="AE783" s="319"/>
      <c r="AF783" s="391"/>
      <c r="AG783" s="319"/>
      <c r="AH783" s="319"/>
      <c r="AI783" s="319"/>
      <c r="AJ783" s="319"/>
      <c r="AK783" s="319"/>
      <c r="AL783" s="391"/>
      <c r="AM783" s="319"/>
      <c r="AN783" s="319"/>
      <c r="AO783" s="319"/>
      <c r="AP783" s="319"/>
      <c r="AQ783" s="319"/>
      <c r="AR783" s="391"/>
      <c r="AS783" s="319"/>
      <c r="AT783" s="319"/>
      <c r="AU783" s="319"/>
      <c r="AV783" s="319"/>
      <c r="AW783" s="394"/>
      <c r="AX783" s="391"/>
      <c r="AY783" s="319"/>
      <c r="AZ783" s="319"/>
      <c r="BA783" s="319"/>
      <c r="BB783" s="319"/>
      <c r="BC783" s="319"/>
      <c r="BD783" s="391"/>
      <c r="BE783" s="319"/>
      <c r="BF783" s="319"/>
      <c r="BG783" s="319"/>
      <c r="BH783" s="319"/>
      <c r="BI783" s="319"/>
      <c r="BJ783" s="391"/>
      <c r="BL783" s="391"/>
      <c r="BM783" s="391"/>
      <c r="BN783" s="391"/>
      <c r="BO783" s="391"/>
      <c r="BP783" s="391"/>
      <c r="BQ783" s="391"/>
      <c r="BR783" s="391"/>
      <c r="BS783" s="391"/>
      <c r="BT783" s="391"/>
      <c r="BU783" s="391"/>
      <c r="BV783" s="391"/>
      <c r="BW783" s="391"/>
      <c r="BX783" s="391"/>
    </row>
    <row r="784" spans="1:76">
      <c r="A784" s="662"/>
      <c r="B784" s="319"/>
      <c r="C784" s="319"/>
      <c r="D784" s="319"/>
      <c r="E784" s="319"/>
      <c r="F784" s="319"/>
      <c r="G784" s="393"/>
      <c r="H784" s="391"/>
      <c r="I784" s="319"/>
      <c r="J784" s="319"/>
      <c r="K784" s="319"/>
      <c r="L784" s="319"/>
      <c r="M784" s="319"/>
      <c r="N784" s="391"/>
      <c r="O784" s="319"/>
      <c r="P784" s="319"/>
      <c r="Q784" s="319"/>
      <c r="R784" s="319"/>
      <c r="S784" s="319"/>
      <c r="T784" s="391"/>
      <c r="U784" s="319"/>
      <c r="V784" s="319"/>
      <c r="W784" s="319"/>
      <c r="X784" s="319"/>
      <c r="Y784" s="319"/>
      <c r="Z784" s="391"/>
      <c r="AA784" s="319"/>
      <c r="AB784" s="319"/>
      <c r="AC784" s="319"/>
      <c r="AD784" s="319"/>
      <c r="AE784" s="319"/>
      <c r="AF784" s="391"/>
      <c r="AG784" s="319"/>
      <c r="AH784" s="319"/>
      <c r="AI784" s="319"/>
      <c r="AJ784" s="319"/>
      <c r="AK784" s="319"/>
      <c r="AL784" s="391"/>
      <c r="AM784" s="319"/>
      <c r="AN784" s="319"/>
      <c r="AO784" s="319"/>
      <c r="AP784" s="319"/>
      <c r="AQ784" s="319"/>
      <c r="AR784" s="391"/>
      <c r="AS784" s="319"/>
      <c r="AT784" s="319"/>
      <c r="AU784" s="319"/>
      <c r="AV784" s="319"/>
      <c r="AW784" s="394"/>
      <c r="AX784" s="391"/>
      <c r="AY784" s="319"/>
      <c r="AZ784" s="319"/>
      <c r="BA784" s="319"/>
      <c r="BB784" s="319"/>
      <c r="BC784" s="319"/>
      <c r="BD784" s="391"/>
      <c r="BE784" s="319"/>
      <c r="BF784" s="319"/>
      <c r="BG784" s="319"/>
      <c r="BH784" s="319"/>
      <c r="BI784" s="319"/>
      <c r="BJ784" s="391"/>
      <c r="BL784" s="391"/>
      <c r="BM784" s="391"/>
      <c r="BN784" s="391"/>
      <c r="BO784" s="391"/>
      <c r="BP784" s="391"/>
      <c r="BQ784" s="391"/>
      <c r="BR784" s="391"/>
      <c r="BS784" s="391"/>
      <c r="BT784" s="391"/>
      <c r="BU784" s="391"/>
      <c r="BV784" s="391"/>
      <c r="BW784" s="391"/>
      <c r="BX784" s="391"/>
    </row>
    <row r="785" spans="1:76">
      <c r="A785" s="662"/>
      <c r="B785" s="319"/>
      <c r="C785" s="319"/>
      <c r="D785" s="319"/>
      <c r="E785" s="319"/>
      <c r="F785" s="319"/>
      <c r="G785" s="393"/>
      <c r="H785" s="391"/>
      <c r="I785" s="319"/>
      <c r="J785" s="319"/>
      <c r="K785" s="319"/>
      <c r="L785" s="319"/>
      <c r="M785" s="319"/>
      <c r="N785" s="391"/>
      <c r="O785" s="319"/>
      <c r="P785" s="319"/>
      <c r="Q785" s="319"/>
      <c r="R785" s="319"/>
      <c r="S785" s="319"/>
      <c r="T785" s="391"/>
      <c r="U785" s="319"/>
      <c r="V785" s="319"/>
      <c r="W785" s="319"/>
      <c r="X785" s="319"/>
      <c r="Y785" s="319"/>
      <c r="Z785" s="391"/>
      <c r="AA785" s="319"/>
      <c r="AB785" s="319"/>
      <c r="AC785" s="319"/>
      <c r="AD785" s="319"/>
      <c r="AE785" s="319"/>
      <c r="AF785" s="391"/>
      <c r="AG785" s="319"/>
      <c r="AH785" s="319"/>
      <c r="AI785" s="319"/>
      <c r="AJ785" s="319"/>
      <c r="AK785" s="319"/>
      <c r="AL785" s="391"/>
      <c r="AM785" s="319"/>
      <c r="AN785" s="319"/>
      <c r="AO785" s="319"/>
      <c r="AP785" s="319"/>
      <c r="AQ785" s="319"/>
      <c r="AR785" s="391"/>
      <c r="AS785" s="319"/>
      <c r="AT785" s="319"/>
      <c r="AU785" s="319"/>
      <c r="AV785" s="319"/>
      <c r="AW785" s="394"/>
      <c r="AX785" s="391"/>
      <c r="AY785" s="319"/>
      <c r="AZ785" s="319"/>
      <c r="BA785" s="319"/>
      <c r="BB785" s="319"/>
      <c r="BC785" s="319"/>
      <c r="BD785" s="391"/>
      <c r="BE785" s="319"/>
      <c r="BF785" s="319"/>
      <c r="BG785" s="319"/>
      <c r="BH785" s="319"/>
      <c r="BI785" s="319"/>
      <c r="BJ785" s="391"/>
      <c r="BL785" s="391"/>
      <c r="BM785" s="391"/>
      <c r="BN785" s="391"/>
      <c r="BO785" s="391"/>
      <c r="BP785" s="391"/>
      <c r="BQ785" s="391"/>
      <c r="BR785" s="391"/>
      <c r="BS785" s="391"/>
      <c r="BT785" s="391"/>
      <c r="BU785" s="391"/>
      <c r="BV785" s="391"/>
      <c r="BW785" s="391"/>
      <c r="BX785" s="391"/>
    </row>
    <row r="786" spans="1:76">
      <c r="A786" s="662"/>
      <c r="B786" s="319"/>
      <c r="C786" s="319"/>
      <c r="D786" s="319"/>
      <c r="E786" s="319"/>
      <c r="F786" s="319"/>
      <c r="G786" s="393"/>
      <c r="H786" s="391"/>
      <c r="I786" s="319"/>
      <c r="J786" s="319"/>
      <c r="K786" s="319"/>
      <c r="L786" s="319"/>
      <c r="M786" s="319"/>
      <c r="N786" s="391"/>
      <c r="O786" s="319"/>
      <c r="P786" s="319"/>
      <c r="Q786" s="319"/>
      <c r="R786" s="319"/>
      <c r="S786" s="319"/>
      <c r="T786" s="391"/>
      <c r="U786" s="319"/>
      <c r="V786" s="319"/>
      <c r="W786" s="319"/>
      <c r="X786" s="319"/>
      <c r="Y786" s="319"/>
      <c r="Z786" s="391"/>
      <c r="AA786" s="319"/>
      <c r="AB786" s="319"/>
      <c r="AC786" s="319"/>
      <c r="AD786" s="319"/>
      <c r="AE786" s="319"/>
      <c r="AF786" s="391"/>
      <c r="AG786" s="319"/>
      <c r="AH786" s="319"/>
      <c r="AI786" s="319"/>
      <c r="AJ786" s="319"/>
      <c r="AK786" s="319"/>
      <c r="AL786" s="391"/>
      <c r="AM786" s="319"/>
      <c r="AN786" s="319"/>
      <c r="AO786" s="319"/>
      <c r="AP786" s="319"/>
      <c r="AQ786" s="319"/>
      <c r="AR786" s="391"/>
      <c r="AS786" s="319"/>
      <c r="AT786" s="319"/>
      <c r="AU786" s="319"/>
      <c r="AV786" s="319"/>
      <c r="AW786" s="394"/>
      <c r="AX786" s="391"/>
      <c r="AY786" s="319"/>
      <c r="AZ786" s="319"/>
      <c r="BA786" s="319"/>
      <c r="BB786" s="319"/>
      <c r="BC786" s="319"/>
      <c r="BD786" s="391"/>
      <c r="BE786" s="319"/>
      <c r="BF786" s="319"/>
      <c r="BG786" s="319"/>
      <c r="BH786" s="319"/>
      <c r="BI786" s="319"/>
      <c r="BJ786" s="391"/>
      <c r="BL786" s="391"/>
      <c r="BM786" s="391"/>
      <c r="BN786" s="391"/>
      <c r="BO786" s="391"/>
      <c r="BP786" s="391"/>
      <c r="BQ786" s="391"/>
      <c r="BR786" s="391"/>
      <c r="BS786" s="391"/>
      <c r="BT786" s="391"/>
      <c r="BU786" s="391"/>
      <c r="BV786" s="391"/>
      <c r="BW786" s="391"/>
      <c r="BX786" s="391"/>
    </row>
    <row r="787" spans="1:76">
      <c r="A787" s="662"/>
      <c r="B787" s="319"/>
      <c r="C787" s="319"/>
      <c r="D787" s="319"/>
      <c r="E787" s="319"/>
      <c r="F787" s="319"/>
      <c r="G787" s="393"/>
      <c r="H787" s="391"/>
      <c r="I787" s="319"/>
      <c r="J787" s="319"/>
      <c r="K787" s="319"/>
      <c r="L787" s="319"/>
      <c r="M787" s="319"/>
      <c r="N787" s="391"/>
      <c r="O787" s="319"/>
      <c r="P787" s="319"/>
      <c r="Q787" s="319"/>
      <c r="R787" s="319"/>
      <c r="S787" s="319"/>
      <c r="T787" s="391"/>
      <c r="U787" s="319"/>
      <c r="V787" s="319"/>
      <c r="W787" s="319"/>
      <c r="X787" s="319"/>
      <c r="Y787" s="319"/>
      <c r="Z787" s="391"/>
      <c r="AA787" s="319"/>
      <c r="AB787" s="319"/>
      <c r="AC787" s="319"/>
      <c r="AD787" s="319"/>
      <c r="AE787" s="319"/>
      <c r="AF787" s="391"/>
      <c r="AG787" s="319"/>
      <c r="AH787" s="319"/>
      <c r="AI787" s="319"/>
      <c r="AJ787" s="319"/>
      <c r="AK787" s="319"/>
      <c r="AL787" s="391"/>
      <c r="AM787" s="319"/>
      <c r="AN787" s="319"/>
      <c r="AO787" s="319"/>
      <c r="AP787" s="319"/>
      <c r="AQ787" s="319"/>
      <c r="AR787" s="391"/>
      <c r="AS787" s="319"/>
      <c r="AT787" s="319"/>
      <c r="AU787" s="319"/>
      <c r="AV787" s="319"/>
      <c r="AW787" s="394"/>
      <c r="AX787" s="391"/>
      <c r="AY787" s="319"/>
      <c r="AZ787" s="319"/>
      <c r="BA787" s="319"/>
      <c r="BB787" s="319"/>
      <c r="BC787" s="319"/>
      <c r="BD787" s="391"/>
      <c r="BE787" s="319"/>
      <c r="BF787" s="319"/>
      <c r="BG787" s="319"/>
      <c r="BH787" s="319"/>
      <c r="BI787" s="319"/>
      <c r="BJ787" s="391"/>
      <c r="BL787" s="391"/>
      <c r="BM787" s="391"/>
      <c r="BN787" s="391"/>
      <c r="BO787" s="391"/>
      <c r="BP787" s="391"/>
      <c r="BQ787" s="391"/>
      <c r="BR787" s="391"/>
      <c r="BS787" s="391"/>
      <c r="BT787" s="391"/>
      <c r="BU787" s="391"/>
      <c r="BV787" s="391"/>
      <c r="BW787" s="391"/>
      <c r="BX787" s="391"/>
    </row>
    <row r="788" spans="1:76">
      <c r="A788" s="662"/>
      <c r="B788" s="319"/>
      <c r="C788" s="319"/>
      <c r="D788" s="319"/>
      <c r="E788" s="319"/>
      <c r="F788" s="319"/>
      <c r="G788" s="393"/>
      <c r="H788" s="391"/>
      <c r="I788" s="319"/>
      <c r="J788" s="319"/>
      <c r="K788" s="319"/>
      <c r="L788" s="319"/>
      <c r="M788" s="319"/>
      <c r="N788" s="391"/>
      <c r="O788" s="319"/>
      <c r="P788" s="319"/>
      <c r="Q788" s="319"/>
      <c r="R788" s="319"/>
      <c r="S788" s="319"/>
      <c r="T788" s="391"/>
      <c r="U788" s="319"/>
      <c r="V788" s="319"/>
      <c r="W788" s="319"/>
      <c r="X788" s="319"/>
      <c r="Y788" s="319"/>
      <c r="Z788" s="391"/>
      <c r="AA788" s="319"/>
      <c r="AB788" s="319"/>
      <c r="AC788" s="319"/>
      <c r="AD788" s="319"/>
      <c r="AE788" s="319"/>
      <c r="AF788" s="391"/>
      <c r="AG788" s="319"/>
      <c r="AH788" s="319"/>
      <c r="AI788" s="319"/>
      <c r="AJ788" s="319"/>
      <c r="AK788" s="319"/>
      <c r="AL788" s="391"/>
      <c r="AM788" s="319"/>
      <c r="AN788" s="319"/>
      <c r="AO788" s="319"/>
      <c r="AP788" s="319"/>
      <c r="AQ788" s="319"/>
      <c r="AR788" s="391"/>
      <c r="AS788" s="319"/>
      <c r="AT788" s="319"/>
      <c r="AU788" s="319"/>
      <c r="AV788" s="319"/>
      <c r="AW788" s="394"/>
      <c r="AX788" s="391"/>
      <c r="AY788" s="319"/>
      <c r="AZ788" s="319"/>
      <c r="BA788" s="319"/>
      <c r="BB788" s="319"/>
      <c r="BC788" s="319"/>
      <c r="BD788" s="391"/>
      <c r="BE788" s="319"/>
      <c r="BF788" s="319"/>
      <c r="BG788" s="319"/>
      <c r="BH788" s="319"/>
      <c r="BI788" s="319"/>
      <c r="BJ788" s="391"/>
      <c r="BL788" s="391"/>
      <c r="BM788" s="391"/>
      <c r="BN788" s="391"/>
      <c r="BO788" s="391"/>
      <c r="BP788" s="391"/>
      <c r="BQ788" s="391"/>
      <c r="BR788" s="391"/>
      <c r="BS788" s="391"/>
      <c r="BT788" s="391"/>
      <c r="BU788" s="391"/>
      <c r="BV788" s="391"/>
      <c r="BW788" s="391"/>
      <c r="BX788" s="391"/>
    </row>
    <row r="789" spans="1:76">
      <c r="A789" s="662"/>
      <c r="B789" s="319"/>
      <c r="C789" s="319"/>
      <c r="D789" s="319"/>
      <c r="E789" s="319"/>
      <c r="F789" s="319"/>
      <c r="G789" s="393"/>
      <c r="H789" s="391"/>
      <c r="I789" s="319"/>
      <c r="J789" s="319"/>
      <c r="K789" s="319"/>
      <c r="L789" s="319"/>
      <c r="M789" s="319"/>
      <c r="N789" s="391"/>
      <c r="O789" s="319"/>
      <c r="P789" s="319"/>
      <c r="Q789" s="319"/>
      <c r="R789" s="319"/>
      <c r="S789" s="319"/>
      <c r="T789" s="391"/>
      <c r="U789" s="319"/>
      <c r="V789" s="319"/>
      <c r="W789" s="319"/>
      <c r="X789" s="319"/>
      <c r="Y789" s="319"/>
      <c r="Z789" s="391"/>
      <c r="AA789" s="319"/>
      <c r="AB789" s="319"/>
      <c r="AC789" s="319"/>
      <c r="AD789" s="319"/>
      <c r="AE789" s="319"/>
      <c r="AF789" s="391"/>
      <c r="AG789" s="319"/>
      <c r="AH789" s="319"/>
      <c r="AI789" s="319"/>
      <c r="AJ789" s="319"/>
      <c r="AK789" s="319"/>
      <c r="AL789" s="391"/>
      <c r="AM789" s="319"/>
      <c r="AN789" s="319"/>
      <c r="AO789" s="319"/>
      <c r="AP789" s="319"/>
      <c r="AQ789" s="319"/>
      <c r="AR789" s="391"/>
      <c r="AS789" s="319"/>
      <c r="AT789" s="319"/>
      <c r="AU789" s="319"/>
      <c r="AV789" s="319"/>
      <c r="AW789" s="394"/>
      <c r="AX789" s="391"/>
      <c r="AY789" s="319"/>
      <c r="AZ789" s="319"/>
      <c r="BA789" s="319"/>
      <c r="BB789" s="319"/>
      <c r="BC789" s="319"/>
      <c r="BD789" s="391"/>
      <c r="BE789" s="319"/>
      <c r="BF789" s="319"/>
      <c r="BG789" s="319"/>
      <c r="BH789" s="319"/>
      <c r="BI789" s="319"/>
      <c r="BJ789" s="391"/>
      <c r="BL789" s="391"/>
      <c r="BM789" s="391"/>
      <c r="BN789" s="391"/>
      <c r="BO789" s="391"/>
      <c r="BP789" s="391"/>
      <c r="BQ789" s="391"/>
      <c r="BR789" s="391"/>
      <c r="BS789" s="391"/>
      <c r="BT789" s="391"/>
      <c r="BU789" s="391"/>
      <c r="BV789" s="391"/>
      <c r="BW789" s="391"/>
      <c r="BX789" s="391"/>
    </row>
    <row r="790" spans="1:76">
      <c r="A790" s="662"/>
      <c r="B790" s="319"/>
      <c r="C790" s="319"/>
      <c r="D790" s="319"/>
      <c r="E790" s="319"/>
      <c r="F790" s="319"/>
      <c r="G790" s="393"/>
      <c r="H790" s="391"/>
      <c r="I790" s="319"/>
      <c r="J790" s="319"/>
      <c r="K790" s="319"/>
      <c r="L790" s="319"/>
      <c r="M790" s="319"/>
      <c r="N790" s="391"/>
      <c r="O790" s="319"/>
      <c r="P790" s="319"/>
      <c r="Q790" s="319"/>
      <c r="R790" s="319"/>
      <c r="S790" s="319"/>
      <c r="T790" s="391"/>
      <c r="U790" s="319"/>
      <c r="V790" s="319"/>
      <c r="W790" s="319"/>
      <c r="X790" s="319"/>
      <c r="Y790" s="319"/>
      <c r="Z790" s="391"/>
      <c r="AA790" s="319"/>
      <c r="AB790" s="319"/>
      <c r="AC790" s="319"/>
      <c r="AD790" s="319"/>
      <c r="AE790" s="319"/>
      <c r="AF790" s="391"/>
      <c r="AG790" s="319"/>
      <c r="AH790" s="319"/>
      <c r="AI790" s="319"/>
      <c r="AJ790" s="319"/>
      <c r="AK790" s="319"/>
      <c r="AL790" s="391"/>
      <c r="AM790" s="319"/>
      <c r="AN790" s="319"/>
      <c r="AO790" s="319"/>
      <c r="AP790" s="319"/>
      <c r="AQ790" s="319"/>
      <c r="AR790" s="391"/>
      <c r="AS790" s="319"/>
      <c r="AT790" s="319"/>
      <c r="AU790" s="319"/>
      <c r="AV790" s="319"/>
      <c r="AW790" s="394"/>
      <c r="AX790" s="391"/>
      <c r="AY790" s="319"/>
      <c r="AZ790" s="319"/>
      <c r="BA790" s="319"/>
      <c r="BB790" s="319"/>
      <c r="BC790" s="319"/>
      <c r="BD790" s="391"/>
      <c r="BE790" s="319"/>
      <c r="BF790" s="319"/>
      <c r="BG790" s="319"/>
      <c r="BH790" s="319"/>
      <c r="BI790" s="319"/>
      <c r="BJ790" s="391"/>
      <c r="BL790" s="391"/>
      <c r="BM790" s="391"/>
      <c r="BN790" s="391"/>
      <c r="BO790" s="391"/>
      <c r="BP790" s="391"/>
      <c r="BQ790" s="391"/>
      <c r="BR790" s="391"/>
      <c r="BS790" s="391"/>
      <c r="BT790" s="391"/>
      <c r="BU790" s="391"/>
      <c r="BV790" s="391"/>
      <c r="BW790" s="391"/>
      <c r="BX790" s="391"/>
    </row>
    <row r="791" spans="1:76">
      <c r="A791" s="662"/>
      <c r="B791" s="319"/>
      <c r="C791" s="319"/>
      <c r="D791" s="319"/>
      <c r="E791" s="319"/>
      <c r="F791" s="319"/>
      <c r="G791" s="393"/>
      <c r="H791" s="391"/>
      <c r="I791" s="319"/>
      <c r="J791" s="319"/>
      <c r="K791" s="319"/>
      <c r="L791" s="319"/>
      <c r="M791" s="319"/>
      <c r="N791" s="391"/>
      <c r="O791" s="319"/>
      <c r="P791" s="319"/>
      <c r="Q791" s="319"/>
      <c r="R791" s="319"/>
      <c r="S791" s="319"/>
      <c r="T791" s="391"/>
      <c r="U791" s="319"/>
      <c r="V791" s="319"/>
      <c r="W791" s="319"/>
      <c r="X791" s="319"/>
      <c r="Y791" s="319"/>
      <c r="Z791" s="391"/>
      <c r="AA791" s="319"/>
      <c r="AB791" s="319"/>
      <c r="AC791" s="319"/>
      <c r="AD791" s="319"/>
      <c r="AE791" s="319"/>
      <c r="AF791" s="391"/>
      <c r="AG791" s="319"/>
      <c r="AH791" s="319"/>
      <c r="AI791" s="319"/>
      <c r="AJ791" s="319"/>
      <c r="AK791" s="319"/>
      <c r="AL791" s="391"/>
      <c r="AM791" s="319"/>
      <c r="AN791" s="319"/>
      <c r="AO791" s="319"/>
      <c r="AP791" s="319"/>
      <c r="AQ791" s="319"/>
      <c r="AR791" s="391"/>
      <c r="AS791" s="319"/>
      <c r="AT791" s="319"/>
      <c r="AU791" s="319"/>
      <c r="AV791" s="319"/>
      <c r="AW791" s="394"/>
      <c r="AX791" s="391"/>
      <c r="AY791" s="319"/>
      <c r="AZ791" s="319"/>
      <c r="BA791" s="319"/>
      <c r="BB791" s="319"/>
      <c r="BC791" s="319"/>
      <c r="BD791" s="391"/>
      <c r="BE791" s="319"/>
      <c r="BF791" s="319"/>
      <c r="BG791" s="319"/>
      <c r="BH791" s="319"/>
      <c r="BI791" s="319"/>
      <c r="BJ791" s="391"/>
      <c r="BL791" s="391"/>
      <c r="BM791" s="391"/>
      <c r="BN791" s="391"/>
      <c r="BO791" s="391"/>
      <c r="BP791" s="391"/>
      <c r="BQ791" s="391"/>
      <c r="BR791" s="391"/>
      <c r="BS791" s="391"/>
      <c r="BT791" s="391"/>
      <c r="BU791" s="391"/>
      <c r="BV791" s="391"/>
      <c r="BW791" s="391"/>
      <c r="BX791" s="391"/>
    </row>
    <row r="792" spans="1:76">
      <c r="A792" s="662"/>
      <c r="B792" s="319"/>
      <c r="C792" s="319"/>
      <c r="D792" s="319"/>
      <c r="E792" s="319"/>
      <c r="F792" s="319"/>
      <c r="G792" s="393"/>
      <c r="H792" s="391"/>
      <c r="I792" s="319"/>
      <c r="J792" s="319"/>
      <c r="K792" s="319"/>
      <c r="L792" s="319"/>
      <c r="M792" s="319"/>
      <c r="N792" s="391"/>
      <c r="O792" s="319"/>
      <c r="P792" s="319"/>
      <c r="Q792" s="319"/>
      <c r="R792" s="319"/>
      <c r="S792" s="319"/>
      <c r="T792" s="391"/>
      <c r="U792" s="319"/>
      <c r="V792" s="319"/>
      <c r="W792" s="319"/>
      <c r="X792" s="319"/>
      <c r="Y792" s="319"/>
      <c r="Z792" s="391"/>
      <c r="AA792" s="319"/>
      <c r="AB792" s="319"/>
      <c r="AC792" s="319"/>
      <c r="AD792" s="319"/>
      <c r="AE792" s="319"/>
      <c r="AF792" s="391"/>
      <c r="AG792" s="319"/>
      <c r="AH792" s="319"/>
      <c r="AI792" s="319"/>
      <c r="AJ792" s="319"/>
      <c r="AK792" s="319"/>
      <c r="AL792" s="391"/>
      <c r="AM792" s="319"/>
      <c r="AN792" s="319"/>
      <c r="AO792" s="319"/>
      <c r="AP792" s="319"/>
      <c r="AQ792" s="319"/>
      <c r="AR792" s="391"/>
      <c r="AS792" s="319"/>
      <c r="AT792" s="319"/>
      <c r="AU792" s="319"/>
      <c r="AV792" s="319"/>
      <c r="AW792" s="394"/>
      <c r="AX792" s="391"/>
      <c r="AY792" s="319"/>
      <c r="AZ792" s="319"/>
      <c r="BA792" s="319"/>
      <c r="BB792" s="319"/>
      <c r="BC792" s="319"/>
      <c r="BD792" s="391"/>
      <c r="BE792" s="319"/>
      <c r="BF792" s="319"/>
      <c r="BG792" s="319"/>
      <c r="BH792" s="319"/>
      <c r="BI792" s="319"/>
      <c r="BJ792" s="391"/>
      <c r="BL792" s="391"/>
      <c r="BM792" s="391"/>
      <c r="BN792" s="391"/>
      <c r="BO792" s="391"/>
      <c r="BP792" s="391"/>
      <c r="BQ792" s="391"/>
      <c r="BR792" s="391"/>
      <c r="BS792" s="391"/>
      <c r="BT792" s="391"/>
      <c r="BU792" s="391"/>
      <c r="BV792" s="391"/>
      <c r="BW792" s="391"/>
      <c r="BX792" s="391"/>
    </row>
    <row r="793" spans="1:76">
      <c r="A793" s="662"/>
      <c r="B793" s="319"/>
      <c r="C793" s="319"/>
      <c r="D793" s="319"/>
      <c r="E793" s="319"/>
      <c r="F793" s="319"/>
      <c r="G793" s="393"/>
      <c r="H793" s="391"/>
      <c r="I793" s="319"/>
      <c r="J793" s="319"/>
      <c r="K793" s="319"/>
      <c r="L793" s="319"/>
      <c r="M793" s="319"/>
      <c r="N793" s="391"/>
      <c r="O793" s="319"/>
      <c r="P793" s="319"/>
      <c r="Q793" s="319"/>
      <c r="R793" s="319"/>
      <c r="S793" s="319"/>
      <c r="T793" s="391"/>
      <c r="U793" s="319"/>
      <c r="V793" s="319"/>
      <c r="W793" s="319"/>
      <c r="X793" s="319"/>
      <c r="Y793" s="319"/>
      <c r="Z793" s="391"/>
      <c r="AA793" s="319"/>
      <c r="AB793" s="319"/>
      <c r="AC793" s="319"/>
      <c r="AD793" s="319"/>
      <c r="AE793" s="319"/>
      <c r="AF793" s="391"/>
      <c r="AG793" s="319"/>
      <c r="AH793" s="319"/>
      <c r="AI793" s="319"/>
      <c r="AJ793" s="319"/>
      <c r="AK793" s="319"/>
      <c r="AL793" s="391"/>
      <c r="AM793" s="319"/>
      <c r="AN793" s="319"/>
      <c r="AO793" s="319"/>
      <c r="AP793" s="319"/>
      <c r="AQ793" s="319"/>
      <c r="AR793" s="391"/>
      <c r="AS793" s="319"/>
      <c r="AT793" s="319"/>
      <c r="AU793" s="319"/>
      <c r="AV793" s="319"/>
      <c r="AW793" s="394"/>
      <c r="AX793" s="391"/>
      <c r="AY793" s="319"/>
      <c r="AZ793" s="319"/>
      <c r="BA793" s="319"/>
      <c r="BB793" s="319"/>
      <c r="BC793" s="319"/>
      <c r="BD793" s="391"/>
      <c r="BE793" s="319"/>
      <c r="BF793" s="319"/>
      <c r="BG793" s="319"/>
      <c r="BH793" s="319"/>
      <c r="BI793" s="319"/>
      <c r="BJ793" s="391"/>
      <c r="BL793" s="391"/>
      <c r="BM793" s="391"/>
      <c r="BN793" s="391"/>
      <c r="BO793" s="391"/>
      <c r="BP793" s="391"/>
      <c r="BQ793" s="391"/>
      <c r="BR793" s="391"/>
      <c r="BS793" s="391"/>
      <c r="BT793" s="391"/>
      <c r="BU793" s="391"/>
      <c r="BV793" s="391"/>
      <c r="BW793" s="391"/>
      <c r="BX793" s="391"/>
    </row>
    <row r="794" spans="1:76">
      <c r="A794" s="662"/>
      <c r="B794" s="319"/>
      <c r="C794" s="319"/>
      <c r="D794" s="319"/>
      <c r="E794" s="319"/>
      <c r="F794" s="319"/>
      <c r="G794" s="393"/>
      <c r="H794" s="391"/>
      <c r="I794" s="319"/>
      <c r="J794" s="319"/>
      <c r="K794" s="319"/>
      <c r="L794" s="319"/>
      <c r="M794" s="319"/>
      <c r="N794" s="391"/>
      <c r="O794" s="319"/>
      <c r="P794" s="319"/>
      <c r="Q794" s="319"/>
      <c r="R794" s="319"/>
      <c r="S794" s="319"/>
      <c r="T794" s="391"/>
      <c r="U794" s="319"/>
      <c r="V794" s="319"/>
      <c r="W794" s="319"/>
      <c r="X794" s="319"/>
      <c r="Y794" s="319"/>
      <c r="Z794" s="391"/>
      <c r="AA794" s="319"/>
      <c r="AB794" s="319"/>
      <c r="AC794" s="319"/>
      <c r="AD794" s="319"/>
      <c r="AE794" s="319"/>
      <c r="AF794" s="391"/>
      <c r="AG794" s="319"/>
      <c r="AH794" s="319"/>
      <c r="AI794" s="319"/>
      <c r="AJ794" s="319"/>
      <c r="AK794" s="319"/>
      <c r="AL794" s="391"/>
      <c r="AM794" s="319"/>
      <c r="AN794" s="319"/>
      <c r="AO794" s="319"/>
      <c r="AP794" s="319"/>
      <c r="AQ794" s="319"/>
      <c r="AR794" s="391"/>
      <c r="AS794" s="319"/>
      <c r="AT794" s="319"/>
      <c r="AU794" s="319"/>
      <c r="AV794" s="319"/>
      <c r="AW794" s="394"/>
      <c r="AX794" s="391"/>
      <c r="AY794" s="319"/>
      <c r="AZ794" s="319"/>
      <c r="BA794" s="319"/>
      <c r="BB794" s="319"/>
      <c r="BC794" s="319"/>
      <c r="BD794" s="391"/>
      <c r="BE794" s="319"/>
      <c r="BF794" s="319"/>
      <c r="BG794" s="319"/>
      <c r="BH794" s="319"/>
      <c r="BI794" s="319"/>
      <c r="BJ794" s="391"/>
      <c r="BL794" s="391"/>
      <c r="BM794" s="391"/>
      <c r="BN794" s="391"/>
      <c r="BO794" s="391"/>
      <c r="BP794" s="391"/>
      <c r="BQ794" s="391"/>
      <c r="BR794" s="391"/>
      <c r="BS794" s="391"/>
      <c r="BT794" s="391"/>
      <c r="BU794" s="391"/>
      <c r="BV794" s="391"/>
      <c r="BW794" s="391"/>
      <c r="BX794" s="391"/>
    </row>
    <row r="795" spans="1:76">
      <c r="A795" s="662"/>
      <c r="B795" s="319"/>
      <c r="C795" s="319"/>
      <c r="D795" s="319"/>
      <c r="E795" s="319"/>
      <c r="F795" s="319"/>
      <c r="G795" s="393"/>
      <c r="H795" s="391"/>
      <c r="I795" s="319"/>
      <c r="J795" s="319"/>
      <c r="K795" s="319"/>
      <c r="L795" s="319"/>
      <c r="M795" s="319"/>
      <c r="N795" s="391"/>
      <c r="O795" s="319"/>
      <c r="P795" s="319"/>
      <c r="Q795" s="319"/>
      <c r="R795" s="319"/>
      <c r="S795" s="319"/>
      <c r="T795" s="391"/>
      <c r="U795" s="319"/>
      <c r="V795" s="319"/>
      <c r="W795" s="319"/>
      <c r="X795" s="319"/>
      <c r="Y795" s="319"/>
      <c r="Z795" s="391"/>
      <c r="AA795" s="319"/>
      <c r="AB795" s="319"/>
      <c r="AC795" s="319"/>
      <c r="AD795" s="319"/>
      <c r="AE795" s="319"/>
      <c r="AF795" s="391"/>
      <c r="AG795" s="319"/>
      <c r="AH795" s="319"/>
      <c r="AI795" s="319"/>
      <c r="AJ795" s="319"/>
      <c r="AK795" s="319"/>
      <c r="AL795" s="391"/>
      <c r="AM795" s="319"/>
      <c r="AN795" s="319"/>
      <c r="AO795" s="319"/>
      <c r="AP795" s="319"/>
      <c r="AQ795" s="319"/>
      <c r="AR795" s="391"/>
      <c r="AS795" s="319"/>
      <c r="AT795" s="319"/>
      <c r="AU795" s="319"/>
      <c r="AV795" s="319"/>
      <c r="AW795" s="394"/>
      <c r="AX795" s="391"/>
      <c r="AY795" s="319"/>
      <c r="AZ795" s="319"/>
      <c r="BA795" s="319"/>
      <c r="BB795" s="319"/>
      <c r="BC795" s="319"/>
      <c r="BD795" s="391"/>
      <c r="BE795" s="319"/>
      <c r="BF795" s="319"/>
      <c r="BG795" s="319"/>
      <c r="BH795" s="319"/>
      <c r="BI795" s="319"/>
      <c r="BJ795" s="391"/>
      <c r="BL795" s="391"/>
      <c r="BM795" s="391"/>
      <c r="BN795" s="391"/>
      <c r="BO795" s="391"/>
      <c r="BP795" s="391"/>
      <c r="BQ795" s="391"/>
      <c r="BR795" s="391"/>
      <c r="BS795" s="391"/>
      <c r="BT795" s="391"/>
      <c r="BU795" s="391"/>
      <c r="BV795" s="391"/>
      <c r="BW795" s="391"/>
      <c r="BX795" s="391"/>
    </row>
    <row r="796" spans="1:76">
      <c r="A796" s="662"/>
      <c r="B796" s="319"/>
      <c r="C796" s="319"/>
      <c r="D796" s="319"/>
      <c r="E796" s="319"/>
      <c r="F796" s="319"/>
      <c r="G796" s="393"/>
      <c r="H796" s="391"/>
      <c r="I796" s="319"/>
      <c r="J796" s="319"/>
      <c r="K796" s="319"/>
      <c r="L796" s="319"/>
      <c r="M796" s="319"/>
      <c r="N796" s="391"/>
      <c r="O796" s="319"/>
      <c r="P796" s="319"/>
      <c r="Q796" s="319"/>
      <c r="R796" s="319"/>
      <c r="S796" s="319"/>
      <c r="T796" s="391"/>
      <c r="U796" s="319"/>
      <c r="V796" s="319"/>
      <c r="W796" s="319"/>
      <c r="X796" s="319"/>
      <c r="Y796" s="319"/>
      <c r="Z796" s="391"/>
      <c r="AA796" s="319"/>
      <c r="AB796" s="319"/>
      <c r="AC796" s="319"/>
      <c r="AD796" s="319"/>
      <c r="AE796" s="319"/>
      <c r="AF796" s="391"/>
      <c r="AG796" s="319"/>
      <c r="AH796" s="319"/>
      <c r="AI796" s="319"/>
      <c r="AJ796" s="319"/>
      <c r="AK796" s="319"/>
      <c r="AL796" s="391"/>
      <c r="AM796" s="319"/>
      <c r="AN796" s="319"/>
      <c r="AO796" s="319"/>
      <c r="AP796" s="319"/>
      <c r="AQ796" s="319"/>
      <c r="AR796" s="391"/>
      <c r="AS796" s="319"/>
      <c r="AT796" s="319"/>
      <c r="AU796" s="319"/>
      <c r="AV796" s="319"/>
      <c r="AW796" s="394"/>
      <c r="AX796" s="391"/>
      <c r="AY796" s="319"/>
      <c r="AZ796" s="319"/>
      <c r="BA796" s="319"/>
      <c r="BB796" s="319"/>
      <c r="BC796" s="319"/>
      <c r="BD796" s="391"/>
      <c r="BE796" s="319"/>
      <c r="BF796" s="319"/>
      <c r="BG796" s="319"/>
      <c r="BH796" s="319"/>
      <c r="BI796" s="319"/>
      <c r="BJ796" s="391"/>
      <c r="BL796" s="391"/>
      <c r="BM796" s="391"/>
      <c r="BN796" s="391"/>
      <c r="BO796" s="391"/>
      <c r="BP796" s="391"/>
      <c r="BQ796" s="391"/>
      <c r="BR796" s="391"/>
      <c r="BS796" s="391"/>
      <c r="BT796" s="391"/>
      <c r="BU796" s="391"/>
      <c r="BV796" s="391"/>
      <c r="BW796" s="391"/>
      <c r="BX796" s="391"/>
    </row>
    <row r="797" spans="1:76">
      <c r="A797" s="662"/>
      <c r="B797" s="319"/>
      <c r="C797" s="319"/>
      <c r="D797" s="319"/>
      <c r="E797" s="319"/>
      <c r="F797" s="319"/>
      <c r="G797" s="393"/>
      <c r="H797" s="391"/>
      <c r="I797" s="319"/>
      <c r="J797" s="319"/>
      <c r="K797" s="319"/>
      <c r="L797" s="319"/>
      <c r="M797" s="319"/>
      <c r="N797" s="391"/>
      <c r="O797" s="319"/>
      <c r="P797" s="319"/>
      <c r="Q797" s="319"/>
      <c r="R797" s="319"/>
      <c r="S797" s="319"/>
      <c r="T797" s="391"/>
      <c r="U797" s="319"/>
      <c r="V797" s="319"/>
      <c r="W797" s="319"/>
      <c r="X797" s="319"/>
      <c r="Y797" s="319"/>
      <c r="Z797" s="391"/>
      <c r="AA797" s="319"/>
      <c r="AB797" s="319"/>
      <c r="AC797" s="319"/>
      <c r="AD797" s="319"/>
      <c r="AE797" s="319"/>
      <c r="AF797" s="391"/>
      <c r="AG797" s="319"/>
      <c r="AH797" s="319"/>
      <c r="AI797" s="319"/>
      <c r="AJ797" s="319"/>
      <c r="AK797" s="319"/>
      <c r="AL797" s="391"/>
      <c r="AM797" s="319"/>
      <c r="AN797" s="319"/>
      <c r="AO797" s="319"/>
      <c r="AP797" s="319"/>
      <c r="AQ797" s="319"/>
      <c r="AR797" s="391"/>
      <c r="AS797" s="319"/>
      <c r="AT797" s="319"/>
      <c r="AU797" s="319"/>
      <c r="AV797" s="319"/>
      <c r="AW797" s="394"/>
      <c r="AX797" s="391"/>
      <c r="AY797" s="319"/>
      <c r="AZ797" s="319"/>
      <c r="BA797" s="319"/>
      <c r="BB797" s="319"/>
      <c r="BC797" s="319"/>
      <c r="BD797" s="391"/>
      <c r="BE797" s="319"/>
      <c r="BF797" s="319"/>
      <c r="BG797" s="319"/>
      <c r="BH797" s="319"/>
      <c r="BI797" s="319"/>
      <c r="BJ797" s="391"/>
      <c r="BL797" s="391"/>
      <c r="BM797" s="391"/>
      <c r="BN797" s="391"/>
      <c r="BO797" s="391"/>
      <c r="BP797" s="391"/>
      <c r="BQ797" s="391"/>
      <c r="BR797" s="391"/>
      <c r="BS797" s="391"/>
      <c r="BT797" s="391"/>
      <c r="BU797" s="391"/>
      <c r="BV797" s="391"/>
      <c r="BW797" s="391"/>
      <c r="BX797" s="391"/>
    </row>
    <row r="798" spans="1:76">
      <c r="A798" s="662"/>
      <c r="B798" s="319"/>
      <c r="C798" s="319"/>
      <c r="D798" s="319"/>
      <c r="E798" s="319"/>
      <c r="F798" s="319"/>
      <c r="G798" s="393"/>
      <c r="H798" s="391"/>
      <c r="I798" s="319"/>
      <c r="J798" s="319"/>
      <c r="K798" s="319"/>
      <c r="L798" s="319"/>
      <c r="M798" s="319"/>
      <c r="N798" s="391"/>
      <c r="O798" s="319"/>
      <c r="P798" s="319"/>
      <c r="Q798" s="319"/>
      <c r="R798" s="319"/>
      <c r="S798" s="319"/>
      <c r="T798" s="391"/>
      <c r="U798" s="319"/>
      <c r="V798" s="319"/>
      <c r="W798" s="319"/>
      <c r="X798" s="319"/>
      <c r="Y798" s="319"/>
      <c r="Z798" s="391"/>
      <c r="AA798" s="319"/>
      <c r="AB798" s="319"/>
      <c r="AC798" s="319"/>
      <c r="AD798" s="319"/>
      <c r="AE798" s="319"/>
      <c r="AF798" s="391"/>
      <c r="AG798" s="319"/>
      <c r="AH798" s="319"/>
      <c r="AI798" s="319"/>
      <c r="AJ798" s="319"/>
      <c r="AK798" s="319"/>
      <c r="AL798" s="391"/>
      <c r="AM798" s="319"/>
      <c r="AN798" s="319"/>
      <c r="AO798" s="319"/>
      <c r="AP798" s="319"/>
      <c r="AQ798" s="319"/>
      <c r="AR798" s="391"/>
      <c r="AS798" s="319"/>
      <c r="AT798" s="319"/>
      <c r="AU798" s="319"/>
      <c r="AV798" s="319"/>
      <c r="AW798" s="394"/>
      <c r="AX798" s="391"/>
      <c r="AY798" s="319"/>
      <c r="AZ798" s="319"/>
      <c r="BA798" s="319"/>
      <c r="BB798" s="319"/>
      <c r="BC798" s="319"/>
      <c r="BD798" s="391"/>
      <c r="BE798" s="319"/>
      <c r="BF798" s="319"/>
      <c r="BG798" s="319"/>
      <c r="BH798" s="319"/>
      <c r="BI798" s="319"/>
      <c r="BJ798" s="391"/>
      <c r="BL798" s="391"/>
      <c r="BM798" s="391"/>
      <c r="BN798" s="391"/>
      <c r="BO798" s="391"/>
      <c r="BP798" s="391"/>
      <c r="BQ798" s="391"/>
      <c r="BR798" s="391"/>
      <c r="BS798" s="391"/>
      <c r="BT798" s="391"/>
      <c r="BU798" s="391"/>
      <c r="BV798" s="391"/>
      <c r="BW798" s="391"/>
      <c r="BX798" s="391"/>
    </row>
    <row r="799" spans="1:76">
      <c r="A799" s="662"/>
      <c r="B799" s="319"/>
      <c r="C799" s="319"/>
      <c r="D799" s="319"/>
      <c r="E799" s="319"/>
      <c r="F799" s="319"/>
      <c r="G799" s="393"/>
      <c r="H799" s="391"/>
      <c r="I799" s="319"/>
      <c r="J799" s="319"/>
      <c r="K799" s="319"/>
      <c r="L799" s="319"/>
      <c r="M799" s="319"/>
      <c r="N799" s="391"/>
      <c r="O799" s="319"/>
      <c r="P799" s="319"/>
      <c r="Q799" s="319"/>
      <c r="R799" s="319"/>
      <c r="S799" s="319"/>
      <c r="T799" s="391"/>
      <c r="U799" s="319"/>
      <c r="V799" s="319"/>
      <c r="W799" s="319"/>
      <c r="X799" s="319"/>
      <c r="Y799" s="319"/>
      <c r="Z799" s="391"/>
      <c r="AA799" s="319"/>
      <c r="AB799" s="319"/>
      <c r="AC799" s="319"/>
      <c r="AD799" s="319"/>
      <c r="AE799" s="319"/>
      <c r="AF799" s="391"/>
      <c r="AG799" s="319"/>
      <c r="AH799" s="319"/>
      <c r="AI799" s="319"/>
      <c r="AJ799" s="319"/>
      <c r="AK799" s="319"/>
      <c r="AL799" s="391"/>
      <c r="AM799" s="319"/>
      <c r="AN799" s="319"/>
      <c r="AO799" s="319"/>
      <c r="AP799" s="319"/>
      <c r="AQ799" s="319"/>
      <c r="AR799" s="391"/>
      <c r="AS799" s="319"/>
      <c r="AT799" s="319"/>
      <c r="AU799" s="319"/>
      <c r="AV799" s="319"/>
      <c r="AW799" s="394"/>
      <c r="AX799" s="391"/>
      <c r="AY799" s="319"/>
      <c r="AZ799" s="319"/>
      <c r="BA799" s="319"/>
      <c r="BB799" s="319"/>
      <c r="BC799" s="319"/>
      <c r="BD799" s="391"/>
      <c r="BE799" s="319"/>
      <c r="BF799" s="319"/>
      <c r="BG799" s="319"/>
      <c r="BH799" s="319"/>
      <c r="BI799" s="319"/>
      <c r="BJ799" s="391"/>
      <c r="BL799" s="391"/>
      <c r="BM799" s="391"/>
      <c r="BN799" s="391"/>
      <c r="BO799" s="391"/>
      <c r="BP799" s="391"/>
      <c r="BQ799" s="391"/>
      <c r="BR799" s="391"/>
      <c r="BS799" s="391"/>
      <c r="BT799" s="391"/>
      <c r="BU799" s="391"/>
      <c r="BV799" s="391"/>
      <c r="BW799" s="391"/>
      <c r="BX799" s="391"/>
    </row>
    <row r="800" spans="1:76">
      <c r="A800" s="662"/>
      <c r="B800" s="319"/>
      <c r="C800" s="319"/>
      <c r="D800" s="319"/>
      <c r="E800" s="319"/>
      <c r="F800" s="319"/>
      <c r="G800" s="393"/>
      <c r="H800" s="391"/>
      <c r="I800" s="319"/>
      <c r="J800" s="319"/>
      <c r="K800" s="319"/>
      <c r="L800" s="319"/>
      <c r="M800" s="319"/>
      <c r="N800" s="391"/>
      <c r="O800" s="319"/>
      <c r="P800" s="319"/>
      <c r="Q800" s="319"/>
      <c r="R800" s="319"/>
      <c r="S800" s="319"/>
      <c r="T800" s="391"/>
      <c r="U800" s="319"/>
      <c r="V800" s="319"/>
      <c r="W800" s="319"/>
      <c r="X800" s="319"/>
      <c r="Y800" s="319"/>
      <c r="Z800" s="391"/>
      <c r="AA800" s="319"/>
      <c r="AB800" s="319"/>
      <c r="AC800" s="319"/>
      <c r="AD800" s="319"/>
      <c r="AE800" s="319"/>
      <c r="AF800" s="391"/>
      <c r="AG800" s="319"/>
      <c r="AH800" s="319"/>
      <c r="AI800" s="319"/>
      <c r="AJ800" s="319"/>
      <c r="AK800" s="319"/>
      <c r="AL800" s="391"/>
      <c r="AM800" s="319"/>
      <c r="AN800" s="319"/>
      <c r="AO800" s="319"/>
      <c r="AP800" s="319"/>
      <c r="AQ800" s="319"/>
      <c r="AR800" s="391"/>
      <c r="AS800" s="319"/>
      <c r="AT800" s="319"/>
      <c r="AU800" s="319"/>
      <c r="AV800" s="319"/>
      <c r="AW800" s="394"/>
      <c r="AX800" s="391"/>
      <c r="AY800" s="319"/>
      <c r="AZ800" s="319"/>
      <c r="BA800" s="319"/>
      <c r="BB800" s="319"/>
      <c r="BC800" s="319"/>
      <c r="BD800" s="391"/>
      <c r="BE800" s="319"/>
      <c r="BF800" s="319"/>
      <c r="BG800" s="319"/>
      <c r="BH800" s="319"/>
      <c r="BI800" s="319"/>
      <c r="BJ800" s="391"/>
      <c r="BL800" s="391"/>
      <c r="BM800" s="391"/>
      <c r="BN800" s="391"/>
      <c r="BO800" s="391"/>
      <c r="BP800" s="391"/>
      <c r="BQ800" s="391"/>
      <c r="BR800" s="391"/>
      <c r="BS800" s="391"/>
      <c r="BT800" s="391"/>
      <c r="BU800" s="391"/>
      <c r="BV800" s="391"/>
      <c r="BW800" s="391"/>
      <c r="BX800" s="391"/>
    </row>
    <row r="801" spans="1:76">
      <c r="A801" s="662"/>
      <c r="B801" s="319"/>
      <c r="C801" s="319"/>
      <c r="D801" s="319"/>
      <c r="E801" s="319"/>
      <c r="F801" s="319"/>
      <c r="G801" s="393"/>
      <c r="H801" s="391"/>
      <c r="I801" s="319"/>
      <c r="J801" s="319"/>
      <c r="K801" s="319"/>
      <c r="L801" s="319"/>
      <c r="M801" s="319"/>
      <c r="N801" s="391"/>
      <c r="O801" s="319"/>
      <c r="P801" s="319"/>
      <c r="Q801" s="319"/>
      <c r="R801" s="319"/>
      <c r="S801" s="319"/>
      <c r="T801" s="391"/>
      <c r="U801" s="319"/>
      <c r="V801" s="319"/>
      <c r="W801" s="319"/>
      <c r="X801" s="319"/>
      <c r="Y801" s="319"/>
      <c r="Z801" s="391"/>
      <c r="AA801" s="319"/>
      <c r="AB801" s="319"/>
      <c r="AC801" s="319"/>
      <c r="AD801" s="319"/>
      <c r="AE801" s="319"/>
      <c r="AF801" s="391"/>
      <c r="AG801" s="319"/>
      <c r="AH801" s="319"/>
      <c r="AI801" s="319"/>
      <c r="AJ801" s="319"/>
      <c r="AK801" s="319"/>
      <c r="AL801" s="391"/>
      <c r="AM801" s="319"/>
      <c r="AN801" s="319"/>
      <c r="AO801" s="319"/>
      <c r="AP801" s="319"/>
      <c r="AQ801" s="319"/>
      <c r="AR801" s="391"/>
      <c r="AS801" s="319"/>
      <c r="AT801" s="319"/>
      <c r="AU801" s="319"/>
      <c r="AV801" s="319"/>
      <c r="AW801" s="394"/>
      <c r="AX801" s="391"/>
      <c r="AY801" s="319"/>
      <c r="AZ801" s="319"/>
      <c r="BA801" s="319"/>
      <c r="BB801" s="319"/>
      <c r="BC801" s="319"/>
      <c r="BD801" s="391"/>
      <c r="BE801" s="319"/>
      <c r="BF801" s="319"/>
      <c r="BG801" s="319"/>
      <c r="BH801" s="319"/>
      <c r="BI801" s="319"/>
      <c r="BJ801" s="391"/>
      <c r="BL801" s="391"/>
      <c r="BM801" s="391"/>
      <c r="BN801" s="391"/>
      <c r="BO801" s="391"/>
      <c r="BP801" s="391"/>
      <c r="BQ801" s="391"/>
      <c r="BR801" s="391"/>
      <c r="BS801" s="391"/>
      <c r="BT801" s="391"/>
      <c r="BU801" s="391"/>
      <c r="BV801" s="391"/>
      <c r="BW801" s="391"/>
      <c r="BX801" s="391"/>
    </row>
    <row r="802" spans="1:76">
      <c r="A802" s="662"/>
      <c r="B802" s="319"/>
      <c r="C802" s="319"/>
      <c r="D802" s="319"/>
      <c r="E802" s="319"/>
      <c r="F802" s="319"/>
      <c r="G802" s="393"/>
      <c r="H802" s="391"/>
      <c r="I802" s="319"/>
      <c r="J802" s="319"/>
      <c r="K802" s="319"/>
      <c r="L802" s="319"/>
      <c r="M802" s="319"/>
      <c r="N802" s="391"/>
      <c r="O802" s="319"/>
      <c r="P802" s="319"/>
      <c r="Q802" s="319"/>
      <c r="R802" s="319"/>
      <c r="S802" s="319"/>
      <c r="T802" s="391"/>
      <c r="U802" s="319"/>
      <c r="V802" s="319"/>
      <c r="W802" s="319"/>
      <c r="X802" s="319"/>
      <c r="Y802" s="319"/>
      <c r="Z802" s="391"/>
      <c r="AA802" s="319"/>
      <c r="AB802" s="319"/>
      <c r="AC802" s="319"/>
      <c r="AD802" s="319"/>
      <c r="AE802" s="319"/>
      <c r="AF802" s="391"/>
      <c r="AG802" s="319"/>
      <c r="AH802" s="319"/>
      <c r="AI802" s="319"/>
      <c r="AJ802" s="319"/>
      <c r="AK802" s="319"/>
      <c r="AL802" s="391"/>
      <c r="AM802" s="319"/>
      <c r="AN802" s="319"/>
      <c r="AO802" s="319"/>
      <c r="AP802" s="319"/>
      <c r="AQ802" s="319"/>
      <c r="AR802" s="391"/>
      <c r="AS802" s="319"/>
      <c r="AT802" s="319"/>
      <c r="AU802" s="319"/>
      <c r="AV802" s="319"/>
      <c r="AW802" s="394"/>
      <c r="AX802" s="391"/>
      <c r="AY802" s="319"/>
      <c r="AZ802" s="319"/>
      <c r="BA802" s="319"/>
      <c r="BB802" s="319"/>
      <c r="BC802" s="319"/>
      <c r="BD802" s="391"/>
      <c r="BE802" s="319"/>
      <c r="BF802" s="319"/>
      <c r="BG802" s="319"/>
      <c r="BH802" s="319"/>
      <c r="BI802" s="319"/>
      <c r="BJ802" s="391"/>
      <c r="BL802" s="391"/>
      <c r="BM802" s="391"/>
      <c r="BN802" s="391"/>
      <c r="BO802" s="391"/>
      <c r="BP802" s="391"/>
      <c r="BQ802" s="391"/>
      <c r="BR802" s="391"/>
      <c r="BS802" s="391"/>
      <c r="BT802" s="391"/>
      <c r="BU802" s="391"/>
      <c r="BV802" s="391"/>
      <c r="BW802" s="391"/>
      <c r="BX802" s="391"/>
    </row>
    <row r="803" spans="1:76">
      <c r="A803" s="662"/>
      <c r="B803" s="319"/>
      <c r="C803" s="319"/>
      <c r="D803" s="319"/>
      <c r="E803" s="319"/>
      <c r="F803" s="319"/>
      <c r="G803" s="393"/>
      <c r="H803" s="391"/>
      <c r="I803" s="319"/>
      <c r="J803" s="319"/>
      <c r="K803" s="319"/>
      <c r="L803" s="319"/>
      <c r="M803" s="319"/>
      <c r="N803" s="391"/>
      <c r="O803" s="319"/>
      <c r="P803" s="319"/>
      <c r="Q803" s="319"/>
      <c r="R803" s="319"/>
      <c r="S803" s="319"/>
      <c r="T803" s="391"/>
      <c r="U803" s="319"/>
      <c r="V803" s="319"/>
      <c r="W803" s="319"/>
      <c r="X803" s="319"/>
      <c r="Y803" s="319"/>
      <c r="Z803" s="391"/>
      <c r="AA803" s="319"/>
      <c r="AB803" s="319"/>
      <c r="AC803" s="319"/>
      <c r="AD803" s="319"/>
      <c r="AE803" s="319"/>
      <c r="AF803" s="391"/>
      <c r="AG803" s="319"/>
      <c r="AH803" s="319"/>
      <c r="AI803" s="319"/>
      <c r="AJ803" s="319"/>
      <c r="AK803" s="319"/>
      <c r="AL803" s="391"/>
      <c r="AM803" s="319"/>
      <c r="AN803" s="319"/>
      <c r="AO803" s="319"/>
      <c r="AP803" s="319"/>
      <c r="AQ803" s="319"/>
      <c r="AR803" s="391"/>
      <c r="AS803" s="319"/>
      <c r="AT803" s="319"/>
      <c r="AU803" s="319"/>
      <c r="AV803" s="319"/>
      <c r="AW803" s="394"/>
      <c r="AX803" s="391"/>
      <c r="AY803" s="319"/>
      <c r="AZ803" s="319"/>
      <c r="BA803" s="319"/>
      <c r="BB803" s="319"/>
      <c r="BC803" s="319"/>
      <c r="BD803" s="391"/>
      <c r="BE803" s="319"/>
      <c r="BF803" s="319"/>
      <c r="BG803" s="319"/>
      <c r="BH803" s="319"/>
      <c r="BI803" s="319"/>
      <c r="BJ803" s="391"/>
      <c r="BL803" s="391"/>
      <c r="BM803" s="391"/>
      <c r="BN803" s="391"/>
      <c r="BO803" s="391"/>
      <c r="BP803" s="391"/>
      <c r="BQ803" s="391"/>
      <c r="BR803" s="391"/>
      <c r="BS803" s="391"/>
      <c r="BT803" s="391"/>
      <c r="BU803" s="391"/>
      <c r="BV803" s="391"/>
      <c r="BW803" s="391"/>
      <c r="BX803" s="391"/>
    </row>
    <row r="804" spans="1:76">
      <c r="A804" s="662"/>
      <c r="B804" s="319"/>
      <c r="C804" s="319"/>
      <c r="D804" s="319"/>
      <c r="E804" s="319"/>
      <c r="F804" s="319"/>
      <c r="G804" s="393"/>
      <c r="H804" s="391"/>
      <c r="I804" s="319"/>
      <c r="J804" s="319"/>
      <c r="K804" s="319"/>
      <c r="L804" s="319"/>
      <c r="M804" s="319"/>
      <c r="N804" s="391"/>
      <c r="O804" s="319"/>
      <c r="P804" s="319"/>
      <c r="Q804" s="319"/>
      <c r="R804" s="319"/>
      <c r="S804" s="319"/>
      <c r="T804" s="391"/>
      <c r="U804" s="319"/>
      <c r="V804" s="319"/>
      <c r="W804" s="319"/>
      <c r="X804" s="319"/>
      <c r="Y804" s="319"/>
      <c r="Z804" s="391"/>
      <c r="AA804" s="319"/>
      <c r="AB804" s="319"/>
      <c r="AC804" s="319"/>
      <c r="AD804" s="319"/>
      <c r="AE804" s="319"/>
      <c r="AF804" s="391"/>
      <c r="AG804" s="319"/>
      <c r="AH804" s="319"/>
      <c r="AI804" s="319"/>
      <c r="AJ804" s="319"/>
      <c r="AK804" s="319"/>
      <c r="AL804" s="391"/>
      <c r="AM804" s="319"/>
      <c r="AN804" s="319"/>
      <c r="AO804" s="319"/>
      <c r="AP804" s="319"/>
      <c r="AQ804" s="319"/>
      <c r="AR804" s="391"/>
      <c r="AS804" s="319"/>
      <c r="AT804" s="319"/>
      <c r="AU804" s="319"/>
      <c r="AV804" s="319"/>
      <c r="AW804" s="394"/>
      <c r="AX804" s="391"/>
      <c r="AY804" s="319"/>
      <c r="AZ804" s="319"/>
      <c r="BA804" s="319"/>
      <c r="BB804" s="319"/>
      <c r="BC804" s="319"/>
      <c r="BD804" s="391"/>
      <c r="BE804" s="319"/>
      <c r="BF804" s="319"/>
      <c r="BG804" s="319"/>
      <c r="BH804" s="319"/>
      <c r="BI804" s="319"/>
      <c r="BJ804" s="391"/>
      <c r="BL804" s="391"/>
      <c r="BM804" s="391"/>
      <c r="BN804" s="391"/>
      <c r="BO804" s="391"/>
      <c r="BP804" s="391"/>
      <c r="BQ804" s="391"/>
      <c r="BR804" s="391"/>
      <c r="BS804" s="391"/>
      <c r="BT804" s="391"/>
      <c r="BU804" s="391"/>
      <c r="BV804" s="391"/>
      <c r="BW804" s="391"/>
      <c r="BX804" s="391"/>
    </row>
    <row r="805" spans="1:76">
      <c r="A805" s="662"/>
      <c r="B805" s="319"/>
      <c r="C805" s="319"/>
      <c r="D805" s="319"/>
      <c r="E805" s="319"/>
      <c r="F805" s="319"/>
      <c r="G805" s="393"/>
      <c r="H805" s="391"/>
      <c r="I805" s="319"/>
      <c r="J805" s="319"/>
      <c r="K805" s="319"/>
      <c r="L805" s="319"/>
      <c r="M805" s="319"/>
      <c r="N805" s="391"/>
      <c r="O805" s="319"/>
      <c r="P805" s="319"/>
      <c r="Q805" s="319"/>
      <c r="R805" s="319"/>
      <c r="S805" s="319"/>
      <c r="T805" s="391"/>
      <c r="U805" s="319"/>
      <c r="V805" s="319"/>
      <c r="W805" s="319"/>
      <c r="X805" s="319"/>
      <c r="Y805" s="319"/>
      <c r="Z805" s="391"/>
      <c r="AA805" s="319"/>
      <c r="AB805" s="319"/>
      <c r="AC805" s="319"/>
      <c r="AD805" s="319"/>
      <c r="AE805" s="319"/>
      <c r="AF805" s="391"/>
      <c r="AG805" s="319"/>
      <c r="AH805" s="319"/>
      <c r="AI805" s="319"/>
      <c r="AJ805" s="319"/>
      <c r="AK805" s="319"/>
      <c r="AL805" s="391"/>
      <c r="AM805" s="319"/>
      <c r="AN805" s="319"/>
      <c r="AO805" s="319"/>
      <c r="AP805" s="319"/>
      <c r="AQ805" s="319"/>
      <c r="AR805" s="391"/>
      <c r="AS805" s="319"/>
      <c r="AT805" s="319"/>
      <c r="AU805" s="319"/>
      <c r="AV805" s="319"/>
      <c r="AW805" s="394"/>
      <c r="AX805" s="391"/>
      <c r="AY805" s="319"/>
      <c r="AZ805" s="319"/>
      <c r="BA805" s="319"/>
      <c r="BB805" s="319"/>
      <c r="BC805" s="319"/>
      <c r="BD805" s="391"/>
      <c r="BE805" s="319"/>
      <c r="BF805" s="319"/>
      <c r="BG805" s="319"/>
      <c r="BH805" s="319"/>
      <c r="BI805" s="319"/>
      <c r="BJ805" s="391"/>
      <c r="BL805" s="391"/>
      <c r="BM805" s="391"/>
      <c r="BN805" s="391"/>
      <c r="BO805" s="391"/>
      <c r="BP805" s="391"/>
      <c r="BQ805" s="391"/>
      <c r="BR805" s="391"/>
      <c r="BS805" s="391"/>
      <c r="BT805" s="391"/>
      <c r="BU805" s="391"/>
      <c r="BV805" s="391"/>
      <c r="BW805" s="391"/>
      <c r="BX805" s="391"/>
    </row>
    <row r="806" spans="1:76">
      <c r="A806" s="662"/>
      <c r="B806" s="319"/>
      <c r="C806" s="319"/>
      <c r="D806" s="319"/>
      <c r="E806" s="319"/>
      <c r="F806" s="319"/>
      <c r="G806" s="393"/>
      <c r="H806" s="391"/>
      <c r="I806" s="319"/>
      <c r="J806" s="319"/>
      <c r="K806" s="319"/>
      <c r="L806" s="319"/>
      <c r="M806" s="319"/>
      <c r="N806" s="391"/>
      <c r="O806" s="319"/>
      <c r="P806" s="319"/>
      <c r="Q806" s="319"/>
      <c r="R806" s="319"/>
      <c r="S806" s="319"/>
      <c r="T806" s="391"/>
      <c r="U806" s="319"/>
      <c r="V806" s="319"/>
      <c r="W806" s="319"/>
      <c r="X806" s="319"/>
      <c r="Y806" s="319"/>
      <c r="Z806" s="391"/>
      <c r="AA806" s="319"/>
      <c r="AB806" s="319"/>
      <c r="AC806" s="319"/>
      <c r="AD806" s="319"/>
      <c r="AE806" s="319"/>
      <c r="AF806" s="391"/>
      <c r="AG806" s="319"/>
      <c r="AH806" s="319"/>
      <c r="AI806" s="319"/>
      <c r="AJ806" s="319"/>
      <c r="AK806" s="319"/>
      <c r="AL806" s="391"/>
      <c r="AM806" s="319"/>
      <c r="AN806" s="319"/>
      <c r="AO806" s="319"/>
      <c r="AP806" s="319"/>
      <c r="AQ806" s="319"/>
      <c r="AR806" s="391"/>
      <c r="AS806" s="319"/>
      <c r="AT806" s="319"/>
      <c r="AU806" s="319"/>
      <c r="AV806" s="319"/>
      <c r="AW806" s="394"/>
      <c r="AX806" s="391"/>
      <c r="AY806" s="319"/>
      <c r="AZ806" s="319"/>
      <c r="BA806" s="319"/>
      <c r="BB806" s="319"/>
      <c r="BC806" s="319"/>
      <c r="BD806" s="391"/>
      <c r="BE806" s="319"/>
      <c r="BF806" s="319"/>
      <c r="BG806" s="319"/>
      <c r="BH806" s="319"/>
      <c r="BI806" s="319"/>
      <c r="BJ806" s="391"/>
      <c r="BL806" s="391"/>
      <c r="BM806" s="391"/>
      <c r="BN806" s="391"/>
      <c r="BO806" s="391"/>
      <c r="BP806" s="391"/>
      <c r="BQ806" s="391"/>
      <c r="BR806" s="391"/>
      <c r="BS806" s="391"/>
      <c r="BT806" s="391"/>
      <c r="BU806" s="391"/>
      <c r="BV806" s="391"/>
      <c r="BW806" s="391"/>
      <c r="BX806" s="391"/>
    </row>
    <row r="807" spans="1:76">
      <c r="A807" s="662"/>
      <c r="B807" s="319"/>
      <c r="C807" s="319"/>
      <c r="D807" s="319"/>
      <c r="E807" s="319"/>
      <c r="F807" s="319"/>
      <c r="G807" s="393"/>
      <c r="H807" s="391"/>
      <c r="I807" s="319"/>
      <c r="J807" s="319"/>
      <c r="K807" s="319"/>
      <c r="L807" s="319"/>
      <c r="M807" s="319"/>
      <c r="N807" s="391"/>
      <c r="O807" s="319"/>
      <c r="P807" s="319"/>
      <c r="Q807" s="319"/>
      <c r="R807" s="319"/>
      <c r="S807" s="319"/>
      <c r="T807" s="391"/>
      <c r="U807" s="319"/>
      <c r="V807" s="319"/>
      <c r="W807" s="319"/>
      <c r="X807" s="319"/>
      <c r="Y807" s="319"/>
      <c r="Z807" s="391"/>
      <c r="AA807" s="319"/>
      <c r="AB807" s="319"/>
      <c r="AC807" s="319"/>
      <c r="AD807" s="319"/>
      <c r="AE807" s="319"/>
      <c r="AF807" s="391"/>
      <c r="AG807" s="319"/>
      <c r="AH807" s="319"/>
      <c r="AI807" s="319"/>
      <c r="AJ807" s="319"/>
      <c r="AK807" s="319"/>
      <c r="AL807" s="391"/>
      <c r="AM807" s="319"/>
      <c r="AN807" s="319"/>
      <c r="AO807" s="319"/>
      <c r="AP807" s="319"/>
      <c r="AQ807" s="319"/>
      <c r="AR807" s="391"/>
      <c r="AS807" s="319"/>
      <c r="AT807" s="319"/>
      <c r="AU807" s="319"/>
      <c r="AV807" s="319"/>
      <c r="AW807" s="394"/>
      <c r="AX807" s="391"/>
      <c r="AY807" s="319"/>
      <c r="AZ807" s="319"/>
      <c r="BA807" s="319"/>
      <c r="BB807" s="319"/>
      <c r="BC807" s="319"/>
      <c r="BD807" s="391"/>
      <c r="BE807" s="319"/>
      <c r="BF807" s="319"/>
      <c r="BG807" s="319"/>
      <c r="BH807" s="319"/>
      <c r="BI807" s="319"/>
      <c r="BJ807" s="391"/>
      <c r="BL807" s="391"/>
      <c r="BM807" s="391"/>
      <c r="BN807" s="391"/>
      <c r="BO807" s="391"/>
      <c r="BP807" s="391"/>
      <c r="BQ807" s="391"/>
      <c r="BR807" s="391"/>
      <c r="BS807" s="391"/>
      <c r="BT807" s="391"/>
      <c r="BU807" s="391"/>
      <c r="BV807" s="391"/>
      <c r="BW807" s="391"/>
      <c r="BX807" s="391"/>
    </row>
    <row r="808" spans="1:76">
      <c r="A808" s="662"/>
      <c r="B808" s="319"/>
      <c r="C808" s="319"/>
      <c r="D808" s="319"/>
      <c r="E808" s="319"/>
      <c r="F808" s="319"/>
      <c r="G808" s="393"/>
      <c r="H808" s="391"/>
      <c r="I808" s="319"/>
      <c r="J808" s="319"/>
      <c r="K808" s="319"/>
      <c r="L808" s="319"/>
      <c r="M808" s="319"/>
      <c r="N808" s="391"/>
      <c r="O808" s="319"/>
      <c r="P808" s="319"/>
      <c r="Q808" s="319"/>
      <c r="R808" s="319"/>
      <c r="S808" s="319"/>
      <c r="T808" s="391"/>
      <c r="U808" s="319"/>
      <c r="V808" s="319"/>
      <c r="W808" s="319"/>
      <c r="X808" s="319"/>
      <c r="Y808" s="319"/>
      <c r="Z808" s="391"/>
      <c r="AA808" s="319"/>
      <c r="AB808" s="319"/>
      <c r="AC808" s="319"/>
      <c r="AD808" s="319"/>
      <c r="AE808" s="319"/>
      <c r="AF808" s="391"/>
      <c r="AG808" s="319"/>
      <c r="AH808" s="319"/>
      <c r="AI808" s="319"/>
      <c r="AJ808" s="319"/>
      <c r="AK808" s="319"/>
      <c r="AL808" s="391"/>
      <c r="AM808" s="319"/>
      <c r="AN808" s="319"/>
      <c r="AO808" s="319"/>
      <c r="AP808" s="319"/>
      <c r="AQ808" s="319"/>
      <c r="AR808" s="391"/>
      <c r="AS808" s="319"/>
      <c r="AT808" s="319"/>
      <c r="AU808" s="319"/>
      <c r="AV808" s="319"/>
      <c r="AW808" s="394"/>
      <c r="AX808" s="391"/>
      <c r="AY808" s="319"/>
      <c r="AZ808" s="319"/>
      <c r="BA808" s="319"/>
      <c r="BB808" s="319"/>
      <c r="BC808" s="319"/>
      <c r="BD808" s="391"/>
      <c r="BE808" s="319"/>
      <c r="BF808" s="319"/>
      <c r="BG808" s="319"/>
      <c r="BH808" s="319"/>
      <c r="BI808" s="319"/>
      <c r="BJ808" s="391"/>
      <c r="BL808" s="391"/>
      <c r="BM808" s="391"/>
      <c r="BN808" s="391"/>
      <c r="BO808" s="391"/>
      <c r="BP808" s="391"/>
      <c r="BQ808" s="391"/>
      <c r="BR808" s="391"/>
      <c r="BS808" s="391"/>
      <c r="BT808" s="391"/>
      <c r="BU808" s="391"/>
      <c r="BV808" s="391"/>
      <c r="BW808" s="391"/>
      <c r="BX808" s="391"/>
    </row>
    <row r="809" spans="1:76">
      <c r="A809" s="662"/>
      <c r="B809" s="319"/>
      <c r="C809" s="319"/>
      <c r="D809" s="319"/>
      <c r="E809" s="319"/>
      <c r="F809" s="319"/>
      <c r="G809" s="393"/>
      <c r="H809" s="391"/>
      <c r="I809" s="319"/>
      <c r="J809" s="319"/>
      <c r="K809" s="319"/>
      <c r="L809" s="319"/>
      <c r="M809" s="319"/>
      <c r="N809" s="391"/>
      <c r="O809" s="319"/>
      <c r="P809" s="319"/>
      <c r="Q809" s="319"/>
      <c r="R809" s="319"/>
      <c r="S809" s="319"/>
      <c r="T809" s="391"/>
      <c r="U809" s="319"/>
      <c r="V809" s="319"/>
      <c r="W809" s="319"/>
      <c r="X809" s="319"/>
      <c r="Y809" s="319"/>
      <c r="Z809" s="391"/>
      <c r="AA809" s="319"/>
      <c r="AB809" s="319"/>
      <c r="AC809" s="319"/>
      <c r="AD809" s="319"/>
      <c r="AE809" s="319"/>
      <c r="AF809" s="391"/>
      <c r="AG809" s="319"/>
      <c r="AH809" s="319"/>
      <c r="AI809" s="319"/>
      <c r="AJ809" s="319"/>
      <c r="AK809" s="319"/>
      <c r="AL809" s="391"/>
      <c r="AM809" s="319"/>
      <c r="AN809" s="319"/>
      <c r="AO809" s="319"/>
      <c r="AP809" s="319"/>
      <c r="AQ809" s="319"/>
      <c r="AR809" s="391"/>
      <c r="AS809" s="319"/>
      <c r="AT809" s="319"/>
      <c r="AU809" s="319"/>
      <c r="AV809" s="319"/>
      <c r="AW809" s="394"/>
      <c r="AX809" s="391"/>
      <c r="AY809" s="319"/>
      <c r="AZ809" s="319"/>
      <c r="BA809" s="319"/>
      <c r="BB809" s="319"/>
      <c r="BC809" s="319"/>
      <c r="BD809" s="391"/>
      <c r="BE809" s="319"/>
      <c r="BF809" s="319"/>
      <c r="BG809" s="319"/>
      <c r="BH809" s="319"/>
      <c r="BI809" s="319"/>
      <c r="BJ809" s="391"/>
      <c r="BL809" s="391"/>
      <c r="BM809" s="391"/>
      <c r="BN809" s="391"/>
      <c r="BO809" s="391"/>
      <c r="BP809" s="391"/>
      <c r="BQ809" s="391"/>
      <c r="BR809" s="391"/>
      <c r="BS809" s="391"/>
      <c r="BT809" s="391"/>
      <c r="BU809" s="391"/>
      <c r="BV809" s="391"/>
      <c r="BW809" s="391"/>
      <c r="BX809" s="391"/>
    </row>
    <row r="810" spans="1:76">
      <c r="A810" s="662"/>
      <c r="B810" s="319"/>
      <c r="C810" s="319"/>
      <c r="D810" s="319"/>
      <c r="E810" s="319"/>
      <c r="F810" s="319"/>
      <c r="G810" s="393"/>
      <c r="H810" s="391"/>
      <c r="I810" s="319"/>
      <c r="J810" s="319"/>
      <c r="K810" s="319"/>
      <c r="L810" s="319"/>
      <c r="M810" s="319"/>
      <c r="N810" s="391"/>
      <c r="O810" s="319"/>
      <c r="P810" s="319"/>
      <c r="Q810" s="319"/>
      <c r="R810" s="319"/>
      <c r="S810" s="319"/>
      <c r="T810" s="391"/>
      <c r="U810" s="319"/>
      <c r="V810" s="319"/>
      <c r="W810" s="319"/>
      <c r="X810" s="319"/>
      <c r="Y810" s="319"/>
      <c r="Z810" s="391"/>
      <c r="AA810" s="319"/>
      <c r="AB810" s="319"/>
      <c r="AC810" s="319"/>
      <c r="AD810" s="319"/>
      <c r="AE810" s="319"/>
      <c r="AF810" s="391"/>
      <c r="AG810" s="319"/>
      <c r="AH810" s="319"/>
      <c r="AI810" s="319"/>
      <c r="AJ810" s="319"/>
      <c r="AK810" s="319"/>
      <c r="AL810" s="391"/>
      <c r="AM810" s="319"/>
      <c r="AN810" s="319"/>
      <c r="AO810" s="319"/>
      <c r="AP810" s="319"/>
      <c r="AQ810" s="319"/>
      <c r="AR810" s="391"/>
      <c r="AS810" s="319"/>
      <c r="AT810" s="319"/>
      <c r="AU810" s="319"/>
      <c r="AV810" s="319"/>
      <c r="AW810" s="394"/>
      <c r="AX810" s="391"/>
      <c r="AY810" s="319"/>
      <c r="AZ810" s="319"/>
      <c r="BA810" s="319"/>
      <c r="BB810" s="319"/>
      <c r="BC810" s="319"/>
      <c r="BD810" s="391"/>
      <c r="BE810" s="319"/>
      <c r="BF810" s="319"/>
      <c r="BG810" s="319"/>
      <c r="BH810" s="319"/>
      <c r="BI810" s="319"/>
      <c r="BJ810" s="391"/>
      <c r="BL810" s="391"/>
      <c r="BM810" s="391"/>
      <c r="BN810" s="391"/>
      <c r="BO810" s="391"/>
      <c r="BP810" s="391"/>
      <c r="BQ810" s="391"/>
      <c r="BR810" s="391"/>
      <c r="BS810" s="391"/>
      <c r="BT810" s="391"/>
      <c r="BU810" s="391"/>
      <c r="BV810" s="391"/>
      <c r="BW810" s="391"/>
      <c r="BX810" s="391"/>
    </row>
    <row r="811" spans="1:76">
      <c r="A811" s="662"/>
      <c r="B811" s="319"/>
      <c r="C811" s="319"/>
      <c r="D811" s="319"/>
      <c r="E811" s="319"/>
      <c r="F811" s="319"/>
      <c r="G811" s="393"/>
      <c r="H811" s="391"/>
      <c r="I811" s="319"/>
      <c r="J811" s="319"/>
      <c r="K811" s="319"/>
      <c r="L811" s="319"/>
      <c r="M811" s="319"/>
      <c r="N811" s="391"/>
      <c r="O811" s="319"/>
      <c r="P811" s="319"/>
      <c r="Q811" s="319"/>
      <c r="R811" s="319"/>
      <c r="S811" s="319"/>
      <c r="T811" s="391"/>
      <c r="U811" s="319"/>
      <c r="V811" s="319"/>
      <c r="W811" s="319"/>
      <c r="X811" s="319"/>
      <c r="Y811" s="319"/>
      <c r="Z811" s="391"/>
      <c r="AA811" s="319"/>
      <c r="AB811" s="319"/>
      <c r="AC811" s="319"/>
      <c r="AD811" s="319"/>
      <c r="AE811" s="319"/>
      <c r="AF811" s="391"/>
      <c r="AG811" s="319"/>
      <c r="AH811" s="319"/>
      <c r="AI811" s="319"/>
      <c r="AJ811" s="319"/>
      <c r="AK811" s="319"/>
      <c r="AL811" s="391"/>
      <c r="AM811" s="319"/>
      <c r="AN811" s="319"/>
      <c r="AO811" s="319"/>
      <c r="AP811" s="319"/>
      <c r="AQ811" s="319"/>
      <c r="AR811" s="391"/>
      <c r="AS811" s="319"/>
      <c r="AT811" s="319"/>
      <c r="AU811" s="319"/>
      <c r="AV811" s="319"/>
      <c r="AW811" s="394"/>
      <c r="AX811" s="391"/>
      <c r="AY811" s="319"/>
      <c r="AZ811" s="319"/>
      <c r="BA811" s="319"/>
      <c r="BB811" s="319"/>
      <c r="BC811" s="319"/>
      <c r="BD811" s="391"/>
      <c r="BE811" s="319"/>
      <c r="BF811" s="319"/>
      <c r="BG811" s="319"/>
      <c r="BH811" s="319"/>
      <c r="BI811" s="319"/>
      <c r="BJ811" s="391"/>
      <c r="BL811" s="391"/>
      <c r="BM811" s="391"/>
      <c r="BN811" s="391"/>
      <c r="BO811" s="391"/>
      <c r="BP811" s="391"/>
      <c r="BQ811" s="391"/>
      <c r="BR811" s="391"/>
      <c r="BS811" s="391"/>
      <c r="BT811" s="391"/>
      <c r="BU811" s="391"/>
      <c r="BV811" s="391"/>
      <c r="BW811" s="391"/>
      <c r="BX811" s="391"/>
    </row>
    <row r="812" spans="1:76">
      <c r="A812" s="662"/>
      <c r="B812" s="319"/>
      <c r="C812" s="319"/>
      <c r="D812" s="319"/>
      <c r="E812" s="319"/>
      <c r="F812" s="319"/>
      <c r="G812" s="393"/>
      <c r="H812" s="391"/>
      <c r="I812" s="319"/>
      <c r="J812" s="319"/>
      <c r="K812" s="319"/>
      <c r="L812" s="319"/>
      <c r="M812" s="319"/>
      <c r="N812" s="391"/>
      <c r="O812" s="319"/>
      <c r="P812" s="319"/>
      <c r="Q812" s="319"/>
      <c r="R812" s="319"/>
      <c r="S812" s="319"/>
      <c r="T812" s="391"/>
      <c r="U812" s="319"/>
      <c r="V812" s="319"/>
      <c r="W812" s="319"/>
      <c r="X812" s="319"/>
      <c r="Y812" s="319"/>
      <c r="Z812" s="391"/>
      <c r="AA812" s="319"/>
      <c r="AB812" s="319"/>
      <c r="AC812" s="319"/>
      <c r="AD812" s="319"/>
      <c r="AE812" s="319"/>
      <c r="AF812" s="391"/>
      <c r="AG812" s="319"/>
      <c r="AH812" s="319"/>
      <c r="AI812" s="319"/>
      <c r="AJ812" s="319"/>
      <c r="AK812" s="319"/>
      <c r="AL812" s="391"/>
      <c r="AM812" s="319"/>
      <c r="AN812" s="319"/>
      <c r="AO812" s="319"/>
      <c r="AP812" s="319"/>
      <c r="AQ812" s="319"/>
      <c r="AR812" s="391"/>
      <c r="AS812" s="319"/>
      <c r="AT812" s="319"/>
      <c r="AU812" s="319"/>
      <c r="AV812" s="319"/>
      <c r="AW812" s="394"/>
      <c r="AX812" s="391"/>
      <c r="AY812" s="319"/>
      <c r="AZ812" s="319"/>
      <c r="BA812" s="319"/>
      <c r="BB812" s="319"/>
      <c r="BC812" s="319"/>
      <c r="BD812" s="391"/>
      <c r="BE812" s="319"/>
      <c r="BF812" s="319"/>
      <c r="BG812" s="319"/>
      <c r="BH812" s="319"/>
      <c r="BI812" s="319"/>
      <c r="BJ812" s="391"/>
      <c r="BL812" s="391"/>
      <c r="BM812" s="391"/>
      <c r="BN812" s="391"/>
      <c r="BO812" s="391"/>
      <c r="BP812" s="391"/>
      <c r="BQ812" s="391"/>
      <c r="BR812" s="391"/>
      <c r="BS812" s="391"/>
      <c r="BT812" s="391"/>
      <c r="BU812" s="391"/>
      <c r="BV812" s="391"/>
      <c r="BW812" s="391"/>
      <c r="BX812" s="391"/>
    </row>
    <row r="813" spans="1:76">
      <c r="A813" s="662"/>
      <c r="B813" s="319"/>
      <c r="C813" s="319"/>
      <c r="D813" s="319"/>
      <c r="E813" s="319"/>
      <c r="F813" s="319"/>
      <c r="G813" s="393"/>
      <c r="H813" s="391"/>
      <c r="I813" s="319"/>
      <c r="J813" s="319"/>
      <c r="K813" s="319"/>
      <c r="L813" s="319"/>
      <c r="M813" s="319"/>
      <c r="N813" s="391"/>
      <c r="O813" s="319"/>
      <c r="P813" s="319"/>
      <c r="Q813" s="319"/>
      <c r="R813" s="319"/>
      <c r="S813" s="319"/>
      <c r="T813" s="391"/>
      <c r="U813" s="319"/>
      <c r="V813" s="319"/>
      <c r="W813" s="319"/>
      <c r="X813" s="319"/>
      <c r="Y813" s="319"/>
      <c r="Z813" s="391"/>
      <c r="AA813" s="319"/>
      <c r="AB813" s="319"/>
      <c r="AC813" s="319"/>
      <c r="AD813" s="319"/>
      <c r="AE813" s="319"/>
      <c r="AF813" s="391"/>
      <c r="AG813" s="319"/>
      <c r="AH813" s="319"/>
      <c r="AI813" s="319"/>
      <c r="AJ813" s="319"/>
      <c r="AK813" s="319"/>
      <c r="AL813" s="391"/>
      <c r="AM813" s="319"/>
      <c r="AN813" s="319"/>
      <c r="AO813" s="319"/>
      <c r="AP813" s="319"/>
      <c r="AQ813" s="319"/>
      <c r="AR813" s="391"/>
      <c r="AS813" s="319"/>
      <c r="AT813" s="319"/>
      <c r="AU813" s="319"/>
      <c r="AV813" s="319"/>
      <c r="AW813" s="394"/>
      <c r="AX813" s="391"/>
      <c r="AY813" s="319"/>
      <c r="AZ813" s="319"/>
      <c r="BA813" s="319"/>
      <c r="BB813" s="319"/>
      <c r="BC813" s="319"/>
      <c r="BD813" s="391"/>
      <c r="BE813" s="319"/>
      <c r="BF813" s="319"/>
      <c r="BG813" s="319"/>
      <c r="BH813" s="319"/>
      <c r="BI813" s="319"/>
      <c r="BJ813" s="391"/>
      <c r="BL813" s="391"/>
      <c r="BM813" s="391"/>
      <c r="BN813" s="391"/>
      <c r="BO813" s="391"/>
      <c r="BP813" s="391"/>
      <c r="BQ813" s="391"/>
      <c r="BR813" s="391"/>
      <c r="BS813" s="391"/>
      <c r="BT813" s="391"/>
      <c r="BU813" s="391"/>
      <c r="BV813" s="391"/>
      <c r="BW813" s="391"/>
      <c r="BX813" s="391"/>
    </row>
    <row r="814" spans="1:76">
      <c r="A814" s="662"/>
      <c r="B814" s="319"/>
      <c r="C814" s="319"/>
      <c r="D814" s="319"/>
      <c r="E814" s="319"/>
      <c r="F814" s="319"/>
      <c r="G814" s="393"/>
      <c r="H814" s="391"/>
      <c r="I814" s="319"/>
      <c r="J814" s="319"/>
      <c r="K814" s="319"/>
      <c r="L814" s="319"/>
      <c r="M814" s="319"/>
      <c r="N814" s="391"/>
      <c r="O814" s="319"/>
      <c r="P814" s="319"/>
      <c r="Q814" s="319"/>
      <c r="R814" s="319"/>
      <c r="S814" s="319"/>
      <c r="T814" s="391"/>
      <c r="U814" s="319"/>
      <c r="V814" s="319"/>
      <c r="W814" s="319"/>
      <c r="X814" s="319"/>
      <c r="Y814" s="319"/>
      <c r="Z814" s="391"/>
      <c r="AA814" s="319"/>
      <c r="AB814" s="319"/>
      <c r="AC814" s="319"/>
      <c r="AD814" s="319"/>
      <c r="AE814" s="319"/>
      <c r="AF814" s="391"/>
      <c r="AG814" s="319"/>
      <c r="AH814" s="319"/>
      <c r="AI814" s="319"/>
      <c r="AJ814" s="319"/>
      <c r="AK814" s="319"/>
      <c r="AL814" s="391"/>
      <c r="AM814" s="319"/>
      <c r="AN814" s="319"/>
      <c r="AO814" s="319"/>
      <c r="AP814" s="319"/>
      <c r="AQ814" s="319"/>
      <c r="AR814" s="391"/>
      <c r="AS814" s="319"/>
      <c r="AT814" s="319"/>
      <c r="AU814" s="319"/>
      <c r="AV814" s="319"/>
      <c r="AW814" s="394"/>
      <c r="AX814" s="391"/>
      <c r="AY814" s="319"/>
      <c r="AZ814" s="319"/>
      <c r="BA814" s="319"/>
      <c r="BB814" s="319"/>
      <c r="BC814" s="319"/>
      <c r="BD814" s="391"/>
      <c r="BE814" s="319"/>
      <c r="BF814" s="319"/>
      <c r="BG814" s="319"/>
      <c r="BH814" s="319"/>
      <c r="BI814" s="319"/>
      <c r="BJ814" s="391"/>
      <c r="BL814" s="391"/>
      <c r="BM814" s="391"/>
      <c r="BN814" s="391"/>
      <c r="BO814" s="391"/>
      <c r="BP814" s="391"/>
      <c r="BQ814" s="391"/>
      <c r="BR814" s="391"/>
      <c r="BS814" s="391"/>
      <c r="BT814" s="391"/>
      <c r="BU814" s="391"/>
      <c r="BV814" s="391"/>
      <c r="BW814" s="391"/>
      <c r="BX814" s="391"/>
    </row>
    <row r="815" spans="1:76">
      <c r="A815" s="662"/>
      <c r="B815" s="319"/>
      <c r="C815" s="319"/>
      <c r="D815" s="319"/>
      <c r="E815" s="319"/>
      <c r="F815" s="319"/>
      <c r="G815" s="393"/>
      <c r="H815" s="391"/>
      <c r="I815" s="319"/>
      <c r="J815" s="319"/>
      <c r="K815" s="319"/>
      <c r="L815" s="319"/>
      <c r="M815" s="319"/>
      <c r="N815" s="391"/>
      <c r="O815" s="319"/>
      <c r="P815" s="319"/>
      <c r="Q815" s="319"/>
      <c r="R815" s="319"/>
      <c r="S815" s="319"/>
      <c r="T815" s="391"/>
      <c r="U815" s="319"/>
      <c r="V815" s="319"/>
      <c r="W815" s="319"/>
      <c r="X815" s="319"/>
      <c r="Y815" s="319"/>
      <c r="Z815" s="391"/>
      <c r="AA815" s="319"/>
      <c r="AB815" s="319"/>
      <c r="AC815" s="319"/>
      <c r="AD815" s="319"/>
      <c r="AE815" s="319"/>
      <c r="AF815" s="391"/>
      <c r="AG815" s="319"/>
      <c r="AH815" s="319"/>
      <c r="AI815" s="319"/>
      <c r="AJ815" s="319"/>
      <c r="AK815" s="319"/>
      <c r="AL815" s="391"/>
      <c r="AM815" s="319"/>
      <c r="AN815" s="319"/>
      <c r="AO815" s="319"/>
      <c r="AP815" s="319"/>
      <c r="AQ815" s="319"/>
      <c r="AR815" s="391"/>
      <c r="AS815" s="319"/>
      <c r="AT815" s="319"/>
      <c r="AU815" s="319"/>
      <c r="AV815" s="319"/>
      <c r="AW815" s="394"/>
      <c r="AX815" s="391"/>
      <c r="AY815" s="319"/>
      <c r="AZ815" s="319"/>
      <c r="BA815" s="319"/>
      <c r="BB815" s="319"/>
      <c r="BC815" s="319"/>
      <c r="BD815" s="391"/>
      <c r="BE815" s="319"/>
      <c r="BF815" s="319"/>
      <c r="BG815" s="319"/>
      <c r="BH815" s="319"/>
      <c r="BI815" s="319"/>
      <c r="BJ815" s="391"/>
      <c r="BL815" s="391"/>
      <c r="BM815" s="391"/>
      <c r="BN815" s="391"/>
      <c r="BO815" s="391"/>
      <c r="BP815" s="391"/>
      <c r="BQ815" s="391"/>
      <c r="BR815" s="391"/>
      <c r="BS815" s="391"/>
      <c r="BT815" s="391"/>
      <c r="BU815" s="391"/>
      <c r="BV815" s="391"/>
      <c r="BW815" s="391"/>
      <c r="BX815" s="391"/>
    </row>
    <row r="816" spans="1:76">
      <c r="A816" s="662"/>
      <c r="B816" s="319"/>
      <c r="C816" s="319"/>
      <c r="D816" s="319"/>
      <c r="E816" s="319"/>
      <c r="F816" s="319"/>
      <c r="G816" s="393"/>
      <c r="H816" s="391"/>
      <c r="I816" s="319"/>
      <c r="J816" s="319"/>
      <c r="K816" s="319"/>
      <c r="L816" s="319"/>
      <c r="M816" s="319"/>
      <c r="N816" s="391"/>
      <c r="O816" s="319"/>
      <c r="P816" s="319"/>
      <c r="Q816" s="319"/>
      <c r="R816" s="319"/>
      <c r="S816" s="319"/>
      <c r="T816" s="391"/>
      <c r="U816" s="319"/>
      <c r="V816" s="319"/>
      <c r="W816" s="319"/>
      <c r="X816" s="319"/>
      <c r="Y816" s="319"/>
      <c r="Z816" s="391"/>
      <c r="AA816" s="319"/>
      <c r="AB816" s="319"/>
      <c r="AC816" s="319"/>
      <c r="AD816" s="319"/>
      <c r="AE816" s="319"/>
      <c r="AF816" s="391"/>
      <c r="AG816" s="319"/>
      <c r="AH816" s="319"/>
      <c r="AI816" s="319"/>
      <c r="AJ816" s="319"/>
      <c r="AK816" s="319"/>
      <c r="AL816" s="391"/>
      <c r="AM816" s="319"/>
      <c r="AN816" s="319"/>
      <c r="AO816" s="319"/>
      <c r="AP816" s="319"/>
      <c r="AQ816" s="319"/>
      <c r="AR816" s="391"/>
      <c r="AS816" s="319"/>
      <c r="AT816" s="319"/>
      <c r="AU816" s="319"/>
      <c r="AV816" s="319"/>
      <c r="AW816" s="394"/>
      <c r="AX816" s="391"/>
      <c r="AY816" s="319"/>
      <c r="AZ816" s="319"/>
      <c r="BA816" s="319"/>
      <c r="BB816" s="319"/>
      <c r="BC816" s="319"/>
      <c r="BD816" s="391"/>
      <c r="BE816" s="319"/>
      <c r="BF816" s="319"/>
      <c r="BG816" s="319"/>
      <c r="BH816" s="319"/>
      <c r="BI816" s="319"/>
      <c r="BJ816" s="391"/>
      <c r="BL816" s="391"/>
      <c r="BM816" s="391"/>
      <c r="BN816" s="391"/>
      <c r="BO816" s="391"/>
      <c r="BP816" s="391"/>
      <c r="BQ816" s="391"/>
      <c r="BR816" s="391"/>
      <c r="BS816" s="391"/>
      <c r="BT816" s="391"/>
      <c r="BU816" s="391"/>
      <c r="BV816" s="391"/>
      <c r="BW816" s="391"/>
      <c r="BX816" s="391"/>
    </row>
    <row r="817" spans="1:76">
      <c r="A817" s="662"/>
      <c r="B817" s="319"/>
      <c r="C817" s="319"/>
      <c r="D817" s="319"/>
      <c r="E817" s="319"/>
      <c r="F817" s="319"/>
      <c r="G817" s="393"/>
      <c r="H817" s="391"/>
      <c r="I817" s="319"/>
      <c r="J817" s="319"/>
      <c r="K817" s="319"/>
      <c r="L817" s="319"/>
      <c r="M817" s="319"/>
      <c r="N817" s="391"/>
      <c r="O817" s="319"/>
      <c r="P817" s="319"/>
      <c r="Q817" s="319"/>
      <c r="R817" s="319"/>
      <c r="S817" s="319"/>
      <c r="T817" s="391"/>
      <c r="U817" s="319"/>
      <c r="V817" s="319"/>
      <c r="W817" s="319"/>
      <c r="X817" s="319"/>
      <c r="Y817" s="319"/>
      <c r="Z817" s="391"/>
      <c r="AA817" s="319"/>
      <c r="AB817" s="319"/>
      <c r="AC817" s="319"/>
      <c r="AD817" s="319"/>
      <c r="AE817" s="319"/>
      <c r="AF817" s="391"/>
      <c r="AG817" s="319"/>
      <c r="AH817" s="319"/>
      <c r="AI817" s="319"/>
      <c r="AJ817" s="319"/>
      <c r="AK817" s="319"/>
      <c r="AL817" s="391"/>
      <c r="AM817" s="319"/>
      <c r="AN817" s="319"/>
      <c r="AO817" s="319"/>
      <c r="AP817" s="319"/>
      <c r="AQ817" s="319"/>
      <c r="AR817" s="391"/>
      <c r="AS817" s="319"/>
      <c r="AT817" s="319"/>
      <c r="AU817" s="319"/>
      <c r="AV817" s="319"/>
      <c r="AW817" s="394"/>
      <c r="AX817" s="391"/>
      <c r="AY817" s="319"/>
      <c r="AZ817" s="319"/>
      <c r="BA817" s="319"/>
      <c r="BB817" s="319"/>
      <c r="BC817" s="319"/>
      <c r="BD817" s="391"/>
      <c r="BE817" s="319"/>
      <c r="BF817" s="319"/>
      <c r="BG817" s="319"/>
      <c r="BH817" s="319"/>
      <c r="BI817" s="319"/>
      <c r="BJ817" s="391"/>
      <c r="BL817" s="391"/>
      <c r="BM817" s="391"/>
      <c r="BN817" s="391"/>
      <c r="BO817" s="391"/>
      <c r="BP817" s="391"/>
      <c r="BQ817" s="391"/>
      <c r="BR817" s="391"/>
      <c r="BS817" s="391"/>
      <c r="BT817" s="391"/>
      <c r="BU817" s="391"/>
      <c r="BV817" s="391"/>
      <c r="BW817" s="391"/>
      <c r="BX817" s="391"/>
    </row>
    <row r="818" spans="1:76">
      <c r="A818" s="662"/>
      <c r="B818" s="319"/>
      <c r="C818" s="319"/>
      <c r="D818" s="319"/>
      <c r="E818" s="319"/>
      <c r="F818" s="319"/>
      <c r="G818" s="393"/>
      <c r="H818" s="391"/>
      <c r="I818" s="319"/>
      <c r="J818" s="319"/>
      <c r="K818" s="319"/>
      <c r="L818" s="319"/>
      <c r="M818" s="319"/>
      <c r="N818" s="391"/>
      <c r="O818" s="319"/>
      <c r="P818" s="319"/>
      <c r="Q818" s="319"/>
      <c r="R818" s="319"/>
      <c r="S818" s="319"/>
      <c r="T818" s="391"/>
      <c r="U818" s="319"/>
      <c r="V818" s="319"/>
      <c r="W818" s="319"/>
      <c r="X818" s="319"/>
      <c r="Y818" s="319"/>
      <c r="Z818" s="391"/>
      <c r="AA818" s="319"/>
      <c r="AB818" s="319"/>
      <c r="AC818" s="319"/>
      <c r="AD818" s="319"/>
      <c r="AE818" s="319"/>
      <c r="AF818" s="391"/>
      <c r="AG818" s="319"/>
      <c r="AH818" s="319"/>
      <c r="AI818" s="319"/>
      <c r="AJ818" s="319"/>
      <c r="AK818" s="319"/>
      <c r="AL818" s="391"/>
      <c r="AM818" s="319"/>
      <c r="AN818" s="319"/>
      <c r="AO818" s="319"/>
      <c r="AP818" s="319"/>
      <c r="AQ818" s="319"/>
      <c r="AR818" s="391"/>
      <c r="AS818" s="319"/>
      <c r="AT818" s="319"/>
      <c r="AU818" s="319"/>
      <c r="AV818" s="319"/>
      <c r="AW818" s="394"/>
      <c r="AX818" s="391"/>
      <c r="AY818" s="319"/>
      <c r="AZ818" s="319"/>
      <c r="BA818" s="319"/>
      <c r="BB818" s="319"/>
      <c r="BC818" s="319"/>
      <c r="BD818" s="391"/>
      <c r="BE818" s="319"/>
      <c r="BF818" s="319"/>
      <c r="BG818" s="319"/>
      <c r="BH818" s="319"/>
      <c r="BI818" s="319"/>
      <c r="BJ818" s="391"/>
      <c r="BL818" s="391"/>
      <c r="BM818" s="391"/>
      <c r="BN818" s="391"/>
      <c r="BO818" s="391"/>
      <c r="BP818" s="391"/>
      <c r="BQ818" s="391"/>
      <c r="BR818" s="391"/>
      <c r="BS818" s="391"/>
      <c r="BT818" s="391"/>
      <c r="BU818" s="391"/>
      <c r="BV818" s="391"/>
      <c r="BW818" s="391"/>
      <c r="BX818" s="391"/>
    </row>
    <row r="819" spans="1:76">
      <c r="A819" s="662"/>
      <c r="B819" s="319"/>
      <c r="C819" s="319"/>
      <c r="D819" s="319"/>
      <c r="E819" s="319"/>
      <c r="F819" s="319"/>
      <c r="G819" s="393"/>
      <c r="H819" s="391"/>
      <c r="I819" s="319"/>
      <c r="J819" s="319"/>
      <c r="K819" s="319"/>
      <c r="L819" s="319"/>
      <c r="M819" s="319"/>
      <c r="N819" s="391"/>
      <c r="O819" s="319"/>
      <c r="P819" s="319"/>
      <c r="Q819" s="319"/>
      <c r="R819" s="319"/>
      <c r="S819" s="319"/>
      <c r="T819" s="391"/>
      <c r="U819" s="319"/>
      <c r="V819" s="319"/>
      <c r="W819" s="319"/>
      <c r="X819" s="319"/>
      <c r="Y819" s="319"/>
      <c r="Z819" s="391"/>
      <c r="AA819" s="319"/>
      <c r="AB819" s="319"/>
      <c r="AC819" s="319"/>
      <c r="AD819" s="319"/>
      <c r="AE819" s="319"/>
      <c r="AF819" s="391"/>
      <c r="AG819" s="319"/>
      <c r="AH819" s="319"/>
      <c r="AI819" s="319"/>
      <c r="AJ819" s="319"/>
      <c r="AK819" s="319"/>
      <c r="AL819" s="391"/>
      <c r="AM819" s="319"/>
      <c r="AN819" s="319"/>
      <c r="AO819" s="319"/>
      <c r="AP819" s="319"/>
      <c r="AQ819" s="319"/>
      <c r="AR819" s="391"/>
      <c r="AS819" s="319"/>
      <c r="AT819" s="319"/>
      <c r="AU819" s="319"/>
      <c r="AV819" s="319"/>
      <c r="AW819" s="394"/>
      <c r="AX819" s="391"/>
      <c r="AY819" s="319"/>
      <c r="AZ819" s="319"/>
      <c r="BA819" s="319"/>
      <c r="BB819" s="319"/>
      <c r="BC819" s="319"/>
      <c r="BD819" s="391"/>
      <c r="BE819" s="319"/>
      <c r="BF819" s="319"/>
      <c r="BG819" s="319"/>
      <c r="BH819" s="319"/>
      <c r="BI819" s="319"/>
      <c r="BJ819" s="391"/>
      <c r="BL819" s="391"/>
      <c r="BM819" s="391"/>
      <c r="BN819" s="391"/>
      <c r="BO819" s="391"/>
      <c r="BP819" s="391"/>
      <c r="BQ819" s="391"/>
      <c r="BR819" s="391"/>
      <c r="BS819" s="391"/>
      <c r="BT819" s="391"/>
      <c r="BU819" s="391"/>
      <c r="BV819" s="391"/>
      <c r="BW819" s="391"/>
      <c r="BX819" s="391"/>
    </row>
    <row r="820" spans="1:76">
      <c r="A820" s="662"/>
      <c r="B820" s="319"/>
      <c r="C820" s="319"/>
      <c r="D820" s="319"/>
      <c r="E820" s="319"/>
      <c r="F820" s="319"/>
      <c r="G820" s="393"/>
      <c r="H820" s="391"/>
      <c r="I820" s="319"/>
      <c r="J820" s="319"/>
      <c r="K820" s="319"/>
      <c r="L820" s="319"/>
      <c r="M820" s="319"/>
      <c r="N820" s="391"/>
      <c r="O820" s="319"/>
      <c r="P820" s="319"/>
      <c r="Q820" s="319"/>
      <c r="R820" s="319"/>
      <c r="S820" s="319"/>
      <c r="T820" s="391"/>
      <c r="U820" s="319"/>
      <c r="V820" s="319"/>
      <c r="W820" s="319"/>
      <c r="X820" s="319"/>
      <c r="Y820" s="319"/>
      <c r="Z820" s="391"/>
      <c r="AA820" s="319"/>
      <c r="AB820" s="319"/>
      <c r="AC820" s="319"/>
      <c r="AD820" s="319"/>
      <c r="AE820" s="319"/>
      <c r="AF820" s="391"/>
      <c r="AG820" s="319"/>
      <c r="AH820" s="319"/>
      <c r="AI820" s="319"/>
      <c r="AJ820" s="319"/>
      <c r="AK820" s="319"/>
      <c r="AL820" s="391"/>
      <c r="AM820" s="319"/>
      <c r="AN820" s="319"/>
      <c r="AO820" s="319"/>
      <c r="AP820" s="319"/>
      <c r="AQ820" s="319"/>
      <c r="AR820" s="391"/>
      <c r="AS820" s="319"/>
      <c r="AT820" s="319"/>
      <c r="AU820" s="319"/>
      <c r="AV820" s="319"/>
      <c r="AW820" s="394"/>
      <c r="AX820" s="391"/>
      <c r="AY820" s="319"/>
      <c r="AZ820" s="319"/>
      <c r="BA820" s="319"/>
      <c r="BB820" s="319"/>
      <c r="BC820" s="319"/>
      <c r="BD820" s="391"/>
      <c r="BE820" s="319"/>
      <c r="BF820" s="319"/>
      <c r="BG820" s="319"/>
      <c r="BH820" s="319"/>
      <c r="BI820" s="319"/>
      <c r="BJ820" s="391"/>
      <c r="BL820" s="391"/>
      <c r="BM820" s="391"/>
      <c r="BN820" s="391"/>
      <c r="BO820" s="391"/>
      <c r="BP820" s="391"/>
      <c r="BQ820" s="391"/>
      <c r="BR820" s="391"/>
      <c r="BS820" s="391"/>
      <c r="BT820" s="391"/>
      <c r="BU820" s="391"/>
      <c r="BV820" s="391"/>
      <c r="BW820" s="391"/>
      <c r="BX820" s="391"/>
    </row>
    <row r="821" spans="1:76">
      <c r="A821" s="662"/>
      <c r="B821" s="319"/>
      <c r="C821" s="319"/>
      <c r="D821" s="319"/>
      <c r="E821" s="319"/>
      <c r="F821" s="319"/>
      <c r="G821" s="393"/>
      <c r="H821" s="391"/>
      <c r="I821" s="319"/>
      <c r="J821" s="319"/>
      <c r="K821" s="319"/>
      <c r="L821" s="319"/>
      <c r="M821" s="319"/>
      <c r="N821" s="391"/>
      <c r="O821" s="319"/>
      <c r="P821" s="319"/>
      <c r="Q821" s="319"/>
      <c r="R821" s="319"/>
      <c r="S821" s="319"/>
      <c r="T821" s="391"/>
      <c r="U821" s="319"/>
      <c r="V821" s="319"/>
      <c r="W821" s="319"/>
      <c r="X821" s="319"/>
      <c r="Y821" s="319"/>
      <c r="Z821" s="391"/>
      <c r="AA821" s="319"/>
      <c r="AB821" s="319"/>
      <c r="AC821" s="319"/>
      <c r="AD821" s="319"/>
      <c r="AE821" s="319"/>
      <c r="AF821" s="391"/>
      <c r="AG821" s="319"/>
      <c r="AH821" s="319"/>
      <c r="AI821" s="319"/>
      <c r="AJ821" s="319"/>
      <c r="AK821" s="319"/>
      <c r="AL821" s="391"/>
      <c r="AM821" s="319"/>
      <c r="AN821" s="319"/>
      <c r="AO821" s="319"/>
      <c r="AP821" s="319"/>
      <c r="AQ821" s="319"/>
      <c r="AR821" s="391"/>
      <c r="AS821" s="319"/>
      <c r="AT821" s="319"/>
      <c r="AU821" s="319"/>
      <c r="AV821" s="319"/>
      <c r="AW821" s="394"/>
      <c r="AX821" s="391"/>
      <c r="AY821" s="319"/>
      <c r="AZ821" s="319"/>
      <c r="BA821" s="319"/>
      <c r="BB821" s="319"/>
      <c r="BC821" s="319"/>
      <c r="BD821" s="391"/>
      <c r="BE821" s="319"/>
      <c r="BF821" s="319"/>
      <c r="BG821" s="319"/>
      <c r="BH821" s="319"/>
      <c r="BI821" s="319"/>
      <c r="BJ821" s="391"/>
      <c r="BL821" s="391"/>
      <c r="BM821" s="391"/>
      <c r="BN821" s="391"/>
      <c r="BO821" s="391"/>
      <c r="BP821" s="391"/>
      <c r="BQ821" s="391"/>
      <c r="BR821" s="391"/>
      <c r="BS821" s="391"/>
      <c r="BT821" s="391"/>
      <c r="BU821" s="391"/>
      <c r="BV821" s="391"/>
      <c r="BW821" s="391"/>
      <c r="BX821" s="391"/>
    </row>
    <row r="822" spans="1:76">
      <c r="A822" s="662"/>
      <c r="B822" s="319"/>
      <c r="C822" s="319"/>
      <c r="D822" s="319"/>
      <c r="E822" s="319"/>
      <c r="F822" s="319"/>
      <c r="G822" s="393"/>
      <c r="H822" s="391"/>
      <c r="I822" s="319"/>
      <c r="J822" s="319"/>
      <c r="K822" s="319"/>
      <c r="L822" s="319"/>
      <c r="M822" s="319"/>
      <c r="N822" s="391"/>
      <c r="O822" s="319"/>
      <c r="P822" s="319"/>
      <c r="Q822" s="319"/>
      <c r="R822" s="319"/>
      <c r="S822" s="319"/>
      <c r="T822" s="391"/>
      <c r="U822" s="319"/>
      <c r="V822" s="319"/>
      <c r="W822" s="319"/>
      <c r="X822" s="319"/>
      <c r="Y822" s="319"/>
      <c r="Z822" s="391"/>
      <c r="AA822" s="319"/>
      <c r="AB822" s="319"/>
      <c r="AC822" s="319"/>
      <c r="AD822" s="319"/>
      <c r="AE822" s="319"/>
      <c r="AF822" s="391"/>
      <c r="AG822" s="319"/>
      <c r="AH822" s="319"/>
      <c r="AI822" s="319"/>
      <c r="AJ822" s="319"/>
      <c r="AK822" s="319"/>
      <c r="AL822" s="391"/>
      <c r="AM822" s="319"/>
      <c r="AN822" s="319"/>
      <c r="AO822" s="319"/>
      <c r="AP822" s="319"/>
      <c r="AQ822" s="319"/>
      <c r="AR822" s="391"/>
      <c r="AS822" s="319"/>
      <c r="AT822" s="319"/>
      <c r="AU822" s="319"/>
      <c r="AV822" s="319"/>
      <c r="AW822" s="394"/>
      <c r="AX822" s="391"/>
      <c r="AY822" s="319"/>
      <c r="AZ822" s="319"/>
      <c r="BA822" s="319"/>
      <c r="BB822" s="319"/>
      <c r="BC822" s="319"/>
      <c r="BD822" s="391"/>
      <c r="BE822" s="319"/>
      <c r="BF822" s="319"/>
      <c r="BG822" s="319"/>
      <c r="BH822" s="319"/>
      <c r="BI822" s="319"/>
      <c r="BJ822" s="391"/>
      <c r="BL822" s="391"/>
      <c r="BM822" s="391"/>
      <c r="BN822" s="391"/>
      <c r="BO822" s="391"/>
      <c r="BP822" s="391"/>
      <c r="BQ822" s="391"/>
      <c r="BR822" s="391"/>
      <c r="BS822" s="391"/>
      <c r="BT822" s="391"/>
      <c r="BU822" s="391"/>
      <c r="BV822" s="391"/>
      <c r="BW822" s="391"/>
      <c r="BX822" s="391"/>
    </row>
    <row r="823" spans="1:76">
      <c r="A823" s="662"/>
      <c r="B823" s="319"/>
      <c r="C823" s="319"/>
      <c r="D823" s="319"/>
      <c r="E823" s="319"/>
      <c r="F823" s="319"/>
      <c r="G823" s="393"/>
      <c r="H823" s="391"/>
      <c r="I823" s="319"/>
      <c r="J823" s="319"/>
      <c r="K823" s="319"/>
      <c r="L823" s="319"/>
      <c r="M823" s="319"/>
      <c r="N823" s="391"/>
      <c r="O823" s="319"/>
      <c r="P823" s="319"/>
      <c r="Q823" s="319"/>
      <c r="R823" s="319"/>
      <c r="S823" s="319"/>
      <c r="T823" s="391"/>
      <c r="U823" s="319"/>
      <c r="V823" s="319"/>
      <c r="W823" s="319"/>
      <c r="X823" s="319"/>
      <c r="Y823" s="319"/>
      <c r="Z823" s="391"/>
      <c r="AA823" s="319"/>
      <c r="AB823" s="319"/>
      <c r="AC823" s="319"/>
      <c r="AD823" s="319"/>
      <c r="AE823" s="319"/>
      <c r="AF823" s="391"/>
      <c r="AG823" s="319"/>
      <c r="AH823" s="319"/>
      <c r="AI823" s="319"/>
      <c r="AJ823" s="319"/>
      <c r="AK823" s="319"/>
      <c r="AL823" s="391"/>
      <c r="AM823" s="319"/>
      <c r="AN823" s="319"/>
      <c r="AO823" s="319"/>
      <c r="AP823" s="319"/>
      <c r="AQ823" s="319"/>
      <c r="AR823" s="391"/>
      <c r="AS823" s="319"/>
      <c r="AT823" s="319"/>
      <c r="AU823" s="319"/>
      <c r="AV823" s="319"/>
      <c r="AW823" s="394"/>
      <c r="AX823" s="391"/>
      <c r="AY823" s="319"/>
      <c r="AZ823" s="319"/>
      <c r="BA823" s="319"/>
      <c r="BB823" s="319"/>
      <c r="BC823" s="319"/>
      <c r="BD823" s="391"/>
      <c r="BE823" s="319"/>
      <c r="BF823" s="319"/>
      <c r="BG823" s="319"/>
      <c r="BH823" s="319"/>
      <c r="BI823" s="319"/>
      <c r="BJ823" s="391"/>
      <c r="BL823" s="391"/>
      <c r="BM823" s="391"/>
      <c r="BN823" s="391"/>
      <c r="BO823" s="391"/>
      <c r="BP823" s="391"/>
      <c r="BQ823" s="391"/>
      <c r="BR823" s="391"/>
      <c r="BS823" s="391"/>
      <c r="BT823" s="391"/>
      <c r="BU823" s="391"/>
      <c r="BV823" s="391"/>
      <c r="BW823" s="391"/>
      <c r="BX823" s="391"/>
    </row>
    <row r="824" spans="1:76">
      <c r="A824" s="662"/>
      <c r="B824" s="319"/>
      <c r="C824" s="319"/>
      <c r="D824" s="319"/>
      <c r="E824" s="319"/>
      <c r="F824" s="319"/>
      <c r="G824" s="393"/>
      <c r="H824" s="391"/>
      <c r="I824" s="319"/>
      <c r="J824" s="319"/>
      <c r="K824" s="319"/>
      <c r="L824" s="319"/>
      <c r="M824" s="319"/>
      <c r="N824" s="391"/>
      <c r="O824" s="319"/>
      <c r="P824" s="319"/>
      <c r="Q824" s="319"/>
      <c r="R824" s="319"/>
      <c r="S824" s="319"/>
      <c r="T824" s="391"/>
      <c r="U824" s="319"/>
      <c r="V824" s="319"/>
      <c r="W824" s="319"/>
      <c r="X824" s="319"/>
      <c r="Y824" s="319"/>
      <c r="Z824" s="391"/>
      <c r="AA824" s="319"/>
      <c r="AB824" s="319"/>
      <c r="AC824" s="319"/>
      <c r="AD824" s="319"/>
      <c r="AE824" s="319"/>
      <c r="AF824" s="391"/>
      <c r="AG824" s="319"/>
      <c r="AH824" s="319"/>
      <c r="AI824" s="319"/>
      <c r="AJ824" s="319"/>
      <c r="AK824" s="319"/>
      <c r="AL824" s="391"/>
      <c r="AM824" s="319"/>
      <c r="AN824" s="319"/>
      <c r="AO824" s="319"/>
      <c r="AP824" s="319"/>
      <c r="AQ824" s="319"/>
      <c r="AR824" s="391"/>
      <c r="AS824" s="319"/>
      <c r="AT824" s="319"/>
      <c r="AU824" s="319"/>
      <c r="AV824" s="319"/>
      <c r="AW824" s="394"/>
      <c r="AX824" s="391"/>
      <c r="AY824" s="319"/>
      <c r="AZ824" s="319"/>
      <c r="BA824" s="319"/>
      <c r="BB824" s="319"/>
      <c r="BC824" s="319"/>
      <c r="BD824" s="391"/>
      <c r="BE824" s="319"/>
      <c r="BF824" s="319"/>
      <c r="BG824" s="319"/>
      <c r="BH824" s="319"/>
      <c r="BI824" s="319"/>
      <c r="BJ824" s="391"/>
      <c r="BL824" s="391"/>
      <c r="BM824" s="391"/>
      <c r="BN824" s="391"/>
      <c r="BO824" s="391"/>
      <c r="BP824" s="391"/>
      <c r="BQ824" s="391"/>
      <c r="BR824" s="391"/>
      <c r="BS824" s="391"/>
      <c r="BT824" s="391"/>
      <c r="BU824" s="391"/>
      <c r="BV824" s="391"/>
      <c r="BW824" s="391"/>
      <c r="BX824" s="391"/>
    </row>
    <row r="825" spans="1:76">
      <c r="A825" s="662"/>
      <c r="B825" s="319"/>
      <c r="C825" s="319"/>
      <c r="D825" s="319"/>
      <c r="E825" s="319"/>
      <c r="F825" s="319"/>
      <c r="G825" s="393"/>
      <c r="H825" s="391"/>
      <c r="I825" s="319"/>
      <c r="J825" s="319"/>
      <c r="K825" s="319"/>
      <c r="L825" s="319"/>
      <c r="M825" s="319"/>
      <c r="N825" s="391"/>
      <c r="O825" s="319"/>
      <c r="P825" s="319"/>
      <c r="Q825" s="319"/>
      <c r="R825" s="319"/>
      <c r="S825" s="319"/>
      <c r="T825" s="391"/>
      <c r="U825" s="319"/>
      <c r="V825" s="319"/>
      <c r="W825" s="319"/>
      <c r="X825" s="319"/>
      <c r="Y825" s="319"/>
      <c r="Z825" s="391"/>
      <c r="AA825" s="319"/>
      <c r="AB825" s="319"/>
      <c r="AC825" s="319"/>
      <c r="AD825" s="319"/>
      <c r="AE825" s="319"/>
      <c r="AF825" s="391"/>
      <c r="AG825" s="319"/>
      <c r="AH825" s="319"/>
      <c r="AI825" s="319"/>
      <c r="AJ825" s="319"/>
      <c r="AK825" s="319"/>
      <c r="AL825" s="391"/>
      <c r="AM825" s="319"/>
      <c r="AN825" s="319"/>
      <c r="AO825" s="319"/>
      <c r="AP825" s="319"/>
      <c r="AQ825" s="319"/>
      <c r="AR825" s="391"/>
      <c r="AS825" s="319"/>
      <c r="AT825" s="319"/>
      <c r="AU825" s="319"/>
      <c r="AV825" s="319"/>
      <c r="AW825" s="394"/>
      <c r="AX825" s="391"/>
      <c r="AY825" s="319"/>
      <c r="AZ825" s="319"/>
      <c r="BA825" s="319"/>
      <c r="BB825" s="319"/>
      <c r="BC825" s="319"/>
      <c r="BD825" s="391"/>
      <c r="BE825" s="319"/>
      <c r="BF825" s="319"/>
      <c r="BG825" s="319"/>
      <c r="BH825" s="319"/>
      <c r="BI825" s="319"/>
      <c r="BJ825" s="391"/>
      <c r="BL825" s="391"/>
      <c r="BM825" s="391"/>
      <c r="BN825" s="391"/>
      <c r="BO825" s="391"/>
      <c r="BP825" s="391"/>
      <c r="BQ825" s="391"/>
      <c r="BR825" s="391"/>
      <c r="BS825" s="391"/>
      <c r="BT825" s="391"/>
      <c r="BU825" s="391"/>
      <c r="BV825" s="391"/>
      <c r="BW825" s="391"/>
      <c r="BX825" s="391"/>
    </row>
    <row r="826" spans="1:76">
      <c r="A826" s="662"/>
      <c r="B826" s="319"/>
      <c r="C826" s="319"/>
      <c r="D826" s="319"/>
      <c r="E826" s="319"/>
      <c r="F826" s="319"/>
      <c r="G826" s="393"/>
      <c r="H826" s="391"/>
      <c r="I826" s="319"/>
      <c r="J826" s="319"/>
      <c r="K826" s="319"/>
      <c r="L826" s="319"/>
      <c r="M826" s="319"/>
      <c r="N826" s="391"/>
      <c r="O826" s="319"/>
      <c r="P826" s="319"/>
      <c r="Q826" s="319"/>
      <c r="R826" s="319"/>
      <c r="S826" s="319"/>
      <c r="T826" s="391"/>
      <c r="U826" s="319"/>
      <c r="V826" s="319"/>
      <c r="W826" s="319"/>
      <c r="X826" s="319"/>
      <c r="Y826" s="319"/>
      <c r="Z826" s="391"/>
      <c r="AA826" s="319"/>
      <c r="AB826" s="319"/>
      <c r="AC826" s="319"/>
      <c r="AD826" s="319"/>
      <c r="AE826" s="319"/>
      <c r="AF826" s="391"/>
      <c r="AG826" s="319"/>
      <c r="AH826" s="319"/>
      <c r="AI826" s="319"/>
      <c r="AJ826" s="319"/>
      <c r="AK826" s="319"/>
      <c r="AL826" s="391"/>
      <c r="AM826" s="319"/>
      <c r="AN826" s="319"/>
      <c r="AO826" s="319"/>
      <c r="AP826" s="319"/>
      <c r="AQ826" s="319"/>
      <c r="AR826" s="391"/>
      <c r="AS826" s="319"/>
      <c r="AT826" s="319"/>
      <c r="AU826" s="319"/>
      <c r="AV826" s="319"/>
      <c r="AW826" s="394"/>
      <c r="AX826" s="391"/>
      <c r="AY826" s="319"/>
      <c r="AZ826" s="319"/>
      <c r="BA826" s="319"/>
      <c r="BB826" s="319"/>
      <c r="BC826" s="319"/>
      <c r="BD826" s="391"/>
      <c r="BE826" s="319"/>
      <c r="BF826" s="319"/>
      <c r="BG826" s="319"/>
      <c r="BH826" s="319"/>
      <c r="BI826" s="319"/>
      <c r="BJ826" s="391"/>
      <c r="BL826" s="391"/>
      <c r="BM826" s="391"/>
      <c r="BN826" s="391"/>
      <c r="BO826" s="391"/>
      <c r="BP826" s="391"/>
      <c r="BQ826" s="391"/>
      <c r="BR826" s="391"/>
      <c r="BS826" s="391"/>
      <c r="BT826" s="391"/>
      <c r="BU826" s="391"/>
      <c r="BV826" s="391"/>
      <c r="BW826" s="391"/>
      <c r="BX826" s="391"/>
    </row>
    <row r="827" spans="1:76">
      <c r="A827" s="662"/>
      <c r="B827" s="319"/>
      <c r="C827" s="319"/>
      <c r="D827" s="319"/>
      <c r="E827" s="319"/>
      <c r="F827" s="319"/>
      <c r="G827" s="393"/>
      <c r="H827" s="391"/>
      <c r="I827" s="319"/>
      <c r="J827" s="319"/>
      <c r="K827" s="319"/>
      <c r="L827" s="319"/>
      <c r="M827" s="319"/>
      <c r="N827" s="391"/>
      <c r="O827" s="319"/>
      <c r="P827" s="319"/>
      <c r="Q827" s="319"/>
      <c r="R827" s="319"/>
      <c r="S827" s="319"/>
      <c r="T827" s="391"/>
      <c r="U827" s="319"/>
      <c r="V827" s="319"/>
      <c r="W827" s="319"/>
      <c r="X827" s="319"/>
      <c r="Y827" s="319"/>
      <c r="Z827" s="391"/>
      <c r="AA827" s="319"/>
      <c r="AB827" s="319"/>
      <c r="AC827" s="319"/>
      <c r="AD827" s="319"/>
      <c r="AE827" s="319"/>
      <c r="AF827" s="391"/>
      <c r="AG827" s="319"/>
      <c r="AH827" s="319"/>
      <c r="AI827" s="319"/>
      <c r="AJ827" s="319"/>
      <c r="AK827" s="319"/>
      <c r="AL827" s="391"/>
      <c r="AM827" s="319"/>
      <c r="AN827" s="319"/>
      <c r="AO827" s="319"/>
      <c r="AP827" s="319"/>
      <c r="AQ827" s="319"/>
      <c r="AR827" s="391"/>
      <c r="AS827" s="319"/>
      <c r="AT827" s="319"/>
      <c r="AU827" s="319"/>
      <c r="AV827" s="319"/>
      <c r="AW827" s="394"/>
      <c r="AX827" s="391"/>
      <c r="AY827" s="319"/>
      <c r="AZ827" s="319"/>
      <c r="BA827" s="319"/>
      <c r="BB827" s="319"/>
      <c r="BC827" s="319"/>
      <c r="BD827" s="391"/>
      <c r="BE827" s="319"/>
      <c r="BF827" s="319"/>
      <c r="BG827" s="319"/>
      <c r="BH827" s="319"/>
      <c r="BI827" s="319"/>
      <c r="BJ827" s="391"/>
      <c r="BL827" s="391"/>
      <c r="BM827" s="391"/>
      <c r="BN827" s="391"/>
      <c r="BO827" s="391"/>
      <c r="BP827" s="391"/>
      <c r="BQ827" s="391"/>
      <c r="BR827" s="391"/>
      <c r="BS827" s="391"/>
      <c r="BT827" s="391"/>
      <c r="BU827" s="391"/>
      <c r="BV827" s="391"/>
      <c r="BW827" s="391"/>
      <c r="BX827" s="391"/>
    </row>
    <row r="828" spans="1:76">
      <c r="A828" s="662"/>
      <c r="B828" s="319"/>
      <c r="C828" s="319"/>
      <c r="D828" s="319"/>
      <c r="E828" s="319"/>
      <c r="F828" s="319"/>
      <c r="G828" s="393"/>
      <c r="H828" s="391"/>
      <c r="I828" s="319"/>
      <c r="J828" s="319"/>
      <c r="K828" s="319"/>
      <c r="L828" s="319"/>
      <c r="M828" s="319"/>
      <c r="N828" s="391"/>
      <c r="O828" s="319"/>
      <c r="P828" s="319"/>
      <c r="Q828" s="319"/>
      <c r="R828" s="319"/>
      <c r="S828" s="319"/>
      <c r="T828" s="391"/>
      <c r="U828" s="319"/>
      <c r="V828" s="319"/>
      <c r="W828" s="319"/>
      <c r="X828" s="319"/>
      <c r="Y828" s="319"/>
      <c r="Z828" s="391"/>
      <c r="AA828" s="319"/>
      <c r="AB828" s="319"/>
      <c r="AC828" s="319"/>
      <c r="AD828" s="319"/>
      <c r="AE828" s="319"/>
      <c r="AF828" s="391"/>
      <c r="AG828" s="319"/>
      <c r="AH828" s="319"/>
      <c r="AI828" s="319"/>
      <c r="AJ828" s="319"/>
      <c r="AK828" s="319"/>
      <c r="AL828" s="391"/>
      <c r="AM828" s="319"/>
      <c r="AN828" s="319"/>
      <c r="AO828" s="319"/>
      <c r="AP828" s="319"/>
      <c r="AQ828" s="319"/>
      <c r="AR828" s="391"/>
      <c r="AS828" s="319"/>
      <c r="AT828" s="319"/>
      <c r="AU828" s="319"/>
      <c r="AV828" s="319"/>
      <c r="AW828" s="394"/>
      <c r="AX828" s="391"/>
      <c r="AY828" s="319"/>
      <c r="AZ828" s="319"/>
      <c r="BA828" s="319"/>
      <c r="BB828" s="319"/>
      <c r="BC828" s="319"/>
      <c r="BD828" s="391"/>
      <c r="BE828" s="319"/>
      <c r="BF828" s="319"/>
      <c r="BG828" s="319"/>
      <c r="BH828" s="319"/>
      <c r="BI828" s="319"/>
      <c r="BJ828" s="391"/>
      <c r="BL828" s="391"/>
      <c r="BM828" s="391"/>
      <c r="BN828" s="391"/>
      <c r="BO828" s="391"/>
      <c r="BP828" s="391"/>
      <c r="BQ828" s="391"/>
      <c r="BR828" s="391"/>
      <c r="BS828" s="391"/>
      <c r="BT828" s="391"/>
      <c r="BU828" s="391"/>
      <c r="BV828" s="391"/>
      <c r="BW828" s="391"/>
      <c r="BX828" s="391"/>
    </row>
    <row r="829" spans="1:76">
      <c r="A829" s="662"/>
      <c r="B829" s="319"/>
      <c r="C829" s="319"/>
      <c r="D829" s="319"/>
      <c r="E829" s="319"/>
      <c r="F829" s="319"/>
      <c r="G829" s="393"/>
      <c r="H829" s="391"/>
      <c r="I829" s="319"/>
      <c r="J829" s="319"/>
      <c r="K829" s="319"/>
      <c r="L829" s="319"/>
      <c r="M829" s="319"/>
      <c r="N829" s="391"/>
      <c r="O829" s="319"/>
      <c r="P829" s="319"/>
      <c r="Q829" s="319"/>
      <c r="R829" s="319"/>
      <c r="S829" s="319"/>
      <c r="T829" s="391"/>
      <c r="U829" s="319"/>
      <c r="V829" s="319"/>
      <c r="W829" s="319"/>
      <c r="X829" s="319"/>
      <c r="Y829" s="319"/>
      <c r="Z829" s="391"/>
      <c r="AA829" s="319"/>
      <c r="AB829" s="319"/>
      <c r="AC829" s="319"/>
      <c r="AD829" s="319"/>
      <c r="AE829" s="319"/>
      <c r="AF829" s="391"/>
      <c r="AG829" s="319"/>
      <c r="AH829" s="319"/>
      <c r="AI829" s="319"/>
      <c r="AJ829" s="319"/>
      <c r="AK829" s="319"/>
      <c r="AL829" s="391"/>
      <c r="AM829" s="319"/>
      <c r="AN829" s="319"/>
      <c r="AO829" s="319"/>
      <c r="AP829" s="319"/>
      <c r="AQ829" s="319"/>
      <c r="AR829" s="391"/>
      <c r="AS829" s="319"/>
      <c r="AT829" s="319"/>
      <c r="AU829" s="319"/>
      <c r="AV829" s="319"/>
      <c r="AW829" s="394"/>
      <c r="AX829" s="391"/>
      <c r="AY829" s="319"/>
      <c r="AZ829" s="319"/>
      <c r="BA829" s="319"/>
      <c r="BB829" s="319"/>
      <c r="BC829" s="319"/>
      <c r="BD829" s="391"/>
      <c r="BE829" s="319"/>
      <c r="BF829" s="319"/>
      <c r="BG829" s="319"/>
      <c r="BH829" s="319"/>
      <c r="BI829" s="319"/>
      <c r="BJ829" s="391"/>
      <c r="BL829" s="391"/>
      <c r="BM829" s="391"/>
      <c r="BN829" s="391"/>
      <c r="BO829" s="391"/>
      <c r="BP829" s="391"/>
      <c r="BQ829" s="391"/>
      <c r="BR829" s="391"/>
      <c r="BS829" s="391"/>
      <c r="BT829" s="391"/>
      <c r="BU829" s="391"/>
      <c r="BV829" s="391"/>
      <c r="BW829" s="391"/>
      <c r="BX829" s="391"/>
    </row>
    <row r="830" spans="1:76">
      <c r="A830" s="662"/>
      <c r="B830" s="319"/>
      <c r="C830" s="319"/>
      <c r="D830" s="319"/>
      <c r="E830" s="319"/>
      <c r="F830" s="319"/>
      <c r="G830" s="393"/>
      <c r="H830" s="391"/>
      <c r="I830" s="319"/>
      <c r="J830" s="319"/>
      <c r="K830" s="319"/>
      <c r="L830" s="319"/>
      <c r="M830" s="319"/>
      <c r="N830" s="391"/>
      <c r="O830" s="319"/>
      <c r="P830" s="319"/>
      <c r="Q830" s="319"/>
      <c r="R830" s="319"/>
      <c r="S830" s="319"/>
      <c r="T830" s="391"/>
      <c r="U830" s="319"/>
      <c r="V830" s="319"/>
      <c r="W830" s="319"/>
      <c r="X830" s="319"/>
      <c r="Y830" s="319"/>
      <c r="Z830" s="391"/>
      <c r="AA830" s="319"/>
      <c r="AB830" s="319"/>
      <c r="AC830" s="319"/>
      <c r="AD830" s="319"/>
      <c r="AE830" s="319"/>
      <c r="AF830" s="391"/>
      <c r="AG830" s="319"/>
      <c r="AH830" s="319"/>
      <c r="AI830" s="319"/>
      <c r="AJ830" s="319"/>
      <c r="AK830" s="319"/>
      <c r="AL830" s="391"/>
      <c r="AM830" s="319"/>
      <c r="AN830" s="319"/>
      <c r="AO830" s="319"/>
      <c r="AP830" s="319"/>
      <c r="AQ830" s="319"/>
      <c r="AR830" s="391"/>
      <c r="AS830" s="319"/>
      <c r="AT830" s="319"/>
      <c r="AU830" s="319"/>
      <c r="AV830" s="319"/>
      <c r="AW830" s="394"/>
      <c r="AX830" s="391"/>
      <c r="AY830" s="319"/>
      <c r="AZ830" s="319"/>
      <c r="BA830" s="319"/>
      <c r="BB830" s="319"/>
      <c r="BC830" s="319"/>
      <c r="BD830" s="391"/>
      <c r="BE830" s="319"/>
      <c r="BF830" s="319"/>
      <c r="BG830" s="319"/>
      <c r="BH830" s="319"/>
      <c r="BI830" s="319"/>
      <c r="BJ830" s="391"/>
      <c r="BL830" s="391"/>
      <c r="BM830" s="391"/>
      <c r="BN830" s="391"/>
      <c r="BO830" s="391"/>
      <c r="BP830" s="391"/>
      <c r="BQ830" s="391"/>
      <c r="BR830" s="391"/>
      <c r="BS830" s="391"/>
      <c r="BT830" s="391"/>
      <c r="BU830" s="391"/>
      <c r="BV830" s="391"/>
      <c r="BW830" s="391"/>
      <c r="BX830" s="391"/>
    </row>
    <row r="831" spans="1:76">
      <c r="A831" s="662"/>
      <c r="B831" s="319"/>
      <c r="C831" s="319"/>
      <c r="D831" s="319"/>
      <c r="E831" s="319"/>
      <c r="F831" s="319"/>
      <c r="G831" s="393"/>
      <c r="H831" s="391"/>
      <c r="I831" s="319"/>
      <c r="J831" s="319"/>
      <c r="K831" s="319"/>
      <c r="L831" s="319"/>
      <c r="M831" s="319"/>
      <c r="N831" s="391"/>
      <c r="O831" s="319"/>
      <c r="P831" s="319"/>
      <c r="Q831" s="319"/>
      <c r="R831" s="319"/>
      <c r="S831" s="319"/>
      <c r="T831" s="391"/>
      <c r="U831" s="319"/>
      <c r="V831" s="319"/>
      <c r="W831" s="319"/>
      <c r="X831" s="319"/>
      <c r="Y831" s="319"/>
      <c r="Z831" s="391"/>
      <c r="AA831" s="319"/>
      <c r="AB831" s="319"/>
      <c r="AC831" s="319"/>
      <c r="AD831" s="319"/>
      <c r="AE831" s="319"/>
      <c r="AF831" s="391"/>
      <c r="AG831" s="319"/>
      <c r="AH831" s="319"/>
      <c r="AI831" s="319"/>
      <c r="AJ831" s="319"/>
      <c r="AK831" s="319"/>
      <c r="AL831" s="391"/>
      <c r="AM831" s="319"/>
      <c r="AN831" s="319"/>
      <c r="AO831" s="319"/>
      <c r="AP831" s="319"/>
      <c r="AQ831" s="319"/>
      <c r="AR831" s="391"/>
      <c r="AS831" s="319"/>
      <c r="AT831" s="319"/>
      <c r="AU831" s="319"/>
      <c r="AV831" s="319"/>
      <c r="AW831" s="394"/>
      <c r="AX831" s="391"/>
      <c r="AY831" s="319"/>
      <c r="AZ831" s="319"/>
      <c r="BA831" s="319"/>
      <c r="BB831" s="319"/>
      <c r="BC831" s="319"/>
      <c r="BD831" s="391"/>
      <c r="BE831" s="319"/>
      <c r="BF831" s="319"/>
      <c r="BG831" s="319"/>
      <c r="BH831" s="319"/>
      <c r="BI831" s="319"/>
      <c r="BJ831" s="391"/>
      <c r="BL831" s="391"/>
      <c r="BM831" s="391"/>
      <c r="BN831" s="391"/>
      <c r="BO831" s="391"/>
      <c r="BP831" s="391"/>
      <c r="BQ831" s="391"/>
      <c r="BR831" s="391"/>
      <c r="BS831" s="391"/>
      <c r="BT831" s="391"/>
      <c r="BU831" s="391"/>
      <c r="BV831" s="391"/>
      <c r="BW831" s="391"/>
      <c r="BX831" s="391"/>
    </row>
    <row r="832" spans="1:76">
      <c r="A832" s="662"/>
      <c r="B832" s="319"/>
      <c r="C832" s="319"/>
      <c r="D832" s="319"/>
      <c r="E832" s="319"/>
      <c r="F832" s="319"/>
      <c r="G832" s="393"/>
      <c r="H832" s="391"/>
      <c r="I832" s="319"/>
      <c r="J832" s="319"/>
      <c r="K832" s="319"/>
      <c r="L832" s="319"/>
      <c r="M832" s="319"/>
      <c r="N832" s="391"/>
      <c r="O832" s="319"/>
      <c r="P832" s="319"/>
      <c r="Q832" s="319"/>
      <c r="R832" s="319"/>
      <c r="S832" s="319"/>
      <c r="T832" s="391"/>
      <c r="U832" s="319"/>
      <c r="V832" s="319"/>
      <c r="W832" s="319"/>
      <c r="X832" s="319"/>
      <c r="Y832" s="319"/>
      <c r="Z832" s="391"/>
      <c r="AA832" s="319"/>
      <c r="AB832" s="319"/>
      <c r="AC832" s="319"/>
      <c r="AD832" s="319"/>
      <c r="AE832" s="319"/>
      <c r="AF832" s="391"/>
      <c r="AG832" s="319"/>
      <c r="AH832" s="319"/>
      <c r="AI832" s="319"/>
      <c r="AJ832" s="319"/>
      <c r="AK832" s="319"/>
      <c r="AL832" s="391"/>
      <c r="AM832" s="319"/>
      <c r="AN832" s="319"/>
      <c r="AO832" s="319"/>
      <c r="AP832" s="319"/>
      <c r="AQ832" s="319"/>
      <c r="AR832" s="391"/>
      <c r="AS832" s="319"/>
      <c r="AT832" s="319"/>
      <c r="AU832" s="319"/>
      <c r="AV832" s="319"/>
      <c r="AW832" s="394"/>
      <c r="AX832" s="391"/>
      <c r="AY832" s="319"/>
      <c r="AZ832" s="319"/>
      <c r="BA832" s="319"/>
      <c r="BB832" s="319"/>
      <c r="BC832" s="319"/>
      <c r="BD832" s="391"/>
      <c r="BE832" s="319"/>
      <c r="BF832" s="319"/>
      <c r="BG832" s="319"/>
      <c r="BH832" s="319"/>
      <c r="BI832" s="319"/>
      <c r="BJ832" s="391"/>
      <c r="BL832" s="391"/>
      <c r="BM832" s="391"/>
      <c r="BN832" s="391"/>
      <c r="BO832" s="391"/>
      <c r="BP832" s="391"/>
      <c r="BQ832" s="391"/>
      <c r="BR832" s="391"/>
      <c r="BS832" s="391"/>
      <c r="BT832" s="391"/>
      <c r="BU832" s="391"/>
      <c r="BV832" s="391"/>
      <c r="BW832" s="391"/>
      <c r="BX832" s="391"/>
    </row>
    <row r="833" spans="1:76">
      <c r="A833" s="662"/>
      <c r="B833" s="319"/>
      <c r="C833" s="319"/>
      <c r="D833" s="319"/>
      <c r="E833" s="319"/>
      <c r="F833" s="319"/>
      <c r="G833" s="393"/>
      <c r="H833" s="391"/>
      <c r="I833" s="319"/>
      <c r="J833" s="319"/>
      <c r="K833" s="319"/>
      <c r="L833" s="319"/>
      <c r="M833" s="319"/>
      <c r="N833" s="391"/>
      <c r="O833" s="319"/>
      <c r="P833" s="319"/>
      <c r="Q833" s="319"/>
      <c r="R833" s="319"/>
      <c r="S833" s="319"/>
      <c r="T833" s="391"/>
      <c r="U833" s="319"/>
      <c r="V833" s="319"/>
      <c r="W833" s="319"/>
      <c r="X833" s="319"/>
      <c r="Y833" s="319"/>
      <c r="Z833" s="391"/>
      <c r="AA833" s="319"/>
      <c r="AB833" s="319"/>
      <c r="AC833" s="319"/>
      <c r="AD833" s="319"/>
      <c r="AE833" s="319"/>
      <c r="AF833" s="391"/>
      <c r="AG833" s="319"/>
      <c r="AH833" s="319"/>
      <c r="AI833" s="319"/>
      <c r="AJ833" s="319"/>
      <c r="AK833" s="319"/>
      <c r="AL833" s="391"/>
      <c r="AM833" s="319"/>
      <c r="AN833" s="319"/>
      <c r="AO833" s="319"/>
      <c r="AP833" s="319"/>
      <c r="AQ833" s="319"/>
      <c r="AR833" s="391"/>
      <c r="AS833" s="319"/>
      <c r="AT833" s="319"/>
      <c r="AU833" s="319"/>
      <c r="AV833" s="319"/>
      <c r="AW833" s="394"/>
      <c r="AX833" s="391"/>
      <c r="AY833" s="319"/>
      <c r="AZ833" s="319"/>
      <c r="BA833" s="319"/>
      <c r="BB833" s="319"/>
      <c r="BC833" s="319"/>
      <c r="BD833" s="391"/>
      <c r="BE833" s="319"/>
      <c r="BF833" s="319"/>
      <c r="BG833" s="319"/>
      <c r="BH833" s="319"/>
      <c r="BI833" s="319"/>
      <c r="BJ833" s="391"/>
      <c r="BL833" s="391"/>
      <c r="BM833" s="391"/>
      <c r="BN833" s="391"/>
      <c r="BO833" s="391"/>
      <c r="BP833" s="391"/>
      <c r="BQ833" s="391"/>
      <c r="BR833" s="391"/>
      <c r="BS833" s="391"/>
      <c r="BT833" s="391"/>
      <c r="BU833" s="391"/>
      <c r="BV833" s="391"/>
      <c r="BW833" s="391"/>
      <c r="BX833" s="391"/>
    </row>
    <row r="834" spans="1:76">
      <c r="A834" s="662"/>
      <c r="B834" s="319"/>
      <c r="C834" s="319"/>
      <c r="D834" s="319"/>
      <c r="E834" s="319"/>
      <c r="F834" s="319"/>
      <c r="G834" s="393"/>
      <c r="H834" s="391"/>
      <c r="I834" s="319"/>
      <c r="J834" s="319"/>
      <c r="K834" s="319"/>
      <c r="L834" s="319"/>
      <c r="M834" s="319"/>
      <c r="N834" s="391"/>
      <c r="O834" s="319"/>
      <c r="P834" s="319"/>
      <c r="Q834" s="319"/>
      <c r="R834" s="319"/>
      <c r="S834" s="319"/>
      <c r="T834" s="391"/>
      <c r="U834" s="319"/>
      <c r="V834" s="319"/>
      <c r="W834" s="319"/>
      <c r="X834" s="319"/>
      <c r="Y834" s="319"/>
      <c r="Z834" s="391"/>
      <c r="AA834" s="319"/>
      <c r="AB834" s="319"/>
      <c r="AC834" s="319"/>
      <c r="AD834" s="319"/>
      <c r="AE834" s="319"/>
      <c r="AF834" s="391"/>
      <c r="AG834" s="319"/>
      <c r="AH834" s="319"/>
      <c r="AI834" s="319"/>
      <c r="AJ834" s="319"/>
      <c r="AK834" s="319"/>
      <c r="AL834" s="391"/>
      <c r="AM834" s="319"/>
      <c r="AN834" s="319"/>
      <c r="AO834" s="319"/>
      <c r="AP834" s="319"/>
      <c r="AQ834" s="319"/>
      <c r="AR834" s="391"/>
      <c r="AS834" s="319"/>
      <c r="AT834" s="319"/>
      <c r="AU834" s="319"/>
      <c r="AV834" s="319"/>
      <c r="AW834" s="394"/>
      <c r="AX834" s="391"/>
      <c r="AY834" s="319"/>
      <c r="AZ834" s="319"/>
      <c r="BA834" s="319"/>
      <c r="BB834" s="319"/>
      <c r="BC834" s="319"/>
      <c r="BD834" s="391"/>
      <c r="BE834" s="319"/>
      <c r="BF834" s="319"/>
      <c r="BG834" s="319"/>
      <c r="BH834" s="319"/>
      <c r="BI834" s="319"/>
      <c r="BJ834" s="391"/>
      <c r="BL834" s="391"/>
      <c r="BM834" s="391"/>
      <c r="BN834" s="391"/>
      <c r="BO834" s="391"/>
      <c r="BP834" s="391"/>
      <c r="BQ834" s="391"/>
      <c r="BR834" s="391"/>
      <c r="BS834" s="391"/>
      <c r="BT834" s="391"/>
      <c r="BU834" s="391"/>
      <c r="BV834" s="391"/>
      <c r="BW834" s="391"/>
      <c r="BX834" s="391"/>
    </row>
    <row r="835" spans="1:76">
      <c r="A835" s="662"/>
      <c r="B835" s="319"/>
      <c r="C835" s="319"/>
      <c r="D835" s="319"/>
      <c r="E835" s="319"/>
      <c r="F835" s="319"/>
      <c r="G835" s="393"/>
      <c r="H835" s="391"/>
      <c r="I835" s="319"/>
      <c r="J835" s="319"/>
      <c r="K835" s="319"/>
      <c r="L835" s="319"/>
      <c r="M835" s="319"/>
      <c r="N835" s="391"/>
      <c r="O835" s="319"/>
      <c r="P835" s="319"/>
      <c r="Q835" s="319"/>
      <c r="R835" s="319"/>
      <c r="S835" s="319"/>
      <c r="T835" s="391"/>
      <c r="U835" s="319"/>
      <c r="V835" s="319"/>
      <c r="W835" s="319"/>
      <c r="X835" s="319"/>
      <c r="Y835" s="319"/>
      <c r="Z835" s="391"/>
      <c r="AA835" s="319"/>
      <c r="AB835" s="319"/>
      <c r="AC835" s="319"/>
      <c r="AD835" s="319"/>
      <c r="AE835" s="319"/>
      <c r="AF835" s="391"/>
      <c r="AG835" s="319"/>
      <c r="AH835" s="319"/>
      <c r="AI835" s="319"/>
      <c r="AJ835" s="319"/>
      <c r="AK835" s="319"/>
      <c r="AL835" s="391"/>
      <c r="AM835" s="319"/>
      <c r="AN835" s="319"/>
      <c r="AO835" s="319"/>
      <c r="AP835" s="319"/>
      <c r="AQ835" s="319"/>
      <c r="AR835" s="391"/>
      <c r="AS835" s="319"/>
      <c r="AT835" s="319"/>
      <c r="AU835" s="319"/>
      <c r="AV835" s="319"/>
      <c r="AW835" s="394"/>
      <c r="AX835" s="391"/>
      <c r="AY835" s="319"/>
      <c r="AZ835" s="319"/>
      <c r="BA835" s="319"/>
      <c r="BB835" s="319"/>
      <c r="BC835" s="319"/>
      <c r="BD835" s="391"/>
      <c r="BE835" s="319"/>
      <c r="BF835" s="319"/>
      <c r="BG835" s="319"/>
      <c r="BH835" s="319"/>
      <c r="BI835" s="319"/>
      <c r="BJ835" s="391"/>
      <c r="BL835" s="391"/>
      <c r="BM835" s="391"/>
      <c r="BN835" s="391"/>
      <c r="BO835" s="391"/>
      <c r="BP835" s="391"/>
      <c r="BQ835" s="391"/>
      <c r="BR835" s="391"/>
      <c r="BS835" s="391"/>
      <c r="BT835" s="391"/>
      <c r="BU835" s="391"/>
      <c r="BV835" s="391"/>
      <c r="BW835" s="391"/>
      <c r="BX835" s="391"/>
    </row>
    <row r="836" spans="1:76">
      <c r="A836" s="662"/>
      <c r="B836" s="319"/>
      <c r="C836" s="319"/>
      <c r="D836" s="319"/>
      <c r="E836" s="319"/>
      <c r="F836" s="319"/>
      <c r="G836" s="393"/>
      <c r="H836" s="391"/>
      <c r="I836" s="319"/>
      <c r="J836" s="319"/>
      <c r="K836" s="319"/>
      <c r="L836" s="319"/>
      <c r="M836" s="319"/>
      <c r="N836" s="391"/>
      <c r="O836" s="319"/>
      <c r="P836" s="319"/>
      <c r="Q836" s="319"/>
      <c r="R836" s="319"/>
      <c r="S836" s="319"/>
      <c r="T836" s="391"/>
      <c r="U836" s="319"/>
      <c r="V836" s="319"/>
      <c r="W836" s="319"/>
      <c r="X836" s="319"/>
      <c r="Y836" s="319"/>
      <c r="Z836" s="391"/>
      <c r="AA836" s="319"/>
      <c r="AB836" s="319"/>
      <c r="AC836" s="319"/>
      <c r="AD836" s="319"/>
      <c r="AE836" s="319"/>
      <c r="AF836" s="391"/>
      <c r="AG836" s="319"/>
      <c r="AH836" s="319"/>
      <c r="AI836" s="319"/>
      <c r="AJ836" s="319"/>
      <c r="AK836" s="319"/>
      <c r="AL836" s="391"/>
      <c r="AM836" s="319"/>
      <c r="AN836" s="319"/>
      <c r="AO836" s="319"/>
      <c r="AP836" s="319"/>
      <c r="AQ836" s="319"/>
      <c r="AR836" s="391"/>
      <c r="AS836" s="319"/>
      <c r="AT836" s="319"/>
      <c r="AU836" s="319"/>
      <c r="AV836" s="319"/>
      <c r="AW836" s="394"/>
      <c r="AX836" s="391"/>
      <c r="AY836" s="319"/>
      <c r="AZ836" s="319"/>
      <c r="BA836" s="319"/>
      <c r="BB836" s="319"/>
      <c r="BC836" s="319"/>
      <c r="BD836" s="391"/>
      <c r="BE836" s="319"/>
      <c r="BF836" s="319"/>
      <c r="BG836" s="319"/>
      <c r="BH836" s="319"/>
      <c r="BI836" s="319"/>
      <c r="BJ836" s="391"/>
      <c r="BL836" s="391"/>
      <c r="BM836" s="391"/>
      <c r="BN836" s="391"/>
      <c r="BO836" s="391"/>
      <c r="BP836" s="391"/>
      <c r="BQ836" s="391"/>
      <c r="BR836" s="391"/>
      <c r="BS836" s="391"/>
      <c r="BT836" s="391"/>
      <c r="BU836" s="391"/>
      <c r="BV836" s="391"/>
      <c r="BW836" s="391"/>
      <c r="BX836" s="391"/>
    </row>
    <row r="837" spans="1:76">
      <c r="A837" s="662"/>
      <c r="B837" s="319"/>
      <c r="C837" s="319"/>
      <c r="D837" s="319"/>
      <c r="E837" s="319"/>
      <c r="F837" s="319"/>
      <c r="G837" s="393"/>
      <c r="H837" s="391"/>
      <c r="I837" s="319"/>
      <c r="J837" s="319"/>
      <c r="K837" s="319"/>
      <c r="L837" s="319"/>
      <c r="M837" s="319"/>
      <c r="N837" s="391"/>
      <c r="O837" s="319"/>
      <c r="P837" s="319"/>
      <c r="Q837" s="319"/>
      <c r="R837" s="319"/>
      <c r="S837" s="319"/>
      <c r="T837" s="391"/>
      <c r="U837" s="319"/>
      <c r="V837" s="319"/>
      <c r="W837" s="319"/>
      <c r="X837" s="319"/>
      <c r="Y837" s="319"/>
      <c r="Z837" s="391"/>
      <c r="AA837" s="319"/>
      <c r="AB837" s="319"/>
      <c r="AC837" s="319"/>
      <c r="AD837" s="319"/>
      <c r="AE837" s="319"/>
      <c r="AF837" s="391"/>
      <c r="AG837" s="319"/>
      <c r="AH837" s="319"/>
      <c r="AI837" s="319"/>
      <c r="AJ837" s="319"/>
      <c r="AK837" s="319"/>
      <c r="AL837" s="391"/>
      <c r="AM837" s="319"/>
      <c r="AN837" s="319"/>
      <c r="AO837" s="319"/>
      <c r="AP837" s="319"/>
      <c r="AQ837" s="319"/>
      <c r="AR837" s="391"/>
      <c r="AS837" s="319"/>
      <c r="AT837" s="319"/>
      <c r="AU837" s="319"/>
      <c r="AV837" s="319"/>
      <c r="AW837" s="394"/>
      <c r="AX837" s="391"/>
      <c r="AY837" s="319"/>
      <c r="AZ837" s="319"/>
      <c r="BA837" s="319"/>
      <c r="BB837" s="319"/>
      <c r="BC837" s="319"/>
      <c r="BD837" s="391"/>
      <c r="BE837" s="319"/>
      <c r="BF837" s="319"/>
      <c r="BG837" s="319"/>
      <c r="BH837" s="319"/>
      <c r="BI837" s="319"/>
      <c r="BJ837" s="391"/>
      <c r="BL837" s="391"/>
      <c r="BM837" s="391"/>
      <c r="BN837" s="391"/>
      <c r="BO837" s="391"/>
      <c r="BP837" s="391"/>
      <c r="BQ837" s="391"/>
      <c r="BR837" s="391"/>
      <c r="BS837" s="391"/>
      <c r="BT837" s="391"/>
      <c r="BU837" s="391"/>
      <c r="BV837" s="391"/>
      <c r="BW837" s="391"/>
      <c r="BX837" s="391"/>
    </row>
    <row r="838" spans="1:76">
      <c r="A838" s="662"/>
      <c r="B838" s="319"/>
      <c r="C838" s="319"/>
      <c r="D838" s="319"/>
      <c r="E838" s="319"/>
      <c r="F838" s="319"/>
      <c r="G838" s="393"/>
      <c r="H838" s="391"/>
      <c r="I838" s="319"/>
      <c r="J838" s="319"/>
      <c r="K838" s="319"/>
      <c r="L838" s="319"/>
      <c r="M838" s="319"/>
      <c r="N838" s="391"/>
      <c r="O838" s="319"/>
      <c r="P838" s="319"/>
      <c r="Q838" s="319"/>
      <c r="R838" s="319"/>
      <c r="S838" s="319"/>
      <c r="T838" s="391"/>
      <c r="U838" s="319"/>
      <c r="V838" s="319"/>
      <c r="W838" s="319"/>
      <c r="X838" s="319"/>
      <c r="Y838" s="319"/>
      <c r="Z838" s="391"/>
      <c r="AA838" s="319"/>
      <c r="AB838" s="319"/>
      <c r="AC838" s="319"/>
      <c r="AD838" s="319"/>
      <c r="AE838" s="319"/>
      <c r="AF838" s="391"/>
      <c r="AG838" s="319"/>
      <c r="AH838" s="319"/>
      <c r="AI838" s="319"/>
      <c r="AJ838" s="319"/>
      <c r="AK838" s="319"/>
      <c r="AL838" s="391"/>
      <c r="AM838" s="319"/>
      <c r="AN838" s="319"/>
      <c r="AO838" s="319"/>
      <c r="AP838" s="319"/>
      <c r="AQ838" s="319"/>
      <c r="AR838" s="391"/>
      <c r="AS838" s="319"/>
      <c r="AT838" s="319"/>
      <c r="AU838" s="319"/>
      <c r="AV838" s="319"/>
      <c r="AW838" s="394"/>
      <c r="AX838" s="391"/>
      <c r="AY838" s="319"/>
      <c r="AZ838" s="319"/>
      <c r="BA838" s="319"/>
      <c r="BB838" s="319"/>
      <c r="BC838" s="319"/>
      <c r="BD838" s="391"/>
      <c r="BE838" s="319"/>
      <c r="BF838" s="319"/>
      <c r="BG838" s="319"/>
      <c r="BH838" s="319"/>
      <c r="BI838" s="319"/>
      <c r="BJ838" s="391"/>
      <c r="BL838" s="391"/>
      <c r="BM838" s="391"/>
      <c r="BN838" s="391"/>
      <c r="BO838" s="391"/>
      <c r="BP838" s="391"/>
      <c r="BQ838" s="391"/>
      <c r="BR838" s="391"/>
      <c r="BS838" s="391"/>
      <c r="BT838" s="391"/>
      <c r="BU838" s="391"/>
      <c r="BV838" s="391"/>
      <c r="BW838" s="391"/>
      <c r="BX838" s="391"/>
    </row>
    <row r="839" spans="1:76">
      <c r="A839" s="662"/>
      <c r="B839" s="319"/>
      <c r="C839" s="319"/>
      <c r="D839" s="319"/>
      <c r="E839" s="319"/>
      <c r="F839" s="319"/>
      <c r="G839" s="393"/>
      <c r="H839" s="391"/>
      <c r="I839" s="319"/>
      <c r="J839" s="319"/>
      <c r="K839" s="319"/>
      <c r="L839" s="319"/>
      <c r="M839" s="319"/>
      <c r="N839" s="391"/>
      <c r="O839" s="319"/>
      <c r="P839" s="319"/>
      <c r="Q839" s="319"/>
      <c r="R839" s="319"/>
      <c r="S839" s="319"/>
      <c r="T839" s="391"/>
      <c r="U839" s="319"/>
      <c r="V839" s="319"/>
      <c r="W839" s="319"/>
      <c r="X839" s="319"/>
      <c r="Y839" s="319"/>
      <c r="Z839" s="391"/>
      <c r="AA839" s="319"/>
      <c r="AB839" s="319"/>
      <c r="AC839" s="319"/>
      <c r="AD839" s="319"/>
      <c r="AE839" s="319"/>
      <c r="AF839" s="391"/>
      <c r="AG839" s="319"/>
      <c r="AH839" s="319"/>
      <c r="AI839" s="319"/>
      <c r="AJ839" s="319"/>
      <c r="AK839" s="319"/>
      <c r="AL839" s="391"/>
      <c r="AM839" s="319"/>
      <c r="AN839" s="319"/>
      <c r="AO839" s="319"/>
      <c r="AP839" s="319"/>
      <c r="AQ839" s="319"/>
      <c r="AR839" s="391"/>
      <c r="AS839" s="319"/>
      <c r="AT839" s="319"/>
      <c r="AU839" s="319"/>
      <c r="AV839" s="319"/>
      <c r="AW839" s="394"/>
      <c r="AX839" s="391"/>
      <c r="AY839" s="319"/>
      <c r="AZ839" s="319"/>
      <c r="BA839" s="319"/>
      <c r="BB839" s="319"/>
      <c r="BC839" s="319"/>
      <c r="BD839" s="391"/>
      <c r="BE839" s="319"/>
      <c r="BF839" s="319"/>
      <c r="BG839" s="319"/>
      <c r="BH839" s="319"/>
      <c r="BI839" s="319"/>
      <c r="BJ839" s="391"/>
      <c r="BL839" s="391"/>
      <c r="BM839" s="391"/>
      <c r="BN839" s="391"/>
      <c r="BO839" s="391"/>
      <c r="BP839" s="391"/>
      <c r="BQ839" s="391"/>
      <c r="BR839" s="391"/>
      <c r="BS839" s="391"/>
      <c r="BT839" s="391"/>
      <c r="BU839" s="391"/>
      <c r="BV839" s="391"/>
      <c r="BW839" s="391"/>
      <c r="BX839" s="391"/>
    </row>
    <row r="840" spans="1:76">
      <c r="A840" s="662"/>
      <c r="B840" s="319"/>
      <c r="C840" s="319"/>
      <c r="D840" s="319"/>
      <c r="E840" s="319"/>
      <c r="F840" s="319"/>
      <c r="G840" s="393"/>
      <c r="H840" s="391"/>
      <c r="I840" s="319"/>
      <c r="J840" s="319"/>
      <c r="K840" s="319"/>
      <c r="L840" s="319"/>
      <c r="M840" s="319"/>
      <c r="N840" s="391"/>
      <c r="O840" s="319"/>
      <c r="P840" s="319"/>
      <c r="Q840" s="319"/>
      <c r="R840" s="319"/>
      <c r="S840" s="319"/>
      <c r="T840" s="391"/>
      <c r="U840" s="319"/>
      <c r="V840" s="319"/>
      <c r="W840" s="319"/>
      <c r="X840" s="319"/>
      <c r="Y840" s="319"/>
      <c r="Z840" s="391"/>
      <c r="AA840" s="319"/>
      <c r="AB840" s="319"/>
      <c r="AC840" s="319"/>
      <c r="AD840" s="319"/>
      <c r="AE840" s="319"/>
      <c r="AF840" s="391"/>
      <c r="AG840" s="319"/>
      <c r="AH840" s="319"/>
      <c r="AI840" s="319"/>
      <c r="AJ840" s="319"/>
      <c r="AK840" s="319"/>
      <c r="AL840" s="391"/>
      <c r="AM840" s="319"/>
      <c r="AN840" s="319"/>
      <c r="AO840" s="319"/>
      <c r="AP840" s="319"/>
      <c r="AQ840" s="319"/>
      <c r="AR840" s="391"/>
      <c r="AS840" s="319"/>
      <c r="AT840" s="319"/>
      <c r="AU840" s="319"/>
      <c r="AV840" s="319"/>
      <c r="AW840" s="394"/>
      <c r="AX840" s="391"/>
      <c r="AY840" s="319"/>
      <c r="AZ840" s="319"/>
      <c r="BA840" s="319"/>
      <c r="BB840" s="319"/>
      <c r="BC840" s="319"/>
      <c r="BD840" s="391"/>
      <c r="BE840" s="319"/>
      <c r="BF840" s="319"/>
      <c r="BG840" s="319"/>
      <c r="BH840" s="319"/>
      <c r="BI840" s="319"/>
      <c r="BJ840" s="391"/>
      <c r="BL840" s="391"/>
      <c r="BM840" s="391"/>
      <c r="BN840" s="391"/>
      <c r="BO840" s="391"/>
      <c r="BP840" s="391"/>
      <c r="BQ840" s="391"/>
      <c r="BR840" s="391"/>
      <c r="BS840" s="391"/>
      <c r="BT840" s="391"/>
      <c r="BU840" s="391"/>
      <c r="BV840" s="391"/>
      <c r="BW840" s="391"/>
      <c r="BX840" s="391"/>
    </row>
    <row r="841" spans="1:76">
      <c r="A841" s="662"/>
      <c r="B841" s="319"/>
      <c r="C841" s="319"/>
      <c r="D841" s="319"/>
      <c r="E841" s="319"/>
      <c r="F841" s="319"/>
      <c r="G841" s="393"/>
      <c r="H841" s="391"/>
      <c r="I841" s="319"/>
      <c r="J841" s="319"/>
      <c r="K841" s="319"/>
      <c r="L841" s="319"/>
      <c r="M841" s="319"/>
      <c r="N841" s="391"/>
      <c r="O841" s="319"/>
      <c r="P841" s="319"/>
      <c r="Q841" s="319"/>
      <c r="R841" s="319"/>
      <c r="S841" s="319"/>
      <c r="T841" s="391"/>
      <c r="U841" s="319"/>
      <c r="V841" s="319"/>
      <c r="W841" s="319"/>
      <c r="X841" s="319"/>
      <c r="Y841" s="319"/>
      <c r="Z841" s="391"/>
      <c r="AA841" s="319"/>
      <c r="AB841" s="319"/>
      <c r="AC841" s="319"/>
      <c r="AD841" s="319"/>
      <c r="AE841" s="319"/>
      <c r="AF841" s="391"/>
      <c r="AG841" s="319"/>
      <c r="AH841" s="319"/>
      <c r="AI841" s="319"/>
      <c r="AJ841" s="319"/>
      <c r="AK841" s="319"/>
      <c r="AL841" s="391"/>
      <c r="AM841" s="319"/>
      <c r="AN841" s="319"/>
      <c r="AO841" s="319"/>
      <c r="AP841" s="319"/>
      <c r="AQ841" s="319"/>
      <c r="AR841" s="391"/>
      <c r="AS841" s="319"/>
      <c r="AT841" s="319"/>
      <c r="AU841" s="319"/>
      <c r="AV841" s="319"/>
      <c r="AW841" s="394"/>
      <c r="AX841" s="391"/>
      <c r="AY841" s="319"/>
      <c r="AZ841" s="319"/>
      <c r="BA841" s="319"/>
      <c r="BB841" s="319"/>
      <c r="BC841" s="319"/>
      <c r="BD841" s="391"/>
      <c r="BE841" s="319"/>
      <c r="BF841" s="319"/>
      <c r="BG841" s="319"/>
      <c r="BH841" s="319"/>
      <c r="BI841" s="319"/>
      <c r="BJ841" s="391"/>
      <c r="BL841" s="391"/>
      <c r="BM841" s="391"/>
      <c r="BN841" s="391"/>
      <c r="BO841" s="391"/>
      <c r="BP841" s="391"/>
      <c r="BQ841" s="391"/>
      <c r="BR841" s="391"/>
      <c r="BS841" s="391"/>
      <c r="BT841" s="391"/>
      <c r="BU841" s="391"/>
      <c r="BV841" s="391"/>
      <c r="BW841" s="391"/>
      <c r="BX841" s="391"/>
    </row>
    <row r="842" spans="1:76">
      <c r="A842" s="662"/>
      <c r="B842" s="319"/>
      <c r="C842" s="319"/>
      <c r="D842" s="319"/>
      <c r="E842" s="319"/>
      <c r="F842" s="319"/>
      <c r="G842" s="393"/>
      <c r="H842" s="391"/>
      <c r="I842" s="319"/>
      <c r="J842" s="319"/>
      <c r="K842" s="319"/>
      <c r="L842" s="319"/>
      <c r="M842" s="319"/>
      <c r="N842" s="391"/>
      <c r="O842" s="319"/>
      <c r="P842" s="319"/>
      <c r="Q842" s="319"/>
      <c r="R842" s="319"/>
      <c r="S842" s="319"/>
      <c r="T842" s="391"/>
      <c r="U842" s="319"/>
      <c r="V842" s="319"/>
      <c r="W842" s="319"/>
      <c r="X842" s="319"/>
      <c r="Y842" s="319"/>
      <c r="Z842" s="391"/>
      <c r="AA842" s="319"/>
      <c r="AB842" s="319"/>
      <c r="AC842" s="319"/>
      <c r="AD842" s="319"/>
      <c r="AE842" s="319"/>
      <c r="AF842" s="391"/>
      <c r="AG842" s="319"/>
      <c r="AH842" s="319"/>
      <c r="AI842" s="319"/>
      <c r="AJ842" s="319"/>
      <c r="AK842" s="319"/>
      <c r="AL842" s="391"/>
      <c r="AM842" s="319"/>
      <c r="AN842" s="319"/>
      <c r="AO842" s="319"/>
      <c r="AP842" s="319"/>
      <c r="AQ842" s="319"/>
      <c r="AR842" s="391"/>
      <c r="AS842" s="319"/>
      <c r="AT842" s="319"/>
      <c r="AU842" s="319"/>
      <c r="AV842" s="319"/>
      <c r="AW842" s="394"/>
      <c r="AX842" s="391"/>
      <c r="AY842" s="319"/>
      <c r="AZ842" s="319"/>
      <c r="BA842" s="319"/>
      <c r="BB842" s="319"/>
      <c r="BC842" s="319"/>
      <c r="BD842" s="391"/>
      <c r="BE842" s="319"/>
      <c r="BF842" s="319"/>
      <c r="BG842" s="319"/>
      <c r="BH842" s="319"/>
      <c r="BI842" s="319"/>
      <c r="BJ842" s="391"/>
      <c r="BL842" s="391"/>
      <c r="BM842" s="391"/>
      <c r="BN842" s="391"/>
      <c r="BO842" s="391"/>
      <c r="BP842" s="391"/>
      <c r="BQ842" s="391"/>
      <c r="BR842" s="391"/>
      <c r="BS842" s="391"/>
      <c r="BT842" s="391"/>
      <c r="BU842" s="391"/>
      <c r="BV842" s="391"/>
      <c r="BW842" s="391"/>
      <c r="BX842" s="391"/>
    </row>
    <row r="843" spans="1:76">
      <c r="A843" s="662"/>
      <c r="B843" s="319"/>
      <c r="C843" s="319"/>
      <c r="D843" s="319"/>
      <c r="E843" s="319"/>
      <c r="F843" s="319"/>
      <c r="G843" s="393"/>
      <c r="H843" s="391"/>
      <c r="I843" s="319"/>
      <c r="J843" s="319"/>
      <c r="K843" s="319"/>
      <c r="L843" s="319"/>
      <c r="M843" s="319"/>
      <c r="N843" s="391"/>
      <c r="O843" s="319"/>
      <c r="P843" s="319"/>
      <c r="Q843" s="319"/>
      <c r="R843" s="319"/>
      <c r="S843" s="319"/>
      <c r="T843" s="391"/>
      <c r="U843" s="319"/>
      <c r="V843" s="319"/>
      <c r="W843" s="319"/>
      <c r="X843" s="319"/>
      <c r="Y843" s="319"/>
      <c r="Z843" s="391"/>
      <c r="AA843" s="319"/>
      <c r="AB843" s="319"/>
      <c r="AC843" s="319"/>
      <c r="AD843" s="319"/>
      <c r="AE843" s="319"/>
      <c r="AF843" s="391"/>
      <c r="AG843" s="319"/>
      <c r="AH843" s="319"/>
      <c r="AI843" s="319"/>
      <c r="AJ843" s="319"/>
      <c r="AK843" s="319"/>
      <c r="AL843" s="391"/>
      <c r="AM843" s="319"/>
      <c r="AN843" s="319"/>
      <c r="AO843" s="319"/>
      <c r="AP843" s="319"/>
      <c r="AQ843" s="319"/>
      <c r="AR843" s="391"/>
      <c r="AS843" s="319"/>
      <c r="AT843" s="319"/>
      <c r="AU843" s="319"/>
      <c r="AV843" s="319"/>
      <c r="AW843" s="394"/>
      <c r="AX843" s="391"/>
      <c r="AY843" s="319"/>
      <c r="AZ843" s="319"/>
      <c r="BA843" s="319"/>
      <c r="BB843" s="319"/>
      <c r="BC843" s="319"/>
      <c r="BD843" s="391"/>
      <c r="BE843" s="319"/>
      <c r="BF843" s="319"/>
      <c r="BG843" s="319"/>
      <c r="BH843" s="319"/>
      <c r="BI843" s="319"/>
      <c r="BJ843" s="391"/>
      <c r="BL843" s="391"/>
      <c r="BM843" s="391"/>
      <c r="BN843" s="391"/>
      <c r="BO843" s="391"/>
      <c r="BP843" s="391"/>
      <c r="BQ843" s="391"/>
      <c r="BR843" s="391"/>
      <c r="BS843" s="391"/>
      <c r="BT843" s="391"/>
      <c r="BU843" s="391"/>
      <c r="BV843" s="391"/>
      <c r="BW843" s="391"/>
      <c r="BX843" s="391"/>
    </row>
    <row r="844" spans="1:76">
      <c r="A844" s="662"/>
      <c r="B844" s="319"/>
      <c r="C844" s="319"/>
      <c r="D844" s="319"/>
      <c r="E844" s="319"/>
      <c r="F844" s="319"/>
      <c r="G844" s="393"/>
      <c r="H844" s="391"/>
      <c r="I844" s="319"/>
      <c r="J844" s="319"/>
      <c r="K844" s="319"/>
      <c r="L844" s="319"/>
      <c r="M844" s="319"/>
      <c r="N844" s="391"/>
      <c r="O844" s="319"/>
      <c r="P844" s="319"/>
      <c r="Q844" s="319"/>
      <c r="R844" s="319"/>
      <c r="S844" s="319"/>
      <c r="T844" s="391"/>
      <c r="U844" s="319"/>
      <c r="V844" s="319"/>
      <c r="W844" s="319"/>
      <c r="X844" s="319"/>
      <c r="Y844" s="319"/>
      <c r="Z844" s="391"/>
      <c r="AA844" s="319"/>
      <c r="AB844" s="319"/>
      <c r="AC844" s="319"/>
      <c r="AD844" s="319"/>
      <c r="AE844" s="319"/>
      <c r="AF844" s="391"/>
      <c r="AG844" s="319"/>
      <c r="AH844" s="319"/>
      <c r="AI844" s="319"/>
      <c r="AJ844" s="319"/>
      <c r="AK844" s="319"/>
      <c r="AL844" s="391"/>
      <c r="AM844" s="319"/>
      <c r="AN844" s="319"/>
      <c r="AO844" s="319"/>
      <c r="AP844" s="319"/>
      <c r="AQ844" s="319"/>
      <c r="AR844" s="391"/>
      <c r="AS844" s="319"/>
      <c r="AT844" s="319"/>
      <c r="AU844" s="319"/>
      <c r="AV844" s="319"/>
      <c r="AW844" s="394"/>
      <c r="AX844" s="391"/>
      <c r="AY844" s="319"/>
      <c r="AZ844" s="319"/>
      <c r="BA844" s="319"/>
      <c r="BB844" s="319"/>
      <c r="BC844" s="319"/>
      <c r="BD844" s="391"/>
      <c r="BE844" s="319"/>
      <c r="BF844" s="319"/>
      <c r="BG844" s="319"/>
      <c r="BH844" s="319"/>
      <c r="BI844" s="319"/>
      <c r="BJ844" s="391"/>
      <c r="BL844" s="391"/>
      <c r="BM844" s="391"/>
      <c r="BN844" s="391"/>
      <c r="BO844" s="391"/>
      <c r="BP844" s="391"/>
      <c r="BQ844" s="391"/>
      <c r="BR844" s="391"/>
      <c r="BS844" s="391"/>
      <c r="BT844" s="391"/>
      <c r="BU844" s="391"/>
      <c r="BV844" s="391"/>
      <c r="BW844" s="391"/>
      <c r="BX844" s="391"/>
    </row>
    <row r="845" spans="1:76">
      <c r="A845" s="662"/>
      <c r="B845" s="319"/>
      <c r="C845" s="319"/>
      <c r="D845" s="319"/>
      <c r="E845" s="319"/>
      <c r="F845" s="319"/>
      <c r="G845" s="393"/>
      <c r="H845" s="391"/>
      <c r="I845" s="319"/>
      <c r="J845" s="319"/>
      <c r="K845" s="319"/>
      <c r="L845" s="319"/>
      <c r="M845" s="319"/>
      <c r="N845" s="391"/>
      <c r="O845" s="319"/>
      <c r="P845" s="319"/>
      <c r="Q845" s="319"/>
      <c r="R845" s="319"/>
      <c r="S845" s="319"/>
      <c r="T845" s="391"/>
      <c r="U845" s="319"/>
      <c r="V845" s="319"/>
      <c r="W845" s="319"/>
      <c r="X845" s="319"/>
      <c r="Y845" s="319"/>
      <c r="Z845" s="391"/>
      <c r="AA845" s="319"/>
      <c r="AB845" s="319"/>
      <c r="AC845" s="319"/>
      <c r="AD845" s="319"/>
      <c r="AE845" s="319"/>
      <c r="AF845" s="391"/>
      <c r="AG845" s="319"/>
      <c r="AH845" s="319"/>
      <c r="AI845" s="319"/>
      <c r="AJ845" s="319"/>
      <c r="AK845" s="319"/>
      <c r="AL845" s="391"/>
      <c r="AM845" s="319"/>
      <c r="AN845" s="319"/>
      <c r="AO845" s="319"/>
      <c r="AP845" s="319"/>
      <c r="AQ845" s="319"/>
      <c r="AR845" s="391"/>
      <c r="AS845" s="319"/>
      <c r="AT845" s="319"/>
      <c r="AU845" s="319"/>
      <c r="AV845" s="319"/>
      <c r="AW845" s="394"/>
      <c r="AX845" s="391"/>
      <c r="AY845" s="319"/>
      <c r="AZ845" s="319"/>
      <c r="BA845" s="319"/>
      <c r="BB845" s="319"/>
      <c r="BC845" s="319"/>
      <c r="BD845" s="391"/>
      <c r="BE845" s="319"/>
      <c r="BF845" s="319"/>
      <c r="BG845" s="319"/>
      <c r="BH845" s="319"/>
      <c r="BI845" s="319"/>
      <c r="BJ845" s="391"/>
      <c r="BL845" s="391"/>
      <c r="BM845" s="391"/>
      <c r="BN845" s="391"/>
      <c r="BO845" s="391"/>
      <c r="BP845" s="391"/>
      <c r="BQ845" s="391"/>
      <c r="BR845" s="391"/>
      <c r="BS845" s="391"/>
      <c r="BT845" s="391"/>
      <c r="BU845" s="391"/>
      <c r="BV845" s="391"/>
      <c r="BW845" s="391"/>
      <c r="BX845" s="391"/>
    </row>
    <row r="846" spans="1:76">
      <c r="A846" s="662"/>
      <c r="B846" s="319"/>
      <c r="C846" s="319"/>
      <c r="D846" s="319"/>
      <c r="E846" s="319"/>
      <c r="F846" s="319"/>
      <c r="G846" s="393"/>
      <c r="H846" s="391"/>
      <c r="I846" s="319"/>
      <c r="J846" s="319"/>
      <c r="K846" s="319"/>
      <c r="L846" s="319"/>
      <c r="M846" s="319"/>
      <c r="N846" s="391"/>
      <c r="O846" s="319"/>
      <c r="P846" s="319"/>
      <c r="Q846" s="319"/>
      <c r="R846" s="319"/>
      <c r="S846" s="319"/>
      <c r="T846" s="391"/>
      <c r="U846" s="319"/>
      <c r="V846" s="319"/>
      <c r="W846" s="319"/>
      <c r="X846" s="319"/>
      <c r="Y846" s="319"/>
      <c r="Z846" s="391"/>
      <c r="AA846" s="319"/>
      <c r="AB846" s="319"/>
      <c r="AC846" s="319"/>
      <c r="AD846" s="319"/>
      <c r="AE846" s="319"/>
      <c r="AF846" s="391"/>
      <c r="AG846" s="319"/>
      <c r="AH846" s="319"/>
      <c r="AI846" s="319"/>
      <c r="AJ846" s="319"/>
      <c r="AK846" s="319"/>
      <c r="AL846" s="391"/>
      <c r="AM846" s="319"/>
      <c r="AN846" s="319"/>
      <c r="AO846" s="319"/>
      <c r="AP846" s="319"/>
      <c r="AQ846" s="319"/>
      <c r="AR846" s="391"/>
      <c r="AS846" s="319"/>
      <c r="AT846" s="319"/>
      <c r="AU846" s="319"/>
      <c r="AV846" s="319"/>
      <c r="AW846" s="394"/>
      <c r="AX846" s="391"/>
      <c r="AY846" s="319"/>
      <c r="AZ846" s="319"/>
      <c r="BA846" s="319"/>
      <c r="BB846" s="319"/>
      <c r="BC846" s="319"/>
      <c r="BD846" s="391"/>
      <c r="BE846" s="319"/>
      <c r="BF846" s="319"/>
      <c r="BG846" s="319"/>
      <c r="BH846" s="319"/>
      <c r="BI846" s="319"/>
      <c r="BJ846" s="391"/>
      <c r="BL846" s="391"/>
      <c r="BM846" s="391"/>
      <c r="BN846" s="391"/>
      <c r="BO846" s="391"/>
      <c r="BP846" s="391"/>
      <c r="BQ846" s="391"/>
      <c r="BR846" s="391"/>
      <c r="BS846" s="391"/>
      <c r="BT846" s="391"/>
      <c r="BU846" s="391"/>
      <c r="BV846" s="391"/>
      <c r="BW846" s="391"/>
      <c r="BX846" s="391"/>
    </row>
    <row r="847" spans="1:76">
      <c r="A847" s="662"/>
      <c r="B847" s="319"/>
      <c r="C847" s="319"/>
      <c r="D847" s="319"/>
      <c r="E847" s="319"/>
      <c r="F847" s="319"/>
      <c r="G847" s="393"/>
      <c r="H847" s="391"/>
      <c r="I847" s="319"/>
      <c r="J847" s="319"/>
      <c r="K847" s="319"/>
      <c r="L847" s="319"/>
      <c r="M847" s="319"/>
      <c r="N847" s="391"/>
      <c r="O847" s="319"/>
      <c r="P847" s="319"/>
      <c r="Q847" s="319"/>
      <c r="R847" s="319"/>
      <c r="S847" s="319"/>
      <c r="T847" s="391"/>
      <c r="U847" s="319"/>
      <c r="V847" s="319"/>
      <c r="W847" s="319"/>
      <c r="X847" s="319"/>
      <c r="Y847" s="319"/>
      <c r="Z847" s="391"/>
      <c r="AA847" s="319"/>
      <c r="AB847" s="319"/>
      <c r="AC847" s="319"/>
      <c r="AD847" s="319"/>
      <c r="AE847" s="319"/>
      <c r="AF847" s="391"/>
      <c r="AG847" s="319"/>
      <c r="AH847" s="319"/>
      <c r="AI847" s="319"/>
      <c r="AJ847" s="319"/>
      <c r="AK847" s="319"/>
      <c r="AL847" s="391"/>
      <c r="AM847" s="319"/>
      <c r="AN847" s="319"/>
      <c r="AO847" s="319"/>
      <c r="AP847" s="319"/>
      <c r="AQ847" s="319"/>
      <c r="AR847" s="391"/>
      <c r="AS847" s="319"/>
      <c r="AT847" s="319"/>
      <c r="AU847" s="319"/>
      <c r="AV847" s="319"/>
      <c r="AW847" s="394"/>
      <c r="AX847" s="391"/>
      <c r="AY847" s="319"/>
      <c r="AZ847" s="319"/>
      <c r="BA847" s="319"/>
      <c r="BB847" s="319"/>
      <c r="BC847" s="319"/>
      <c r="BD847" s="391"/>
      <c r="BE847" s="319"/>
      <c r="BF847" s="319"/>
      <c r="BG847" s="319"/>
      <c r="BH847" s="319"/>
      <c r="BI847" s="319"/>
      <c r="BJ847" s="391"/>
      <c r="BL847" s="391"/>
      <c r="BM847" s="391"/>
      <c r="BN847" s="391"/>
      <c r="BO847" s="391"/>
      <c r="BP847" s="391"/>
      <c r="BQ847" s="391"/>
      <c r="BR847" s="391"/>
      <c r="BS847" s="391"/>
      <c r="BT847" s="391"/>
      <c r="BU847" s="391"/>
      <c r="BV847" s="391"/>
      <c r="BW847" s="391"/>
      <c r="BX847" s="391"/>
    </row>
    <row r="848" spans="1:76">
      <c r="A848" s="662"/>
      <c r="B848" s="319"/>
      <c r="C848" s="319"/>
      <c r="D848" s="319"/>
      <c r="E848" s="319"/>
      <c r="F848" s="319"/>
      <c r="G848" s="393"/>
      <c r="H848" s="391"/>
      <c r="I848" s="319"/>
      <c r="J848" s="319"/>
      <c r="K848" s="319"/>
      <c r="L848" s="319"/>
      <c r="M848" s="319"/>
      <c r="N848" s="391"/>
      <c r="O848" s="319"/>
      <c r="P848" s="319"/>
      <c r="Q848" s="319"/>
      <c r="R848" s="319"/>
      <c r="S848" s="319"/>
      <c r="T848" s="391"/>
      <c r="U848" s="319"/>
      <c r="V848" s="319"/>
      <c r="W848" s="319"/>
      <c r="X848" s="319"/>
      <c r="Y848" s="319"/>
      <c r="Z848" s="391"/>
      <c r="AA848" s="319"/>
      <c r="AB848" s="319"/>
      <c r="AC848" s="319"/>
      <c r="AD848" s="319"/>
      <c r="AE848" s="319"/>
      <c r="AF848" s="391"/>
      <c r="AG848" s="319"/>
      <c r="AH848" s="319"/>
      <c r="AI848" s="319"/>
      <c r="AJ848" s="319"/>
      <c r="AK848" s="319"/>
      <c r="AL848" s="391"/>
      <c r="AM848" s="319"/>
      <c r="AN848" s="319"/>
      <c r="AO848" s="319"/>
      <c r="AP848" s="319"/>
      <c r="AQ848" s="319"/>
      <c r="AR848" s="391"/>
      <c r="AS848" s="319"/>
      <c r="AT848" s="319"/>
      <c r="AU848" s="319"/>
      <c r="AV848" s="319"/>
      <c r="AW848" s="394"/>
      <c r="AX848" s="391"/>
      <c r="AY848" s="319"/>
      <c r="AZ848" s="319"/>
      <c r="BA848" s="319"/>
      <c r="BB848" s="319"/>
      <c r="BC848" s="319"/>
      <c r="BD848" s="391"/>
      <c r="BE848" s="319"/>
      <c r="BF848" s="319"/>
      <c r="BG848" s="319"/>
      <c r="BH848" s="319"/>
      <c r="BI848" s="319"/>
      <c r="BJ848" s="391"/>
      <c r="BL848" s="391"/>
      <c r="BM848" s="391"/>
      <c r="BN848" s="391"/>
      <c r="BO848" s="391"/>
      <c r="BP848" s="391"/>
      <c r="BQ848" s="391"/>
      <c r="BR848" s="391"/>
      <c r="BS848" s="391"/>
      <c r="BT848" s="391"/>
      <c r="BU848" s="391"/>
      <c r="BV848" s="391"/>
      <c r="BW848" s="391"/>
      <c r="BX848" s="391"/>
    </row>
    <row r="849" spans="1:76">
      <c r="A849" s="662"/>
      <c r="B849" s="319"/>
      <c r="C849" s="319"/>
      <c r="D849" s="319"/>
      <c r="E849" s="319"/>
      <c r="F849" s="319"/>
      <c r="G849" s="393"/>
      <c r="H849" s="391"/>
      <c r="I849" s="319"/>
      <c r="J849" s="319"/>
      <c r="K849" s="319"/>
      <c r="L849" s="319"/>
      <c r="M849" s="319"/>
      <c r="N849" s="391"/>
      <c r="O849" s="319"/>
      <c r="P849" s="319"/>
      <c r="Q849" s="319"/>
      <c r="R849" s="319"/>
      <c r="S849" s="319"/>
      <c r="T849" s="391"/>
      <c r="U849" s="319"/>
      <c r="V849" s="319"/>
      <c r="W849" s="319"/>
      <c r="X849" s="319"/>
      <c r="Y849" s="319"/>
      <c r="Z849" s="391"/>
      <c r="AA849" s="319"/>
      <c r="AB849" s="319"/>
      <c r="AC849" s="319"/>
      <c r="AD849" s="319"/>
      <c r="AE849" s="319"/>
      <c r="AF849" s="391"/>
      <c r="AG849" s="319"/>
      <c r="AH849" s="319"/>
      <c r="AI849" s="319"/>
      <c r="AJ849" s="319"/>
      <c r="AK849" s="319"/>
      <c r="AL849" s="391"/>
      <c r="AM849" s="319"/>
      <c r="AN849" s="319"/>
      <c r="AO849" s="319"/>
      <c r="AP849" s="319"/>
      <c r="AQ849" s="319"/>
      <c r="AR849" s="391"/>
      <c r="AS849" s="319"/>
      <c r="AT849" s="319"/>
      <c r="AU849" s="319"/>
      <c r="AV849" s="319"/>
      <c r="AW849" s="394"/>
      <c r="AX849" s="391"/>
      <c r="AY849" s="319"/>
      <c r="AZ849" s="319"/>
      <c r="BA849" s="319"/>
      <c r="BB849" s="319"/>
      <c r="BC849" s="319"/>
      <c r="BD849" s="391"/>
      <c r="BE849" s="319"/>
      <c r="BF849" s="319"/>
      <c r="BG849" s="319"/>
      <c r="BH849" s="319"/>
      <c r="BI849" s="319"/>
      <c r="BJ849" s="391"/>
      <c r="BL849" s="391"/>
      <c r="BM849" s="391"/>
      <c r="BN849" s="391"/>
      <c r="BO849" s="391"/>
      <c r="BP849" s="391"/>
      <c r="BQ849" s="391"/>
      <c r="BR849" s="391"/>
      <c r="BS849" s="391"/>
      <c r="BT849" s="391"/>
      <c r="BU849" s="391"/>
      <c r="BV849" s="391"/>
      <c r="BW849" s="391"/>
      <c r="BX849" s="391"/>
    </row>
    <row r="850" spans="1:76">
      <c r="A850" s="662"/>
      <c r="B850" s="319"/>
      <c r="C850" s="319"/>
      <c r="D850" s="319"/>
      <c r="E850" s="319"/>
      <c r="F850" s="319"/>
      <c r="G850" s="393"/>
      <c r="H850" s="391"/>
      <c r="I850" s="319"/>
      <c r="J850" s="319"/>
      <c r="K850" s="319"/>
      <c r="L850" s="319"/>
      <c r="M850" s="319"/>
      <c r="N850" s="391"/>
      <c r="O850" s="319"/>
      <c r="P850" s="319"/>
      <c r="Q850" s="319"/>
      <c r="R850" s="319"/>
      <c r="S850" s="319"/>
      <c r="T850" s="391"/>
      <c r="U850" s="319"/>
      <c r="V850" s="319"/>
      <c r="W850" s="319"/>
      <c r="X850" s="319"/>
      <c r="Y850" s="319"/>
      <c r="Z850" s="391"/>
      <c r="AA850" s="319"/>
      <c r="AB850" s="319"/>
      <c r="AC850" s="319"/>
      <c r="AD850" s="319"/>
      <c r="AE850" s="319"/>
      <c r="AF850" s="391"/>
      <c r="AG850" s="319"/>
      <c r="AH850" s="319"/>
      <c r="AI850" s="319"/>
      <c r="AJ850" s="319"/>
      <c r="AK850" s="319"/>
      <c r="AL850" s="391"/>
      <c r="AM850" s="319"/>
      <c r="AN850" s="319"/>
      <c r="AO850" s="319"/>
      <c r="AP850" s="319"/>
      <c r="AQ850" s="319"/>
      <c r="AR850" s="391"/>
      <c r="AS850" s="319"/>
      <c r="AT850" s="319"/>
      <c r="AU850" s="319"/>
      <c r="AV850" s="319"/>
      <c r="AW850" s="394"/>
      <c r="AX850" s="391"/>
      <c r="AY850" s="319"/>
      <c r="AZ850" s="319"/>
      <c r="BA850" s="319"/>
      <c r="BB850" s="319"/>
      <c r="BC850" s="319"/>
      <c r="BD850" s="391"/>
      <c r="BE850" s="319"/>
      <c r="BF850" s="319"/>
      <c r="BG850" s="319"/>
      <c r="BH850" s="319"/>
      <c r="BI850" s="319"/>
      <c r="BJ850" s="391"/>
      <c r="BL850" s="391"/>
      <c r="BM850" s="391"/>
      <c r="BN850" s="391"/>
      <c r="BO850" s="391"/>
      <c r="BP850" s="391"/>
      <c r="BQ850" s="391"/>
      <c r="BR850" s="391"/>
      <c r="BS850" s="391"/>
      <c r="BT850" s="391"/>
      <c r="BU850" s="391"/>
      <c r="BV850" s="391"/>
      <c r="BW850" s="391"/>
      <c r="BX850" s="391"/>
    </row>
    <row r="851" spans="1:76">
      <c r="A851" s="662"/>
      <c r="B851" s="319"/>
      <c r="C851" s="319"/>
      <c r="D851" s="319"/>
      <c r="E851" s="319"/>
      <c r="F851" s="319"/>
      <c r="G851" s="393"/>
      <c r="H851" s="391"/>
      <c r="I851" s="319"/>
      <c r="J851" s="319"/>
      <c r="K851" s="319"/>
      <c r="L851" s="319"/>
      <c r="M851" s="319"/>
      <c r="N851" s="391"/>
      <c r="O851" s="319"/>
      <c r="P851" s="319"/>
      <c r="Q851" s="319"/>
      <c r="R851" s="319"/>
      <c r="S851" s="319"/>
      <c r="T851" s="391"/>
      <c r="U851" s="319"/>
      <c r="V851" s="319"/>
      <c r="W851" s="319"/>
      <c r="X851" s="319"/>
      <c r="Y851" s="319"/>
      <c r="Z851" s="391"/>
      <c r="AA851" s="319"/>
      <c r="AB851" s="319"/>
      <c r="AC851" s="319"/>
      <c r="AD851" s="319"/>
      <c r="AE851" s="319"/>
      <c r="AF851" s="391"/>
      <c r="AG851" s="319"/>
      <c r="AH851" s="319"/>
      <c r="AI851" s="319"/>
      <c r="AJ851" s="319"/>
      <c r="AK851" s="319"/>
      <c r="AL851" s="391"/>
      <c r="AM851" s="319"/>
      <c r="AN851" s="319"/>
      <c r="AO851" s="319"/>
      <c r="AP851" s="319"/>
      <c r="AQ851" s="319"/>
      <c r="AR851" s="391"/>
      <c r="AS851" s="319"/>
      <c r="AT851" s="319"/>
      <c r="AU851" s="319"/>
      <c r="AV851" s="319"/>
      <c r="AW851" s="394"/>
      <c r="AX851" s="391"/>
      <c r="AY851" s="319"/>
      <c r="AZ851" s="319"/>
      <c r="BA851" s="319"/>
      <c r="BB851" s="319"/>
      <c r="BC851" s="319"/>
      <c r="BD851" s="391"/>
      <c r="BE851" s="319"/>
      <c r="BF851" s="319"/>
      <c r="BG851" s="319"/>
      <c r="BH851" s="319"/>
      <c r="BI851" s="319"/>
      <c r="BJ851" s="391"/>
      <c r="BL851" s="391"/>
      <c r="BM851" s="391"/>
      <c r="BN851" s="391"/>
      <c r="BO851" s="391"/>
      <c r="BP851" s="391"/>
      <c r="BQ851" s="391"/>
      <c r="BR851" s="391"/>
      <c r="BS851" s="391"/>
      <c r="BT851" s="391"/>
      <c r="BU851" s="391"/>
      <c r="BV851" s="391"/>
      <c r="BW851" s="391"/>
      <c r="BX851" s="391"/>
    </row>
    <row r="852" spans="1:76">
      <c r="A852" s="662"/>
      <c r="B852" s="319"/>
      <c r="C852" s="319"/>
      <c r="D852" s="319"/>
      <c r="E852" s="319"/>
      <c r="F852" s="319"/>
      <c r="G852" s="393"/>
      <c r="H852" s="391"/>
      <c r="I852" s="319"/>
      <c r="J852" s="319"/>
      <c r="K852" s="319"/>
      <c r="L852" s="319"/>
      <c r="M852" s="319"/>
      <c r="N852" s="391"/>
      <c r="O852" s="319"/>
      <c r="P852" s="319"/>
      <c r="Q852" s="319"/>
      <c r="R852" s="319"/>
      <c r="S852" s="319"/>
      <c r="T852" s="391"/>
      <c r="U852" s="319"/>
      <c r="V852" s="319"/>
      <c r="W852" s="319"/>
      <c r="X852" s="319"/>
      <c r="Y852" s="319"/>
      <c r="Z852" s="391"/>
      <c r="AA852" s="319"/>
      <c r="AB852" s="319"/>
      <c r="AC852" s="319"/>
      <c r="AD852" s="319"/>
      <c r="AE852" s="319"/>
      <c r="AF852" s="391"/>
      <c r="AG852" s="319"/>
      <c r="AH852" s="319"/>
      <c r="AI852" s="319"/>
      <c r="AJ852" s="319"/>
      <c r="AK852" s="319"/>
      <c r="AL852" s="391"/>
      <c r="AM852" s="319"/>
      <c r="AN852" s="319"/>
      <c r="AO852" s="319"/>
      <c r="AP852" s="319"/>
      <c r="AQ852" s="319"/>
      <c r="AR852" s="391"/>
      <c r="AS852" s="319"/>
      <c r="AT852" s="319"/>
      <c r="AU852" s="319"/>
      <c r="AV852" s="319"/>
      <c r="AW852" s="394"/>
      <c r="AX852" s="391"/>
      <c r="AY852" s="319"/>
      <c r="AZ852" s="319"/>
      <c r="BA852" s="319"/>
      <c r="BB852" s="319"/>
      <c r="BC852" s="319"/>
      <c r="BD852" s="391"/>
      <c r="BE852" s="319"/>
      <c r="BF852" s="319"/>
      <c r="BG852" s="319"/>
      <c r="BH852" s="319"/>
      <c r="BI852" s="319"/>
      <c r="BJ852" s="391"/>
      <c r="BL852" s="391"/>
      <c r="BM852" s="391"/>
      <c r="BN852" s="391"/>
      <c r="BO852" s="391"/>
      <c r="BP852" s="391"/>
      <c r="BQ852" s="391"/>
      <c r="BR852" s="391"/>
      <c r="BS852" s="391"/>
      <c r="BT852" s="391"/>
      <c r="BU852" s="391"/>
      <c r="BV852" s="391"/>
      <c r="BW852" s="391"/>
      <c r="BX852" s="391"/>
    </row>
    <row r="853" spans="1:76">
      <c r="A853" s="662"/>
      <c r="B853" s="319"/>
      <c r="C853" s="319"/>
      <c r="D853" s="319"/>
      <c r="E853" s="319"/>
      <c r="F853" s="319"/>
      <c r="G853" s="393"/>
      <c r="H853" s="391"/>
      <c r="I853" s="319"/>
      <c r="J853" s="319"/>
      <c r="K853" s="319"/>
      <c r="L853" s="319"/>
      <c r="M853" s="319"/>
      <c r="N853" s="391"/>
      <c r="O853" s="319"/>
      <c r="P853" s="319"/>
      <c r="Q853" s="319"/>
      <c r="R853" s="319"/>
      <c r="S853" s="319"/>
      <c r="T853" s="391"/>
      <c r="U853" s="319"/>
      <c r="V853" s="319"/>
      <c r="W853" s="319"/>
      <c r="X853" s="319"/>
      <c r="Y853" s="319"/>
      <c r="Z853" s="391"/>
      <c r="AA853" s="319"/>
      <c r="AB853" s="319"/>
      <c r="AC853" s="319"/>
      <c r="AD853" s="319"/>
      <c r="AE853" s="319"/>
      <c r="AF853" s="391"/>
      <c r="AG853" s="319"/>
      <c r="AH853" s="319"/>
      <c r="AI853" s="319"/>
      <c r="AJ853" s="319"/>
      <c r="AK853" s="319"/>
      <c r="AL853" s="391"/>
      <c r="AM853" s="319"/>
      <c r="AN853" s="319"/>
      <c r="AO853" s="319"/>
      <c r="AP853" s="319"/>
      <c r="AQ853" s="319"/>
      <c r="AR853" s="391"/>
      <c r="AS853" s="319"/>
      <c r="AT853" s="319"/>
      <c r="AU853" s="319"/>
      <c r="AV853" s="319"/>
      <c r="AW853" s="394"/>
      <c r="AX853" s="391"/>
      <c r="AY853" s="319"/>
      <c r="AZ853" s="319"/>
      <c r="BA853" s="319"/>
      <c r="BB853" s="319"/>
      <c r="BC853" s="319"/>
      <c r="BD853" s="391"/>
      <c r="BE853" s="319"/>
      <c r="BF853" s="319"/>
      <c r="BG853" s="319"/>
      <c r="BH853" s="319"/>
      <c r="BI853" s="319"/>
      <c r="BJ853" s="391"/>
      <c r="BL853" s="391"/>
      <c r="BM853" s="391"/>
      <c r="BN853" s="391"/>
      <c r="BO853" s="391"/>
      <c r="BP853" s="391"/>
      <c r="BQ853" s="391"/>
      <c r="BR853" s="391"/>
      <c r="BS853" s="391"/>
      <c r="BT853" s="391"/>
      <c r="BU853" s="391"/>
      <c r="BV853" s="391"/>
      <c r="BW853" s="391"/>
      <c r="BX853" s="391"/>
    </row>
    <row r="854" spans="1:76">
      <c r="A854" s="662"/>
      <c r="B854" s="319"/>
      <c r="C854" s="319"/>
      <c r="D854" s="319"/>
      <c r="E854" s="319"/>
      <c r="F854" s="319"/>
      <c r="G854" s="393"/>
      <c r="H854" s="391"/>
      <c r="I854" s="319"/>
      <c r="J854" s="319"/>
      <c r="K854" s="319"/>
      <c r="L854" s="319"/>
      <c r="M854" s="319"/>
      <c r="N854" s="391"/>
      <c r="O854" s="319"/>
      <c r="P854" s="319"/>
      <c r="Q854" s="319"/>
      <c r="R854" s="319"/>
      <c r="S854" s="319"/>
      <c r="T854" s="391"/>
      <c r="U854" s="319"/>
      <c r="V854" s="319"/>
      <c r="W854" s="319"/>
      <c r="X854" s="319"/>
      <c r="Y854" s="319"/>
      <c r="Z854" s="391"/>
      <c r="AA854" s="319"/>
      <c r="AB854" s="319"/>
      <c r="AC854" s="319"/>
      <c r="AD854" s="319"/>
      <c r="AE854" s="319"/>
      <c r="AF854" s="391"/>
      <c r="AG854" s="319"/>
      <c r="AH854" s="319"/>
      <c r="AI854" s="319"/>
      <c r="AJ854" s="319"/>
      <c r="AK854" s="319"/>
      <c r="AL854" s="391"/>
      <c r="AM854" s="319"/>
      <c r="AN854" s="319"/>
      <c r="AO854" s="319"/>
      <c r="AP854" s="319"/>
      <c r="AQ854" s="319"/>
      <c r="AR854" s="391"/>
      <c r="AS854" s="319"/>
      <c r="AT854" s="319"/>
      <c r="AU854" s="319"/>
      <c r="AV854" s="319"/>
      <c r="AW854" s="394"/>
      <c r="AX854" s="391"/>
      <c r="AY854" s="319"/>
      <c r="AZ854" s="319"/>
      <c r="BA854" s="319"/>
      <c r="BB854" s="319"/>
      <c r="BC854" s="319"/>
      <c r="BD854" s="391"/>
      <c r="BE854" s="319"/>
      <c r="BF854" s="319"/>
      <c r="BG854" s="319"/>
      <c r="BH854" s="319"/>
      <c r="BI854" s="319"/>
      <c r="BJ854" s="391"/>
      <c r="BL854" s="391"/>
      <c r="BM854" s="391"/>
      <c r="BN854" s="391"/>
      <c r="BO854" s="391"/>
      <c r="BP854" s="391"/>
      <c r="BQ854" s="391"/>
      <c r="BR854" s="391"/>
      <c r="BS854" s="391"/>
      <c r="BT854" s="391"/>
      <c r="BU854" s="391"/>
      <c r="BV854" s="391"/>
      <c r="BW854" s="391"/>
      <c r="BX854" s="391"/>
    </row>
    <row r="855" spans="1:76">
      <c r="A855" s="662"/>
      <c r="B855" s="319"/>
      <c r="C855" s="319"/>
      <c r="D855" s="319"/>
      <c r="E855" s="319"/>
      <c r="F855" s="319"/>
      <c r="G855" s="393"/>
      <c r="H855" s="391"/>
      <c r="I855" s="319"/>
      <c r="J855" s="319"/>
      <c r="K855" s="319"/>
      <c r="L855" s="319"/>
      <c r="M855" s="319"/>
      <c r="N855" s="391"/>
      <c r="O855" s="319"/>
      <c r="P855" s="319"/>
      <c r="Q855" s="319"/>
      <c r="R855" s="319"/>
      <c r="S855" s="319"/>
      <c r="T855" s="391"/>
      <c r="U855" s="319"/>
      <c r="V855" s="319"/>
      <c r="W855" s="319"/>
      <c r="X855" s="319"/>
      <c r="Y855" s="319"/>
      <c r="Z855" s="391"/>
      <c r="AA855" s="319"/>
      <c r="AB855" s="319"/>
      <c r="AC855" s="319"/>
      <c r="AD855" s="319"/>
      <c r="AE855" s="319"/>
      <c r="AF855" s="391"/>
      <c r="AG855" s="319"/>
      <c r="AH855" s="319"/>
      <c r="AI855" s="319"/>
      <c r="AJ855" s="319"/>
      <c r="AK855" s="319"/>
      <c r="AL855" s="391"/>
      <c r="AM855" s="319"/>
      <c r="AN855" s="319"/>
      <c r="AO855" s="319"/>
      <c r="AP855" s="319"/>
      <c r="AQ855" s="319"/>
      <c r="AR855" s="391"/>
      <c r="AS855" s="319"/>
      <c r="AT855" s="319"/>
      <c r="AU855" s="319"/>
      <c r="AV855" s="319"/>
      <c r="AW855" s="394"/>
      <c r="AX855" s="391"/>
      <c r="AY855" s="319"/>
      <c r="AZ855" s="319"/>
      <c r="BA855" s="319"/>
      <c r="BB855" s="319"/>
      <c r="BC855" s="319"/>
      <c r="BD855" s="391"/>
      <c r="BE855" s="319"/>
      <c r="BF855" s="319"/>
      <c r="BG855" s="319"/>
      <c r="BH855" s="319"/>
      <c r="BI855" s="319"/>
      <c r="BJ855" s="391"/>
      <c r="BL855" s="391"/>
      <c r="BM855" s="391"/>
      <c r="BN855" s="391"/>
      <c r="BO855" s="391"/>
      <c r="BP855" s="391"/>
      <c r="BQ855" s="391"/>
      <c r="BR855" s="391"/>
      <c r="BS855" s="391"/>
      <c r="BT855" s="391"/>
      <c r="BU855" s="391"/>
      <c r="BV855" s="391"/>
      <c r="BW855" s="391"/>
      <c r="BX855" s="391"/>
    </row>
    <row r="856" spans="1:76">
      <c r="A856" s="662"/>
      <c r="B856" s="319"/>
      <c r="C856" s="319"/>
      <c r="D856" s="319"/>
      <c r="E856" s="319"/>
      <c r="F856" s="319"/>
      <c r="G856" s="393"/>
      <c r="H856" s="391"/>
      <c r="I856" s="319"/>
      <c r="J856" s="319"/>
      <c r="K856" s="319"/>
      <c r="L856" s="319"/>
      <c r="M856" s="319"/>
      <c r="N856" s="391"/>
      <c r="O856" s="319"/>
      <c r="P856" s="319"/>
      <c r="Q856" s="319"/>
      <c r="R856" s="319"/>
      <c r="S856" s="319"/>
      <c r="T856" s="391"/>
      <c r="U856" s="319"/>
      <c r="V856" s="319"/>
      <c r="W856" s="319"/>
      <c r="X856" s="319"/>
      <c r="Y856" s="319"/>
      <c r="Z856" s="391"/>
      <c r="AA856" s="319"/>
      <c r="AB856" s="319"/>
      <c r="AC856" s="319"/>
      <c r="AD856" s="319"/>
      <c r="AE856" s="319"/>
      <c r="AF856" s="391"/>
      <c r="AG856" s="319"/>
      <c r="AH856" s="319"/>
      <c r="AI856" s="319"/>
      <c r="AJ856" s="319"/>
      <c r="AK856" s="319"/>
      <c r="AL856" s="391"/>
      <c r="AM856" s="319"/>
      <c r="AN856" s="319"/>
      <c r="AO856" s="319"/>
      <c r="AP856" s="319"/>
      <c r="AQ856" s="319"/>
      <c r="AR856" s="391"/>
      <c r="AS856" s="319"/>
      <c r="AT856" s="319"/>
      <c r="AU856" s="319"/>
      <c r="AV856" s="319"/>
      <c r="AW856" s="394"/>
      <c r="AX856" s="391"/>
      <c r="AY856" s="319"/>
      <c r="AZ856" s="319"/>
      <c r="BA856" s="319"/>
      <c r="BB856" s="319"/>
      <c r="BC856" s="319"/>
      <c r="BD856" s="391"/>
      <c r="BE856" s="319"/>
      <c r="BF856" s="319"/>
      <c r="BG856" s="319"/>
      <c r="BH856" s="319"/>
      <c r="BI856" s="319"/>
      <c r="BJ856" s="391"/>
      <c r="BL856" s="391"/>
      <c r="BM856" s="391"/>
      <c r="BN856" s="391"/>
      <c r="BO856" s="391"/>
      <c r="BP856" s="391"/>
      <c r="BQ856" s="391"/>
      <c r="BR856" s="391"/>
      <c r="BS856" s="391"/>
      <c r="BT856" s="391"/>
      <c r="BU856" s="391"/>
      <c r="BV856" s="391"/>
      <c r="BW856" s="391"/>
      <c r="BX856" s="391"/>
    </row>
    <row r="857" spans="1:76">
      <c r="A857" s="662"/>
      <c r="B857" s="319"/>
      <c r="C857" s="319"/>
      <c r="D857" s="319"/>
      <c r="E857" s="319"/>
      <c r="F857" s="319"/>
      <c r="G857" s="393"/>
      <c r="H857" s="391"/>
      <c r="I857" s="319"/>
      <c r="J857" s="319"/>
      <c r="K857" s="319"/>
      <c r="L857" s="319"/>
      <c r="M857" s="319"/>
      <c r="N857" s="391"/>
      <c r="O857" s="319"/>
      <c r="P857" s="319"/>
      <c r="Q857" s="319"/>
      <c r="R857" s="319"/>
      <c r="S857" s="319"/>
      <c r="T857" s="391"/>
      <c r="U857" s="319"/>
      <c r="V857" s="319"/>
      <c r="W857" s="319"/>
      <c r="X857" s="319"/>
      <c r="Y857" s="319"/>
      <c r="Z857" s="391"/>
      <c r="AA857" s="319"/>
      <c r="AB857" s="319"/>
      <c r="AC857" s="319"/>
      <c r="AD857" s="319"/>
      <c r="AE857" s="319"/>
      <c r="AF857" s="391"/>
      <c r="AG857" s="319"/>
      <c r="AH857" s="319"/>
      <c r="AI857" s="319"/>
      <c r="AJ857" s="319"/>
      <c r="AK857" s="319"/>
      <c r="AL857" s="391"/>
      <c r="AM857" s="319"/>
      <c r="AN857" s="319"/>
      <c r="AO857" s="319"/>
      <c r="AP857" s="319"/>
      <c r="AQ857" s="319"/>
      <c r="AR857" s="391"/>
      <c r="AS857" s="319"/>
      <c r="AT857" s="319"/>
      <c r="AU857" s="319"/>
      <c r="AV857" s="319"/>
      <c r="AW857" s="394"/>
      <c r="AX857" s="391"/>
      <c r="AY857" s="319"/>
      <c r="AZ857" s="319"/>
      <c r="BA857" s="319"/>
      <c r="BB857" s="319"/>
      <c r="BC857" s="319"/>
      <c r="BD857" s="391"/>
      <c r="BE857" s="319"/>
      <c r="BF857" s="319"/>
      <c r="BG857" s="319"/>
      <c r="BH857" s="319"/>
      <c r="BI857" s="319"/>
      <c r="BJ857" s="391"/>
      <c r="BL857" s="391"/>
      <c r="BM857" s="391"/>
      <c r="BN857" s="391"/>
      <c r="BO857" s="391"/>
      <c r="BP857" s="391"/>
      <c r="BQ857" s="391"/>
      <c r="BR857" s="391"/>
      <c r="BS857" s="391"/>
      <c r="BT857" s="391"/>
      <c r="BU857" s="391"/>
      <c r="BV857" s="391"/>
      <c r="BW857" s="391"/>
      <c r="BX857" s="391"/>
    </row>
    <row r="858" spans="1:76">
      <c r="A858" s="662"/>
      <c r="B858" s="319"/>
      <c r="C858" s="319"/>
      <c r="D858" s="319"/>
      <c r="E858" s="319"/>
      <c r="F858" s="319"/>
      <c r="G858" s="393"/>
      <c r="H858" s="391"/>
      <c r="I858" s="319"/>
      <c r="J858" s="319"/>
      <c r="K858" s="319"/>
      <c r="L858" s="319"/>
      <c r="M858" s="319"/>
      <c r="N858" s="391"/>
      <c r="O858" s="319"/>
      <c r="P858" s="319"/>
      <c r="Q858" s="319"/>
      <c r="R858" s="319"/>
      <c r="S858" s="319"/>
      <c r="T858" s="391"/>
      <c r="U858" s="319"/>
      <c r="V858" s="319"/>
      <c r="W858" s="319"/>
      <c r="X858" s="319"/>
      <c r="Y858" s="319"/>
      <c r="Z858" s="391"/>
      <c r="AA858" s="319"/>
      <c r="AB858" s="319"/>
      <c r="AC858" s="319"/>
      <c r="AD858" s="319"/>
      <c r="AE858" s="319"/>
      <c r="AF858" s="391"/>
      <c r="AG858" s="319"/>
      <c r="AH858" s="319"/>
      <c r="AI858" s="319"/>
      <c r="AJ858" s="319"/>
      <c r="AK858" s="319"/>
      <c r="AL858" s="391"/>
      <c r="AM858" s="319"/>
      <c r="AN858" s="319"/>
      <c r="AO858" s="319"/>
      <c r="AP858" s="319"/>
      <c r="AQ858" s="319"/>
      <c r="AR858" s="391"/>
      <c r="AS858" s="319"/>
      <c r="AT858" s="319"/>
      <c r="AU858" s="319"/>
      <c r="AV858" s="319"/>
      <c r="AW858" s="394"/>
      <c r="AX858" s="391"/>
      <c r="AY858" s="319"/>
      <c r="AZ858" s="319"/>
      <c r="BA858" s="319"/>
      <c r="BB858" s="319"/>
      <c r="BC858" s="319"/>
      <c r="BD858" s="391"/>
      <c r="BE858" s="319"/>
      <c r="BF858" s="319"/>
      <c r="BG858" s="319"/>
      <c r="BH858" s="319"/>
      <c r="BI858" s="319"/>
      <c r="BJ858" s="391"/>
      <c r="BL858" s="391"/>
      <c r="BM858" s="391"/>
      <c r="BN858" s="391"/>
      <c r="BO858" s="391"/>
      <c r="BP858" s="391"/>
      <c r="BQ858" s="391"/>
      <c r="BR858" s="391"/>
      <c r="BS858" s="391"/>
      <c r="BT858" s="391"/>
      <c r="BU858" s="391"/>
      <c r="BV858" s="391"/>
      <c r="BW858" s="391"/>
      <c r="BX858" s="391"/>
    </row>
    <row r="859" spans="1:76">
      <c r="A859" s="662"/>
      <c r="B859" s="319"/>
      <c r="C859" s="319"/>
      <c r="D859" s="319"/>
      <c r="E859" s="319"/>
      <c r="F859" s="319"/>
      <c r="G859" s="393"/>
      <c r="H859" s="391"/>
      <c r="I859" s="319"/>
      <c r="J859" s="319"/>
      <c r="K859" s="319"/>
      <c r="L859" s="319"/>
      <c r="M859" s="319"/>
      <c r="N859" s="391"/>
      <c r="O859" s="319"/>
      <c r="P859" s="319"/>
      <c r="Q859" s="319"/>
      <c r="R859" s="319"/>
      <c r="S859" s="319"/>
      <c r="T859" s="391"/>
      <c r="U859" s="319"/>
      <c r="V859" s="319"/>
      <c r="W859" s="319"/>
      <c r="X859" s="319"/>
      <c r="Y859" s="319"/>
      <c r="Z859" s="391"/>
      <c r="AA859" s="319"/>
      <c r="AB859" s="319"/>
      <c r="AC859" s="319"/>
      <c r="AD859" s="319"/>
      <c r="AE859" s="319"/>
      <c r="AF859" s="391"/>
      <c r="AG859" s="319"/>
      <c r="AH859" s="319"/>
      <c r="AI859" s="319"/>
      <c r="AJ859" s="319"/>
      <c r="AK859" s="319"/>
      <c r="AL859" s="391"/>
      <c r="AM859" s="319"/>
      <c r="AN859" s="319"/>
      <c r="AO859" s="319"/>
      <c r="AP859" s="319"/>
      <c r="AQ859" s="319"/>
      <c r="AR859" s="391"/>
      <c r="AS859" s="319"/>
      <c r="AT859" s="319"/>
      <c r="AU859" s="319"/>
      <c r="AV859" s="319"/>
      <c r="AW859" s="394"/>
      <c r="AX859" s="391"/>
      <c r="AY859" s="319"/>
      <c r="AZ859" s="319"/>
      <c r="BA859" s="319"/>
      <c r="BB859" s="319"/>
      <c r="BC859" s="319"/>
      <c r="BD859" s="391"/>
      <c r="BE859" s="319"/>
      <c r="BF859" s="319"/>
      <c r="BG859" s="319"/>
      <c r="BH859" s="319"/>
      <c r="BI859" s="319"/>
      <c r="BJ859" s="391"/>
      <c r="BL859" s="391"/>
      <c r="BM859" s="391"/>
      <c r="BN859" s="391"/>
      <c r="BO859" s="391"/>
      <c r="BP859" s="391"/>
      <c r="BQ859" s="391"/>
      <c r="BR859" s="391"/>
      <c r="BS859" s="391"/>
      <c r="BT859" s="391"/>
      <c r="BU859" s="391"/>
      <c r="BV859" s="391"/>
      <c r="BW859" s="391"/>
      <c r="BX859" s="391"/>
    </row>
    <row r="860" spans="1:76">
      <c r="A860" s="662"/>
      <c r="B860" s="319"/>
      <c r="C860" s="319"/>
      <c r="D860" s="319"/>
      <c r="E860" s="319"/>
      <c r="F860" s="319"/>
      <c r="G860" s="393"/>
      <c r="H860" s="391"/>
      <c r="I860" s="319"/>
      <c r="J860" s="319"/>
      <c r="K860" s="319"/>
      <c r="L860" s="319"/>
      <c r="M860" s="319"/>
      <c r="N860" s="391"/>
      <c r="O860" s="319"/>
      <c r="P860" s="319"/>
      <c r="Q860" s="319"/>
      <c r="R860" s="319"/>
      <c r="S860" s="319"/>
      <c r="T860" s="391"/>
      <c r="U860" s="319"/>
      <c r="V860" s="319"/>
      <c r="W860" s="319"/>
      <c r="X860" s="319"/>
      <c r="Y860" s="319"/>
      <c r="Z860" s="391"/>
      <c r="AA860" s="319"/>
      <c r="AB860" s="319"/>
      <c r="AC860" s="319"/>
      <c r="AD860" s="319"/>
      <c r="AE860" s="319"/>
      <c r="AF860" s="391"/>
      <c r="AG860" s="319"/>
      <c r="AH860" s="319"/>
      <c r="AI860" s="319"/>
      <c r="AJ860" s="319"/>
      <c r="AK860" s="319"/>
      <c r="AL860" s="391"/>
      <c r="AM860" s="319"/>
      <c r="AN860" s="319"/>
      <c r="AO860" s="319"/>
      <c r="AP860" s="319"/>
      <c r="AQ860" s="319"/>
      <c r="AR860" s="391"/>
      <c r="AS860" s="319"/>
      <c r="AT860" s="319"/>
      <c r="AU860" s="319"/>
      <c r="AV860" s="319"/>
      <c r="AW860" s="394"/>
      <c r="AX860" s="391"/>
      <c r="AY860" s="319"/>
      <c r="AZ860" s="319"/>
      <c r="BA860" s="319"/>
      <c r="BB860" s="319"/>
      <c r="BC860" s="319"/>
      <c r="BD860" s="391"/>
      <c r="BE860" s="319"/>
      <c r="BF860" s="319"/>
      <c r="BG860" s="319"/>
      <c r="BH860" s="319"/>
      <c r="BI860" s="319"/>
      <c r="BJ860" s="391"/>
      <c r="BL860" s="391"/>
      <c r="BM860" s="391"/>
      <c r="BN860" s="391"/>
      <c r="BO860" s="391"/>
      <c r="BP860" s="391"/>
      <c r="BQ860" s="391"/>
      <c r="BR860" s="391"/>
      <c r="BS860" s="391"/>
      <c r="BT860" s="391"/>
      <c r="BU860" s="391"/>
      <c r="BV860" s="391"/>
      <c r="BW860" s="391"/>
      <c r="BX860" s="391"/>
    </row>
    <row r="861" spans="1:76">
      <c r="A861" s="662"/>
      <c r="B861" s="319"/>
      <c r="C861" s="319"/>
      <c r="D861" s="319"/>
      <c r="E861" s="319"/>
      <c r="F861" s="319"/>
      <c r="G861" s="393"/>
      <c r="H861" s="391"/>
      <c r="I861" s="319"/>
      <c r="J861" s="319"/>
      <c r="K861" s="319"/>
      <c r="L861" s="319"/>
      <c r="M861" s="319"/>
      <c r="N861" s="391"/>
      <c r="O861" s="319"/>
      <c r="P861" s="319"/>
      <c r="Q861" s="319"/>
      <c r="R861" s="319"/>
      <c r="S861" s="319"/>
      <c r="T861" s="391"/>
      <c r="U861" s="319"/>
      <c r="V861" s="319"/>
      <c r="W861" s="319"/>
      <c r="X861" s="319"/>
      <c r="Y861" s="319"/>
      <c r="Z861" s="391"/>
      <c r="AA861" s="319"/>
      <c r="AB861" s="319"/>
      <c r="AC861" s="319"/>
      <c r="AD861" s="319"/>
      <c r="AE861" s="319"/>
      <c r="AF861" s="391"/>
      <c r="AG861" s="319"/>
      <c r="AH861" s="319"/>
      <c r="AI861" s="319"/>
      <c r="AJ861" s="319"/>
      <c r="AK861" s="319"/>
      <c r="AL861" s="391"/>
      <c r="AM861" s="319"/>
      <c r="AN861" s="319"/>
      <c r="AO861" s="319"/>
      <c r="AP861" s="319"/>
      <c r="AQ861" s="319"/>
      <c r="AR861" s="391"/>
      <c r="AS861" s="319"/>
      <c r="AT861" s="319"/>
      <c r="AU861" s="319"/>
      <c r="AV861" s="319"/>
      <c r="AW861" s="394"/>
      <c r="AX861" s="391"/>
      <c r="AY861" s="319"/>
      <c r="AZ861" s="319"/>
      <c r="BA861" s="319"/>
      <c r="BB861" s="319"/>
      <c r="BC861" s="319"/>
      <c r="BD861" s="391"/>
      <c r="BE861" s="319"/>
      <c r="BF861" s="319"/>
      <c r="BG861" s="319"/>
      <c r="BH861" s="319"/>
      <c r="BI861" s="319"/>
      <c r="BJ861" s="391"/>
      <c r="BL861" s="391"/>
      <c r="BM861" s="391"/>
      <c r="BN861" s="391"/>
      <c r="BO861" s="391"/>
      <c r="BP861" s="391"/>
      <c r="BQ861" s="391"/>
      <c r="BR861" s="391"/>
      <c r="BS861" s="391"/>
      <c r="BT861" s="391"/>
      <c r="BU861" s="391"/>
      <c r="BV861" s="391"/>
      <c r="BW861" s="391"/>
      <c r="BX861" s="391"/>
    </row>
    <row r="862" spans="1:76">
      <c r="A862" s="662"/>
      <c r="B862" s="319"/>
      <c r="C862" s="319"/>
      <c r="D862" s="319"/>
      <c r="E862" s="319"/>
      <c r="F862" s="319"/>
      <c r="G862" s="393"/>
      <c r="H862" s="391"/>
      <c r="I862" s="319"/>
      <c r="J862" s="319"/>
      <c r="K862" s="319"/>
      <c r="L862" s="319"/>
      <c r="M862" s="319"/>
      <c r="N862" s="391"/>
      <c r="O862" s="319"/>
      <c r="P862" s="319"/>
      <c r="Q862" s="319"/>
      <c r="R862" s="319"/>
      <c r="S862" s="319"/>
      <c r="T862" s="391"/>
      <c r="U862" s="319"/>
      <c r="V862" s="319"/>
      <c r="W862" s="319"/>
      <c r="X862" s="319"/>
      <c r="Y862" s="319"/>
      <c r="Z862" s="391"/>
      <c r="AA862" s="319"/>
      <c r="AB862" s="319"/>
      <c r="AC862" s="319"/>
      <c r="AD862" s="319"/>
      <c r="AE862" s="319"/>
      <c r="AF862" s="391"/>
      <c r="AG862" s="319"/>
      <c r="AH862" s="319"/>
      <c r="AI862" s="319"/>
      <c r="AJ862" s="319"/>
      <c r="AK862" s="319"/>
      <c r="AL862" s="391"/>
      <c r="AM862" s="319"/>
      <c r="AN862" s="319"/>
      <c r="AO862" s="319"/>
      <c r="AP862" s="319"/>
      <c r="AQ862" s="319"/>
      <c r="AR862" s="391"/>
      <c r="AS862" s="319"/>
      <c r="AT862" s="319"/>
      <c r="AU862" s="319"/>
      <c r="AV862" s="319"/>
      <c r="AW862" s="394"/>
      <c r="AX862" s="391"/>
      <c r="AY862" s="319"/>
      <c r="AZ862" s="319"/>
      <c r="BA862" s="319"/>
      <c r="BB862" s="319"/>
      <c r="BC862" s="319"/>
      <c r="BD862" s="391"/>
      <c r="BE862" s="319"/>
      <c r="BF862" s="319"/>
      <c r="BG862" s="319"/>
      <c r="BH862" s="319"/>
      <c r="BI862" s="319"/>
      <c r="BJ862" s="391"/>
      <c r="BL862" s="391"/>
      <c r="BM862" s="391"/>
      <c r="BN862" s="391"/>
      <c r="BO862" s="391"/>
      <c r="BP862" s="391"/>
      <c r="BQ862" s="391"/>
      <c r="BR862" s="391"/>
      <c r="BS862" s="391"/>
      <c r="BT862" s="391"/>
      <c r="BU862" s="391"/>
      <c r="BV862" s="391"/>
      <c r="BW862" s="391"/>
      <c r="BX862" s="391"/>
    </row>
    <row r="863" spans="1:76">
      <c r="A863" s="662"/>
      <c r="B863" s="319"/>
      <c r="C863" s="319"/>
      <c r="D863" s="319"/>
      <c r="E863" s="319"/>
      <c r="F863" s="319"/>
      <c r="G863" s="393"/>
      <c r="H863" s="391"/>
      <c r="I863" s="319"/>
      <c r="J863" s="319"/>
      <c r="K863" s="319"/>
      <c r="L863" s="319"/>
      <c r="M863" s="319"/>
      <c r="N863" s="391"/>
      <c r="O863" s="319"/>
      <c r="P863" s="319"/>
      <c r="Q863" s="319"/>
      <c r="R863" s="319"/>
      <c r="S863" s="319"/>
      <c r="T863" s="391"/>
      <c r="U863" s="319"/>
      <c r="V863" s="319"/>
      <c r="W863" s="319"/>
      <c r="X863" s="319"/>
      <c r="Y863" s="319"/>
      <c r="Z863" s="391"/>
      <c r="AA863" s="319"/>
      <c r="AB863" s="319"/>
      <c r="AC863" s="319"/>
      <c r="AD863" s="319"/>
      <c r="AE863" s="319"/>
      <c r="AF863" s="391"/>
      <c r="AG863" s="319"/>
      <c r="AH863" s="319"/>
      <c r="AI863" s="319"/>
      <c r="AJ863" s="319"/>
      <c r="AK863" s="319"/>
      <c r="AL863" s="391"/>
      <c r="AM863" s="319"/>
      <c r="AN863" s="319"/>
      <c r="AO863" s="319"/>
      <c r="AP863" s="319"/>
      <c r="AQ863" s="319"/>
      <c r="AR863" s="391"/>
      <c r="AS863" s="319"/>
      <c r="AT863" s="319"/>
      <c r="AU863" s="319"/>
      <c r="AV863" s="319"/>
      <c r="AW863" s="394"/>
      <c r="AX863" s="391"/>
      <c r="AY863" s="319"/>
      <c r="AZ863" s="319"/>
      <c r="BA863" s="319"/>
      <c r="BB863" s="319"/>
      <c r="BC863" s="319"/>
      <c r="BD863" s="391"/>
      <c r="BE863" s="319"/>
      <c r="BF863" s="319"/>
      <c r="BG863" s="319"/>
      <c r="BH863" s="319"/>
      <c r="BI863" s="319"/>
      <c r="BJ863" s="391"/>
      <c r="BL863" s="391"/>
      <c r="BM863" s="391"/>
      <c r="BN863" s="391"/>
      <c r="BO863" s="391"/>
      <c r="BP863" s="391"/>
      <c r="BQ863" s="391"/>
      <c r="BR863" s="391"/>
      <c r="BS863" s="391"/>
      <c r="BT863" s="391"/>
      <c r="BU863" s="391"/>
      <c r="BV863" s="391"/>
      <c r="BW863" s="391"/>
      <c r="BX863" s="391"/>
    </row>
    <row r="864" spans="1:76">
      <c r="A864" s="662"/>
      <c r="B864" s="319"/>
      <c r="C864" s="319"/>
      <c r="D864" s="319"/>
      <c r="E864" s="319"/>
      <c r="F864" s="319"/>
      <c r="G864" s="393"/>
      <c r="H864" s="391"/>
      <c r="I864" s="319"/>
      <c r="J864" s="319"/>
      <c r="K864" s="319"/>
      <c r="L864" s="319"/>
      <c r="M864" s="319"/>
      <c r="N864" s="391"/>
      <c r="O864" s="319"/>
      <c r="P864" s="319"/>
      <c r="Q864" s="319"/>
      <c r="R864" s="319"/>
      <c r="S864" s="319"/>
      <c r="T864" s="391"/>
      <c r="U864" s="319"/>
      <c r="V864" s="319"/>
      <c r="W864" s="319"/>
      <c r="X864" s="319"/>
      <c r="Y864" s="319"/>
      <c r="Z864" s="391"/>
      <c r="AA864" s="319"/>
      <c r="AB864" s="319"/>
      <c r="AC864" s="319"/>
      <c r="AD864" s="319"/>
      <c r="AE864" s="319"/>
      <c r="AF864" s="391"/>
      <c r="AG864" s="319"/>
      <c r="AH864" s="319"/>
      <c r="AI864" s="319"/>
      <c r="AJ864" s="319"/>
      <c r="AK864" s="319"/>
      <c r="AL864" s="391"/>
      <c r="AM864" s="319"/>
      <c r="AN864" s="319"/>
      <c r="AO864" s="319"/>
      <c r="AP864" s="319"/>
      <c r="AQ864" s="319"/>
      <c r="AR864" s="391"/>
      <c r="AS864" s="319"/>
      <c r="AT864" s="319"/>
      <c r="AU864" s="319"/>
      <c r="AV864" s="319"/>
      <c r="AW864" s="394"/>
      <c r="AX864" s="391"/>
      <c r="AY864" s="319"/>
      <c r="AZ864" s="319"/>
      <c r="BA864" s="319"/>
      <c r="BB864" s="319"/>
      <c r="BC864" s="319"/>
      <c r="BD864" s="391"/>
      <c r="BE864" s="319"/>
      <c r="BF864" s="319"/>
      <c r="BG864" s="319"/>
      <c r="BH864" s="319"/>
      <c r="BI864" s="319"/>
      <c r="BJ864" s="391"/>
      <c r="BL864" s="391"/>
      <c r="BM864" s="391"/>
      <c r="BN864" s="391"/>
      <c r="BO864" s="391"/>
      <c r="BP864" s="391"/>
      <c r="BQ864" s="391"/>
      <c r="BR864" s="391"/>
      <c r="BS864" s="391"/>
      <c r="BT864" s="391"/>
      <c r="BU864" s="391"/>
      <c r="BV864" s="391"/>
      <c r="BW864" s="391"/>
      <c r="BX864" s="391"/>
    </row>
    <row r="865" spans="1:76">
      <c r="A865" s="662"/>
      <c r="B865" s="319"/>
      <c r="C865" s="319"/>
      <c r="D865" s="319"/>
      <c r="E865" s="319"/>
      <c r="F865" s="319"/>
      <c r="G865" s="393"/>
      <c r="H865" s="391"/>
      <c r="I865" s="319"/>
      <c r="J865" s="319"/>
      <c r="K865" s="319"/>
      <c r="L865" s="319"/>
      <c r="M865" s="319"/>
      <c r="N865" s="391"/>
      <c r="O865" s="319"/>
      <c r="P865" s="319"/>
      <c r="Q865" s="319"/>
      <c r="R865" s="319"/>
      <c r="S865" s="319"/>
      <c r="T865" s="391"/>
      <c r="U865" s="319"/>
      <c r="V865" s="319"/>
      <c r="W865" s="319"/>
      <c r="X865" s="319"/>
      <c r="Y865" s="319"/>
      <c r="Z865" s="391"/>
      <c r="AA865" s="319"/>
      <c r="AB865" s="319"/>
      <c r="AC865" s="319"/>
      <c r="AD865" s="319"/>
      <c r="AE865" s="319"/>
      <c r="AF865" s="391"/>
      <c r="AG865" s="319"/>
      <c r="AH865" s="319"/>
      <c r="AI865" s="319"/>
      <c r="AJ865" s="319"/>
      <c r="AK865" s="319"/>
      <c r="AL865" s="391"/>
      <c r="AM865" s="319"/>
      <c r="AN865" s="319"/>
      <c r="AO865" s="319"/>
      <c r="AP865" s="319"/>
      <c r="AQ865" s="319"/>
      <c r="AR865" s="391"/>
      <c r="AS865" s="319"/>
      <c r="AT865" s="319"/>
      <c r="AU865" s="319"/>
      <c r="AV865" s="319"/>
      <c r="AW865" s="394"/>
      <c r="AX865" s="391"/>
      <c r="AY865" s="319"/>
      <c r="AZ865" s="319"/>
      <c r="BA865" s="319"/>
      <c r="BB865" s="319"/>
      <c r="BC865" s="319"/>
      <c r="BD865" s="391"/>
      <c r="BE865" s="319"/>
      <c r="BF865" s="319"/>
      <c r="BG865" s="319"/>
      <c r="BH865" s="319"/>
      <c r="BI865" s="319"/>
      <c r="BJ865" s="391"/>
      <c r="BL865" s="391"/>
      <c r="BM865" s="391"/>
      <c r="BN865" s="391"/>
      <c r="BO865" s="391"/>
      <c r="BP865" s="391"/>
      <c r="BQ865" s="391"/>
      <c r="BR865" s="391"/>
      <c r="BS865" s="391"/>
      <c r="BT865" s="391"/>
      <c r="BU865" s="391"/>
      <c r="BV865" s="391"/>
      <c r="BW865" s="391"/>
      <c r="BX865" s="391"/>
    </row>
    <row r="866" spans="1:76">
      <c r="A866" s="662"/>
      <c r="B866" s="319"/>
      <c r="C866" s="319"/>
      <c r="D866" s="319"/>
      <c r="E866" s="319"/>
      <c r="F866" s="319"/>
      <c r="G866" s="393"/>
      <c r="H866" s="391"/>
      <c r="I866" s="319"/>
      <c r="J866" s="319"/>
      <c r="K866" s="319"/>
      <c r="L866" s="319"/>
      <c r="M866" s="319"/>
      <c r="N866" s="391"/>
      <c r="O866" s="319"/>
      <c r="P866" s="319"/>
      <c r="Q866" s="319"/>
      <c r="R866" s="319"/>
      <c r="S866" s="319"/>
      <c r="T866" s="391"/>
      <c r="U866" s="319"/>
      <c r="V866" s="319"/>
      <c r="W866" s="319"/>
      <c r="X866" s="319"/>
      <c r="Y866" s="319"/>
      <c r="Z866" s="391"/>
      <c r="AA866" s="319"/>
      <c r="AB866" s="319"/>
      <c r="AC866" s="319"/>
      <c r="AD866" s="319"/>
      <c r="AE866" s="319"/>
      <c r="AF866" s="391"/>
      <c r="AG866" s="319"/>
      <c r="AH866" s="319"/>
      <c r="AI866" s="319"/>
      <c r="AJ866" s="319"/>
      <c r="AK866" s="319"/>
      <c r="AL866" s="391"/>
      <c r="AM866" s="319"/>
      <c r="AN866" s="319"/>
      <c r="AO866" s="319"/>
      <c r="AP866" s="319"/>
      <c r="AQ866" s="319"/>
      <c r="AR866" s="391"/>
      <c r="AS866" s="319"/>
      <c r="AT866" s="319"/>
      <c r="AU866" s="319"/>
      <c r="AV866" s="319"/>
      <c r="AW866" s="394"/>
      <c r="AX866" s="391"/>
      <c r="AY866" s="319"/>
      <c r="AZ866" s="319"/>
      <c r="BA866" s="319"/>
      <c r="BB866" s="319"/>
      <c r="BC866" s="319"/>
      <c r="BD866" s="391"/>
      <c r="BE866" s="319"/>
      <c r="BF866" s="319"/>
      <c r="BG866" s="319"/>
      <c r="BH866" s="319"/>
      <c r="BI866" s="319"/>
      <c r="BJ866" s="391"/>
      <c r="BL866" s="391"/>
      <c r="BM866" s="391"/>
      <c r="BN866" s="391"/>
      <c r="BO866" s="391"/>
      <c r="BP866" s="391"/>
      <c r="BQ866" s="391"/>
      <c r="BR866" s="391"/>
      <c r="BS866" s="391"/>
      <c r="BT866" s="391"/>
      <c r="BU866" s="391"/>
      <c r="BV866" s="391"/>
      <c r="BW866" s="391"/>
      <c r="BX866" s="391"/>
    </row>
    <row r="867" spans="1:76">
      <c r="A867" s="662"/>
      <c r="B867" s="319"/>
      <c r="C867" s="319"/>
      <c r="D867" s="319"/>
      <c r="E867" s="319"/>
      <c r="F867" s="319"/>
      <c r="G867" s="393"/>
      <c r="H867" s="391"/>
      <c r="I867" s="319"/>
      <c r="J867" s="319"/>
      <c r="K867" s="319"/>
      <c r="L867" s="319"/>
      <c r="M867" s="319"/>
      <c r="N867" s="391"/>
      <c r="O867" s="319"/>
      <c r="P867" s="319"/>
      <c r="Q867" s="319"/>
      <c r="R867" s="319"/>
      <c r="S867" s="319"/>
      <c r="T867" s="391"/>
      <c r="U867" s="319"/>
      <c r="V867" s="319"/>
      <c r="W867" s="319"/>
      <c r="X867" s="319"/>
      <c r="Y867" s="319"/>
      <c r="Z867" s="391"/>
      <c r="AA867" s="319"/>
      <c r="AB867" s="319"/>
      <c r="AC867" s="319"/>
      <c r="AD867" s="319"/>
      <c r="AE867" s="319"/>
      <c r="AF867" s="391"/>
      <c r="AG867" s="319"/>
      <c r="AH867" s="319"/>
      <c r="AI867" s="319"/>
      <c r="AJ867" s="319"/>
      <c r="AK867" s="319"/>
      <c r="AL867" s="391"/>
      <c r="AM867" s="319"/>
      <c r="AN867" s="319"/>
      <c r="AO867" s="319"/>
      <c r="AP867" s="319"/>
      <c r="AQ867" s="319"/>
      <c r="AR867" s="391"/>
      <c r="AS867" s="319"/>
      <c r="AT867" s="319"/>
      <c r="AU867" s="319"/>
      <c r="AV867" s="319"/>
      <c r="AW867" s="394"/>
      <c r="AX867" s="391"/>
      <c r="AY867" s="319"/>
      <c r="AZ867" s="319"/>
      <c r="BA867" s="319"/>
      <c r="BB867" s="319"/>
      <c r="BC867" s="319"/>
      <c r="BD867" s="391"/>
      <c r="BE867" s="319"/>
      <c r="BF867" s="319"/>
      <c r="BG867" s="319"/>
      <c r="BH867" s="319"/>
      <c r="BI867" s="319"/>
      <c r="BJ867" s="391"/>
      <c r="BL867" s="391"/>
      <c r="BM867" s="391"/>
      <c r="BN867" s="391"/>
      <c r="BO867" s="391"/>
      <c r="BP867" s="391"/>
      <c r="BQ867" s="391"/>
      <c r="BR867" s="391"/>
      <c r="BS867" s="391"/>
      <c r="BT867" s="391"/>
      <c r="BU867" s="391"/>
      <c r="BV867" s="391"/>
      <c r="BW867" s="391"/>
      <c r="BX867" s="391"/>
    </row>
    <row r="868" spans="1:76">
      <c r="A868" s="662"/>
      <c r="B868" s="319"/>
      <c r="C868" s="319"/>
      <c r="D868" s="319"/>
      <c r="E868" s="319"/>
      <c r="F868" s="319"/>
      <c r="G868" s="393"/>
      <c r="H868" s="391"/>
      <c r="I868" s="319"/>
      <c r="J868" s="319"/>
      <c r="K868" s="319"/>
      <c r="L868" s="319"/>
      <c r="M868" s="319"/>
      <c r="N868" s="391"/>
      <c r="O868" s="319"/>
      <c r="P868" s="319"/>
      <c r="Q868" s="319"/>
      <c r="R868" s="319"/>
      <c r="S868" s="319"/>
      <c r="T868" s="391"/>
      <c r="U868" s="319"/>
      <c r="V868" s="319"/>
      <c r="W868" s="319"/>
      <c r="X868" s="319"/>
      <c r="Y868" s="319"/>
      <c r="Z868" s="391"/>
      <c r="AA868" s="319"/>
      <c r="AB868" s="319"/>
      <c r="AC868" s="319"/>
      <c r="AD868" s="319"/>
      <c r="AE868" s="319"/>
      <c r="AF868" s="391"/>
      <c r="AG868" s="319"/>
      <c r="AH868" s="319"/>
      <c r="AI868" s="319"/>
      <c r="AJ868" s="319"/>
      <c r="AK868" s="319"/>
      <c r="AL868" s="391"/>
      <c r="AM868" s="319"/>
      <c r="AN868" s="319"/>
      <c r="AO868" s="319"/>
      <c r="AP868" s="319"/>
      <c r="AQ868" s="319"/>
      <c r="AR868" s="391"/>
      <c r="AS868" s="319"/>
      <c r="AT868" s="319"/>
      <c r="AU868" s="319"/>
      <c r="AV868" s="319"/>
      <c r="AW868" s="394"/>
      <c r="AX868" s="391"/>
      <c r="AY868" s="319"/>
      <c r="AZ868" s="319"/>
      <c r="BA868" s="319"/>
      <c r="BB868" s="319"/>
      <c r="BC868" s="319"/>
      <c r="BD868" s="391"/>
      <c r="BE868" s="319"/>
      <c r="BF868" s="319"/>
      <c r="BG868" s="319"/>
      <c r="BH868" s="319"/>
      <c r="BI868" s="319"/>
      <c r="BJ868" s="391"/>
      <c r="BL868" s="391"/>
      <c r="BM868" s="391"/>
      <c r="BN868" s="391"/>
      <c r="BO868" s="391"/>
      <c r="BP868" s="391"/>
      <c r="BQ868" s="391"/>
      <c r="BR868" s="391"/>
      <c r="BS868" s="391"/>
      <c r="BT868" s="391"/>
      <c r="BU868" s="391"/>
      <c r="BV868" s="391"/>
      <c r="BW868" s="391"/>
      <c r="BX868" s="391"/>
    </row>
    <row r="869" spans="1:76">
      <c r="A869" s="662"/>
      <c r="B869" s="319"/>
      <c r="C869" s="319"/>
      <c r="D869" s="319"/>
      <c r="E869" s="319"/>
      <c r="F869" s="319"/>
      <c r="G869" s="393"/>
      <c r="H869" s="391"/>
      <c r="I869" s="319"/>
      <c r="J869" s="319"/>
      <c r="K869" s="319"/>
      <c r="L869" s="319"/>
      <c r="M869" s="319"/>
      <c r="N869" s="391"/>
      <c r="O869" s="319"/>
      <c r="P869" s="319"/>
      <c r="Q869" s="319"/>
      <c r="R869" s="319"/>
      <c r="S869" s="319"/>
      <c r="T869" s="391"/>
      <c r="U869" s="319"/>
      <c r="V869" s="319"/>
      <c r="W869" s="319"/>
      <c r="X869" s="319"/>
      <c r="Y869" s="319"/>
      <c r="Z869" s="391"/>
      <c r="AA869" s="319"/>
      <c r="AB869" s="319"/>
      <c r="AC869" s="319"/>
      <c r="AD869" s="319"/>
      <c r="AE869" s="319"/>
      <c r="AF869" s="391"/>
      <c r="AG869" s="319"/>
      <c r="AH869" s="319"/>
      <c r="AI869" s="319"/>
      <c r="AJ869" s="319"/>
      <c r="AK869" s="319"/>
      <c r="AL869" s="391"/>
      <c r="AM869" s="319"/>
      <c r="AN869" s="319"/>
      <c r="AO869" s="319"/>
      <c r="AP869" s="319"/>
      <c r="AQ869" s="319"/>
      <c r="AR869" s="391"/>
      <c r="AS869" s="319"/>
      <c r="AT869" s="319"/>
      <c r="AU869" s="319"/>
      <c r="AV869" s="319"/>
      <c r="AW869" s="394"/>
      <c r="AX869" s="391"/>
      <c r="AY869" s="319"/>
      <c r="AZ869" s="319"/>
      <c r="BA869" s="319"/>
      <c r="BB869" s="319"/>
      <c r="BC869" s="319"/>
      <c r="BD869" s="391"/>
      <c r="BE869" s="319"/>
      <c r="BF869" s="319"/>
      <c r="BG869" s="319"/>
      <c r="BH869" s="319"/>
      <c r="BI869" s="319"/>
      <c r="BJ869" s="391"/>
      <c r="BL869" s="391"/>
      <c r="BM869" s="391"/>
      <c r="BN869" s="391"/>
      <c r="BO869" s="391"/>
      <c r="BP869" s="391"/>
      <c r="BQ869" s="391"/>
      <c r="BR869" s="391"/>
      <c r="BS869" s="391"/>
      <c r="BT869" s="391"/>
      <c r="BU869" s="391"/>
      <c r="BV869" s="391"/>
      <c r="BW869" s="391"/>
      <c r="BX869" s="391"/>
    </row>
    <row r="870" spans="1:76">
      <c r="A870" s="662"/>
      <c r="B870" s="319"/>
      <c r="C870" s="319"/>
      <c r="D870" s="319"/>
      <c r="E870" s="319"/>
      <c r="F870" s="319"/>
      <c r="G870" s="393"/>
      <c r="H870" s="391"/>
      <c r="I870" s="319"/>
      <c r="J870" s="319"/>
      <c r="K870" s="319"/>
      <c r="L870" s="319"/>
      <c r="M870" s="319"/>
      <c r="N870" s="391"/>
      <c r="O870" s="319"/>
      <c r="P870" s="319"/>
      <c r="Q870" s="319"/>
      <c r="R870" s="319"/>
      <c r="S870" s="319"/>
      <c r="T870" s="391"/>
      <c r="U870" s="319"/>
      <c r="V870" s="319"/>
      <c r="W870" s="319"/>
      <c r="X870" s="319"/>
      <c r="Y870" s="319"/>
      <c r="Z870" s="391"/>
      <c r="AA870" s="319"/>
      <c r="AB870" s="319"/>
      <c r="AC870" s="319"/>
      <c r="AD870" s="319"/>
      <c r="AE870" s="319"/>
      <c r="AF870" s="391"/>
      <c r="AG870" s="319"/>
      <c r="AH870" s="319"/>
      <c r="AI870" s="319"/>
      <c r="AJ870" s="319"/>
      <c r="AK870" s="319"/>
      <c r="AL870" s="391"/>
      <c r="AM870" s="319"/>
      <c r="AN870" s="319"/>
      <c r="AO870" s="319"/>
      <c r="AP870" s="319"/>
      <c r="AQ870" s="319"/>
      <c r="AR870" s="391"/>
      <c r="AS870" s="319"/>
      <c r="AT870" s="319"/>
      <c r="AU870" s="319"/>
      <c r="AV870" s="319"/>
      <c r="AW870" s="394"/>
      <c r="AX870" s="391"/>
      <c r="AY870" s="319"/>
      <c r="AZ870" s="319"/>
      <c r="BA870" s="319"/>
      <c r="BB870" s="319"/>
      <c r="BC870" s="319"/>
      <c r="BD870" s="391"/>
      <c r="BE870" s="319"/>
      <c r="BF870" s="319"/>
      <c r="BG870" s="319"/>
      <c r="BH870" s="319"/>
      <c r="BI870" s="319"/>
      <c r="BJ870" s="391"/>
      <c r="BL870" s="391"/>
      <c r="BM870" s="391"/>
      <c r="BN870" s="391"/>
      <c r="BO870" s="391"/>
      <c r="BP870" s="391"/>
      <c r="BQ870" s="391"/>
      <c r="BR870" s="391"/>
      <c r="BS870" s="391"/>
      <c r="BT870" s="391"/>
      <c r="BU870" s="391"/>
      <c r="BV870" s="391"/>
      <c r="BW870" s="391"/>
      <c r="BX870" s="391"/>
    </row>
    <row r="871" spans="1:76">
      <c r="A871" s="662"/>
      <c r="B871" s="319"/>
      <c r="C871" s="319"/>
      <c r="D871" s="319"/>
      <c r="E871" s="319"/>
      <c r="F871" s="319"/>
      <c r="G871" s="393"/>
      <c r="H871" s="391"/>
      <c r="I871" s="319"/>
      <c r="J871" s="319"/>
      <c r="K871" s="319"/>
      <c r="L871" s="319"/>
      <c r="M871" s="319"/>
      <c r="N871" s="391"/>
      <c r="O871" s="319"/>
      <c r="P871" s="319"/>
      <c r="Q871" s="319"/>
      <c r="R871" s="319"/>
      <c r="S871" s="319"/>
      <c r="T871" s="391"/>
      <c r="U871" s="319"/>
      <c r="V871" s="319"/>
      <c r="W871" s="319"/>
      <c r="X871" s="319"/>
      <c r="Y871" s="319"/>
      <c r="Z871" s="391"/>
      <c r="AA871" s="319"/>
      <c r="AB871" s="319"/>
      <c r="AC871" s="319"/>
      <c r="AD871" s="319"/>
      <c r="AE871" s="319"/>
      <c r="AF871" s="391"/>
      <c r="AG871" s="319"/>
      <c r="AH871" s="319"/>
      <c r="AI871" s="319"/>
      <c r="AJ871" s="319"/>
      <c r="AK871" s="319"/>
      <c r="AL871" s="391"/>
      <c r="AM871" s="319"/>
      <c r="AN871" s="319"/>
      <c r="AO871" s="319"/>
      <c r="AP871" s="319"/>
      <c r="AQ871" s="319"/>
      <c r="AR871" s="391"/>
      <c r="AS871" s="319"/>
      <c r="AT871" s="319"/>
      <c r="AU871" s="319"/>
      <c r="AV871" s="319"/>
      <c r="AW871" s="394"/>
      <c r="AX871" s="391"/>
      <c r="AY871" s="319"/>
      <c r="AZ871" s="319"/>
      <c r="BA871" s="319"/>
      <c r="BB871" s="319"/>
      <c r="BC871" s="319"/>
      <c r="BD871" s="391"/>
      <c r="BE871" s="319"/>
      <c r="BF871" s="319"/>
      <c r="BG871" s="319"/>
      <c r="BH871" s="319"/>
      <c r="BI871" s="319"/>
      <c r="BJ871" s="391"/>
      <c r="BL871" s="391"/>
      <c r="BM871" s="391"/>
      <c r="BN871" s="391"/>
      <c r="BO871" s="391"/>
      <c r="BP871" s="391"/>
      <c r="BQ871" s="391"/>
      <c r="BR871" s="391"/>
      <c r="BS871" s="391"/>
      <c r="BT871" s="391"/>
      <c r="BU871" s="391"/>
      <c r="BV871" s="391"/>
      <c r="BW871" s="391"/>
      <c r="BX871" s="391"/>
    </row>
    <row r="872" spans="1:76">
      <c r="A872" s="662"/>
      <c r="B872" s="319"/>
      <c r="C872" s="319"/>
      <c r="D872" s="319"/>
      <c r="E872" s="319"/>
      <c r="F872" s="319"/>
      <c r="G872" s="393"/>
      <c r="H872" s="391"/>
      <c r="I872" s="319"/>
      <c r="J872" s="319"/>
      <c r="K872" s="319"/>
      <c r="L872" s="319"/>
      <c r="M872" s="319"/>
      <c r="N872" s="391"/>
      <c r="O872" s="319"/>
      <c r="P872" s="319"/>
      <c r="Q872" s="319"/>
      <c r="R872" s="319"/>
      <c r="S872" s="319"/>
      <c r="T872" s="391"/>
      <c r="U872" s="319"/>
      <c r="V872" s="319"/>
      <c r="W872" s="319"/>
      <c r="X872" s="319"/>
      <c r="Y872" s="319"/>
      <c r="Z872" s="391"/>
      <c r="AA872" s="319"/>
      <c r="AB872" s="319"/>
      <c r="AC872" s="319"/>
      <c r="AD872" s="319"/>
      <c r="AE872" s="319"/>
      <c r="AF872" s="391"/>
      <c r="AG872" s="319"/>
      <c r="AH872" s="319"/>
      <c r="AI872" s="319"/>
      <c r="AJ872" s="319"/>
      <c r="AK872" s="319"/>
      <c r="AL872" s="391"/>
      <c r="AM872" s="319"/>
      <c r="AN872" s="319"/>
      <c r="AO872" s="319"/>
      <c r="AP872" s="319"/>
      <c r="AQ872" s="319"/>
      <c r="AR872" s="391"/>
      <c r="AS872" s="319"/>
      <c r="AT872" s="319"/>
      <c r="AU872" s="319"/>
      <c r="AV872" s="319"/>
      <c r="AW872" s="394"/>
      <c r="AX872" s="391"/>
      <c r="AY872" s="319"/>
      <c r="AZ872" s="319"/>
      <c r="BA872" s="319"/>
      <c r="BB872" s="319"/>
      <c r="BC872" s="319"/>
      <c r="BD872" s="391"/>
      <c r="BE872" s="319"/>
      <c r="BF872" s="319"/>
      <c r="BG872" s="319"/>
      <c r="BH872" s="319"/>
      <c r="BI872" s="319"/>
      <c r="BJ872" s="391"/>
      <c r="BL872" s="391"/>
      <c r="BM872" s="391"/>
      <c r="BN872" s="391"/>
      <c r="BO872" s="391"/>
      <c r="BP872" s="391"/>
      <c r="BQ872" s="391"/>
      <c r="BR872" s="391"/>
      <c r="BS872" s="391"/>
      <c r="BT872" s="391"/>
      <c r="BU872" s="391"/>
      <c r="BV872" s="391"/>
      <c r="BW872" s="391"/>
      <c r="BX872" s="391"/>
    </row>
    <row r="873" spans="1:76">
      <c r="A873" s="662"/>
      <c r="B873" s="319"/>
      <c r="C873" s="319"/>
      <c r="D873" s="319"/>
      <c r="E873" s="319"/>
      <c r="F873" s="319"/>
      <c r="G873" s="393"/>
      <c r="H873" s="391"/>
      <c r="I873" s="319"/>
      <c r="J873" s="319"/>
      <c r="K873" s="319"/>
      <c r="L873" s="319"/>
      <c r="M873" s="319"/>
      <c r="N873" s="391"/>
      <c r="O873" s="319"/>
      <c r="P873" s="319"/>
      <c r="Q873" s="319"/>
      <c r="R873" s="319"/>
      <c r="S873" s="319"/>
      <c r="T873" s="391"/>
      <c r="U873" s="319"/>
      <c r="V873" s="319"/>
      <c r="W873" s="319"/>
      <c r="X873" s="319"/>
      <c r="Y873" s="319"/>
      <c r="Z873" s="391"/>
      <c r="AA873" s="319"/>
      <c r="AB873" s="319"/>
      <c r="AC873" s="319"/>
      <c r="AD873" s="319"/>
      <c r="AE873" s="319"/>
      <c r="AF873" s="391"/>
      <c r="AG873" s="319"/>
      <c r="AH873" s="319"/>
      <c r="AI873" s="319"/>
      <c r="AJ873" s="319"/>
      <c r="AK873" s="319"/>
      <c r="AL873" s="391"/>
      <c r="AM873" s="319"/>
      <c r="AN873" s="319"/>
      <c r="AO873" s="319"/>
      <c r="AP873" s="319"/>
      <c r="AQ873" s="319"/>
      <c r="AR873" s="391"/>
      <c r="AS873" s="319"/>
      <c r="AT873" s="319"/>
      <c r="AU873" s="319"/>
      <c r="AV873" s="319"/>
      <c r="AW873" s="394"/>
      <c r="AX873" s="391"/>
      <c r="AY873" s="319"/>
      <c r="AZ873" s="319"/>
      <c r="BA873" s="319"/>
      <c r="BB873" s="319"/>
      <c r="BC873" s="319"/>
      <c r="BD873" s="391"/>
      <c r="BE873" s="319"/>
      <c r="BF873" s="319"/>
      <c r="BG873" s="319"/>
      <c r="BH873" s="319"/>
      <c r="BI873" s="319"/>
      <c r="BJ873" s="391"/>
      <c r="BL873" s="391"/>
      <c r="BM873" s="391"/>
      <c r="BN873" s="391"/>
      <c r="BO873" s="391"/>
      <c r="BP873" s="391"/>
      <c r="BQ873" s="391"/>
      <c r="BR873" s="391"/>
      <c r="BS873" s="391"/>
      <c r="BT873" s="391"/>
      <c r="BU873" s="391"/>
      <c r="BV873" s="391"/>
      <c r="BW873" s="391"/>
      <c r="BX873" s="391"/>
    </row>
    <row r="874" spans="1:76">
      <c r="A874" s="662"/>
      <c r="B874" s="319"/>
      <c r="C874" s="319"/>
      <c r="D874" s="319"/>
      <c r="E874" s="319"/>
      <c r="F874" s="319"/>
      <c r="G874" s="393"/>
      <c r="H874" s="391"/>
      <c r="I874" s="319"/>
      <c r="J874" s="319"/>
      <c r="K874" s="319"/>
      <c r="L874" s="319"/>
      <c r="M874" s="319"/>
      <c r="N874" s="391"/>
      <c r="O874" s="319"/>
      <c r="P874" s="319"/>
      <c r="Q874" s="319"/>
      <c r="R874" s="319"/>
      <c r="S874" s="319"/>
      <c r="T874" s="391"/>
      <c r="U874" s="319"/>
      <c r="V874" s="319"/>
      <c r="W874" s="319"/>
      <c r="X874" s="319"/>
      <c r="Y874" s="319"/>
      <c r="Z874" s="391"/>
      <c r="AA874" s="319"/>
      <c r="AB874" s="319"/>
      <c r="AC874" s="319"/>
      <c r="AD874" s="319"/>
      <c r="AE874" s="319"/>
      <c r="AF874" s="391"/>
      <c r="AG874" s="319"/>
      <c r="AH874" s="319"/>
      <c r="AI874" s="319"/>
      <c r="AJ874" s="319"/>
      <c r="AK874" s="319"/>
      <c r="AL874" s="391"/>
      <c r="AM874" s="319"/>
      <c r="AN874" s="319"/>
      <c r="AO874" s="319"/>
      <c r="AP874" s="319"/>
      <c r="AQ874" s="319"/>
      <c r="AR874" s="391"/>
      <c r="AS874" s="319"/>
      <c r="AT874" s="319"/>
      <c r="AU874" s="319"/>
      <c r="AV874" s="319"/>
      <c r="AW874" s="394"/>
      <c r="AX874" s="391"/>
      <c r="AY874" s="319"/>
      <c r="AZ874" s="319"/>
      <c r="BA874" s="319"/>
      <c r="BB874" s="319"/>
      <c r="BC874" s="319"/>
      <c r="BD874" s="391"/>
      <c r="BE874" s="319"/>
      <c r="BF874" s="319"/>
      <c r="BG874" s="319"/>
      <c r="BH874" s="319"/>
      <c r="BI874" s="319"/>
      <c r="BJ874" s="391"/>
      <c r="BL874" s="391"/>
      <c r="BM874" s="391"/>
      <c r="BN874" s="391"/>
      <c r="BO874" s="391"/>
      <c r="BP874" s="391"/>
      <c r="BQ874" s="391"/>
      <c r="BR874" s="391"/>
      <c r="BS874" s="391"/>
      <c r="BT874" s="391"/>
      <c r="BU874" s="391"/>
      <c r="BV874" s="391"/>
      <c r="BW874" s="391"/>
      <c r="BX874" s="391"/>
    </row>
    <row r="875" spans="1:76">
      <c r="A875" s="662"/>
      <c r="B875" s="319"/>
      <c r="C875" s="319"/>
      <c r="D875" s="319"/>
      <c r="E875" s="319"/>
      <c r="F875" s="319"/>
      <c r="G875" s="393"/>
      <c r="H875" s="391"/>
      <c r="I875" s="319"/>
      <c r="J875" s="319"/>
      <c r="K875" s="319"/>
      <c r="L875" s="319"/>
      <c r="M875" s="319"/>
      <c r="N875" s="391"/>
      <c r="O875" s="319"/>
      <c r="P875" s="319"/>
      <c r="Q875" s="319"/>
      <c r="R875" s="319"/>
      <c r="S875" s="319"/>
      <c r="T875" s="391"/>
      <c r="U875" s="319"/>
      <c r="V875" s="319"/>
      <c r="W875" s="319"/>
      <c r="X875" s="319"/>
      <c r="Y875" s="319"/>
      <c r="Z875" s="391"/>
      <c r="AA875" s="319"/>
      <c r="AB875" s="319"/>
      <c r="AC875" s="319"/>
      <c r="AD875" s="319"/>
      <c r="AE875" s="319"/>
      <c r="AF875" s="391"/>
      <c r="AG875" s="319"/>
      <c r="AH875" s="319"/>
      <c r="AI875" s="319"/>
      <c r="AJ875" s="319"/>
      <c r="AK875" s="319"/>
      <c r="AL875" s="391"/>
      <c r="AM875" s="319"/>
      <c r="AN875" s="319"/>
      <c r="AO875" s="319"/>
      <c r="AP875" s="319"/>
      <c r="AQ875" s="319"/>
      <c r="AR875" s="391"/>
      <c r="AS875" s="319"/>
      <c r="AT875" s="319"/>
      <c r="AU875" s="319"/>
      <c r="AV875" s="319"/>
      <c r="AW875" s="394"/>
      <c r="AX875" s="391"/>
      <c r="AY875" s="319"/>
      <c r="AZ875" s="319"/>
      <c r="BA875" s="319"/>
      <c r="BB875" s="319"/>
      <c r="BC875" s="319"/>
      <c r="BD875" s="391"/>
      <c r="BE875" s="319"/>
      <c r="BF875" s="319"/>
      <c r="BG875" s="319"/>
      <c r="BH875" s="319"/>
      <c r="BI875" s="319"/>
      <c r="BJ875" s="391"/>
      <c r="BL875" s="391"/>
      <c r="BM875" s="391"/>
      <c r="BN875" s="391"/>
      <c r="BO875" s="391"/>
      <c r="BP875" s="391"/>
      <c r="BQ875" s="391"/>
      <c r="BR875" s="391"/>
      <c r="BS875" s="391"/>
      <c r="BT875" s="391"/>
      <c r="BU875" s="391"/>
      <c r="BV875" s="391"/>
      <c r="BW875" s="391"/>
      <c r="BX875" s="391"/>
    </row>
    <row r="876" spans="1:76">
      <c r="A876" s="662"/>
      <c r="B876" s="319"/>
      <c r="C876" s="319"/>
      <c r="D876" s="319"/>
      <c r="E876" s="319"/>
      <c r="F876" s="319"/>
      <c r="G876" s="393"/>
      <c r="H876" s="391"/>
      <c r="I876" s="319"/>
      <c r="J876" s="319"/>
      <c r="K876" s="319"/>
      <c r="L876" s="319"/>
      <c r="M876" s="319"/>
      <c r="N876" s="391"/>
      <c r="O876" s="319"/>
      <c r="P876" s="319"/>
      <c r="Q876" s="319"/>
      <c r="R876" s="319"/>
      <c r="S876" s="319"/>
      <c r="T876" s="391"/>
      <c r="U876" s="319"/>
      <c r="V876" s="319"/>
      <c r="W876" s="319"/>
      <c r="X876" s="319"/>
      <c r="Y876" s="319"/>
      <c r="Z876" s="391"/>
      <c r="AA876" s="319"/>
      <c r="AB876" s="319"/>
      <c r="AC876" s="319"/>
      <c r="AD876" s="319"/>
      <c r="AE876" s="319"/>
      <c r="AF876" s="391"/>
      <c r="AG876" s="319"/>
      <c r="AH876" s="319"/>
      <c r="AI876" s="319"/>
      <c r="AJ876" s="319"/>
      <c r="AK876" s="319"/>
      <c r="AL876" s="391"/>
      <c r="AM876" s="319"/>
      <c r="AN876" s="319"/>
      <c r="AO876" s="319"/>
      <c r="AP876" s="319"/>
      <c r="AQ876" s="319"/>
      <c r="AR876" s="391"/>
      <c r="AS876" s="319"/>
      <c r="AT876" s="319"/>
      <c r="AU876" s="319"/>
      <c r="AV876" s="319"/>
      <c r="AW876" s="394"/>
      <c r="AX876" s="391"/>
      <c r="AY876" s="319"/>
      <c r="AZ876" s="319"/>
      <c r="BA876" s="319"/>
      <c r="BB876" s="319"/>
      <c r="BC876" s="319"/>
      <c r="BD876" s="391"/>
      <c r="BE876" s="319"/>
      <c r="BF876" s="319"/>
      <c r="BG876" s="319"/>
      <c r="BH876" s="319"/>
      <c r="BI876" s="319"/>
      <c r="BJ876" s="391"/>
      <c r="BL876" s="391"/>
      <c r="BM876" s="391"/>
      <c r="BN876" s="391"/>
      <c r="BO876" s="391"/>
      <c r="BP876" s="391"/>
      <c r="BQ876" s="391"/>
      <c r="BR876" s="391"/>
      <c r="BS876" s="391"/>
      <c r="BT876" s="391"/>
      <c r="BU876" s="391"/>
      <c r="BV876" s="391"/>
      <c r="BW876" s="391"/>
      <c r="BX876" s="391"/>
    </row>
    <row r="877" spans="1:76">
      <c r="A877" s="662"/>
      <c r="B877" s="319"/>
      <c r="C877" s="319"/>
      <c r="D877" s="319"/>
      <c r="E877" s="319"/>
      <c r="F877" s="319"/>
      <c r="G877" s="393"/>
      <c r="H877" s="391"/>
      <c r="I877" s="319"/>
      <c r="J877" s="319"/>
      <c r="K877" s="319"/>
      <c r="L877" s="319"/>
      <c r="M877" s="319"/>
      <c r="N877" s="391"/>
      <c r="O877" s="319"/>
      <c r="P877" s="319"/>
      <c r="Q877" s="319"/>
      <c r="R877" s="319"/>
      <c r="S877" s="319"/>
      <c r="T877" s="391"/>
      <c r="U877" s="319"/>
      <c r="V877" s="319"/>
      <c r="W877" s="319"/>
      <c r="X877" s="319"/>
      <c r="Y877" s="319"/>
      <c r="Z877" s="391"/>
      <c r="AA877" s="319"/>
      <c r="AB877" s="319"/>
      <c r="AC877" s="319"/>
      <c r="AD877" s="319"/>
      <c r="AE877" s="319"/>
      <c r="AF877" s="391"/>
      <c r="AG877" s="319"/>
      <c r="AH877" s="319"/>
      <c r="AI877" s="319"/>
      <c r="AJ877" s="319"/>
      <c r="AK877" s="319"/>
      <c r="AL877" s="391"/>
      <c r="AM877" s="319"/>
      <c r="AN877" s="319"/>
      <c r="AO877" s="319"/>
      <c r="AP877" s="319"/>
      <c r="AQ877" s="319"/>
      <c r="AR877" s="391"/>
      <c r="AS877" s="319"/>
      <c r="AT877" s="319"/>
      <c r="AU877" s="319"/>
      <c r="AV877" s="319"/>
      <c r="AW877" s="394"/>
      <c r="AX877" s="391"/>
      <c r="AY877" s="319"/>
      <c r="AZ877" s="319"/>
      <c r="BA877" s="319"/>
      <c r="BB877" s="319"/>
      <c r="BC877" s="319"/>
      <c r="BD877" s="391"/>
      <c r="BE877" s="319"/>
      <c r="BF877" s="319"/>
      <c r="BG877" s="319"/>
      <c r="BH877" s="319"/>
      <c r="BI877" s="319"/>
      <c r="BJ877" s="391"/>
      <c r="BL877" s="391"/>
      <c r="BM877" s="391"/>
      <c r="BN877" s="391"/>
      <c r="BO877" s="391"/>
      <c r="BP877" s="391"/>
      <c r="BQ877" s="391"/>
      <c r="BR877" s="391"/>
      <c r="BS877" s="391"/>
      <c r="BT877" s="391"/>
      <c r="BU877" s="391"/>
      <c r="BV877" s="391"/>
      <c r="BW877" s="391"/>
      <c r="BX877" s="391"/>
    </row>
    <row r="878" spans="1:76">
      <c r="A878" s="662"/>
      <c r="B878" s="319"/>
      <c r="C878" s="319"/>
      <c r="D878" s="319"/>
      <c r="E878" s="319"/>
      <c r="F878" s="319"/>
      <c r="G878" s="393"/>
      <c r="H878" s="391"/>
      <c r="I878" s="319"/>
      <c r="J878" s="319"/>
      <c r="K878" s="319"/>
      <c r="L878" s="319"/>
      <c r="M878" s="319"/>
      <c r="N878" s="391"/>
      <c r="O878" s="319"/>
      <c r="P878" s="319"/>
      <c r="Q878" s="319"/>
      <c r="R878" s="319"/>
      <c r="S878" s="319"/>
      <c r="T878" s="391"/>
      <c r="U878" s="319"/>
      <c r="V878" s="319"/>
      <c r="W878" s="319"/>
      <c r="X878" s="319"/>
      <c r="Y878" s="319"/>
      <c r="Z878" s="391"/>
      <c r="AA878" s="319"/>
      <c r="AB878" s="319"/>
      <c r="AC878" s="319"/>
      <c r="AD878" s="319"/>
      <c r="AE878" s="319"/>
      <c r="AF878" s="391"/>
      <c r="AG878" s="319"/>
      <c r="AH878" s="319"/>
      <c r="AI878" s="319"/>
      <c r="AJ878" s="319"/>
      <c r="AK878" s="319"/>
      <c r="AL878" s="391"/>
      <c r="AM878" s="319"/>
      <c r="AN878" s="319"/>
      <c r="AO878" s="319"/>
      <c r="AP878" s="319"/>
      <c r="AQ878" s="319"/>
      <c r="AR878" s="391"/>
      <c r="AS878" s="319"/>
      <c r="AT878" s="319"/>
      <c r="AU878" s="319"/>
      <c r="AV878" s="319"/>
      <c r="AW878" s="394"/>
      <c r="AX878" s="391"/>
      <c r="AY878" s="319"/>
      <c r="AZ878" s="319"/>
      <c r="BA878" s="319"/>
      <c r="BB878" s="319"/>
      <c r="BC878" s="319"/>
      <c r="BD878" s="391"/>
      <c r="BE878" s="319"/>
      <c r="BF878" s="319"/>
      <c r="BG878" s="319"/>
      <c r="BH878" s="319"/>
      <c r="BI878" s="319"/>
      <c r="BJ878" s="391"/>
      <c r="BL878" s="391"/>
      <c r="BM878" s="391"/>
      <c r="BN878" s="391"/>
      <c r="BO878" s="391"/>
      <c r="BP878" s="391"/>
      <c r="BQ878" s="391"/>
      <c r="BR878" s="391"/>
      <c r="BS878" s="391"/>
      <c r="BT878" s="391"/>
      <c r="BU878" s="391"/>
      <c r="BV878" s="391"/>
      <c r="BW878" s="391"/>
      <c r="BX878" s="391"/>
    </row>
    <row r="879" spans="1:76">
      <c r="A879" s="662"/>
      <c r="B879" s="319"/>
      <c r="C879" s="319"/>
      <c r="D879" s="319"/>
      <c r="E879" s="319"/>
      <c r="F879" s="319"/>
      <c r="G879" s="393"/>
      <c r="H879" s="391"/>
      <c r="I879" s="319"/>
      <c r="J879" s="319"/>
      <c r="K879" s="319"/>
      <c r="L879" s="319"/>
      <c r="M879" s="319"/>
      <c r="N879" s="391"/>
      <c r="O879" s="319"/>
      <c r="P879" s="319"/>
      <c r="Q879" s="319"/>
      <c r="R879" s="319"/>
      <c r="S879" s="319"/>
      <c r="T879" s="391"/>
      <c r="U879" s="319"/>
      <c r="V879" s="319"/>
      <c r="W879" s="319"/>
      <c r="X879" s="319"/>
      <c r="Y879" s="319"/>
      <c r="Z879" s="391"/>
      <c r="AA879" s="319"/>
      <c r="AB879" s="319"/>
      <c r="AC879" s="319"/>
      <c r="AD879" s="319"/>
      <c r="AE879" s="319"/>
      <c r="AF879" s="391"/>
      <c r="AG879" s="319"/>
      <c r="AH879" s="319"/>
      <c r="AI879" s="319"/>
      <c r="AJ879" s="319"/>
      <c r="AK879" s="319"/>
      <c r="AL879" s="391"/>
      <c r="AM879" s="319"/>
      <c r="AN879" s="319"/>
      <c r="AO879" s="319"/>
      <c r="AP879" s="319"/>
      <c r="AQ879" s="319"/>
      <c r="AR879" s="391"/>
      <c r="AS879" s="319"/>
      <c r="AT879" s="319"/>
      <c r="AU879" s="319"/>
      <c r="AV879" s="319"/>
      <c r="AW879" s="394"/>
      <c r="AX879" s="391"/>
      <c r="AY879" s="319"/>
      <c r="AZ879" s="319"/>
      <c r="BA879" s="319"/>
      <c r="BB879" s="319"/>
      <c r="BC879" s="319"/>
      <c r="BD879" s="391"/>
      <c r="BE879" s="319"/>
      <c r="BF879" s="319"/>
      <c r="BG879" s="319"/>
      <c r="BH879" s="319"/>
      <c r="BI879" s="319"/>
      <c r="BJ879" s="391"/>
      <c r="BL879" s="391"/>
      <c r="BM879" s="391"/>
      <c r="BN879" s="391"/>
      <c r="BO879" s="391"/>
      <c r="BP879" s="391"/>
      <c r="BQ879" s="391"/>
      <c r="BR879" s="391"/>
      <c r="BS879" s="391"/>
      <c r="BT879" s="391"/>
      <c r="BU879" s="391"/>
      <c r="BV879" s="391"/>
      <c r="BW879" s="391"/>
      <c r="BX879" s="391"/>
    </row>
    <row r="880" spans="1:76">
      <c r="A880" s="662"/>
      <c r="B880" s="319"/>
      <c r="C880" s="319"/>
      <c r="D880" s="319"/>
      <c r="E880" s="319"/>
      <c r="F880" s="319"/>
      <c r="G880" s="393"/>
      <c r="H880" s="391"/>
      <c r="I880" s="319"/>
      <c r="J880" s="319"/>
      <c r="K880" s="319"/>
      <c r="L880" s="319"/>
      <c r="M880" s="319"/>
      <c r="N880" s="391"/>
      <c r="O880" s="319"/>
      <c r="P880" s="319"/>
      <c r="Q880" s="319"/>
      <c r="R880" s="319"/>
      <c r="S880" s="319"/>
      <c r="T880" s="391"/>
      <c r="U880" s="319"/>
      <c r="V880" s="319"/>
      <c r="W880" s="319"/>
      <c r="X880" s="319"/>
      <c r="Y880" s="319"/>
      <c r="Z880" s="391"/>
      <c r="AA880" s="319"/>
      <c r="AB880" s="319"/>
      <c r="AC880" s="319"/>
      <c r="AD880" s="319"/>
      <c r="AE880" s="319"/>
      <c r="AF880" s="391"/>
      <c r="AG880" s="319"/>
      <c r="AH880" s="319"/>
      <c r="AI880" s="319"/>
      <c r="AJ880" s="319"/>
      <c r="AK880" s="319"/>
      <c r="AL880" s="391"/>
      <c r="AM880" s="319"/>
      <c r="AN880" s="319"/>
      <c r="AO880" s="319"/>
      <c r="AP880" s="319"/>
      <c r="AQ880" s="319"/>
      <c r="AR880" s="391"/>
      <c r="AS880" s="319"/>
      <c r="AT880" s="319"/>
      <c r="AU880" s="319"/>
      <c r="AV880" s="319"/>
      <c r="AW880" s="394"/>
      <c r="AX880" s="391"/>
      <c r="AY880" s="319"/>
      <c r="AZ880" s="319"/>
      <c r="BA880" s="319"/>
      <c r="BB880" s="319"/>
      <c r="BC880" s="319"/>
      <c r="BD880" s="391"/>
      <c r="BE880" s="319"/>
      <c r="BF880" s="319"/>
      <c r="BG880" s="319"/>
      <c r="BH880" s="319"/>
      <c r="BI880" s="319"/>
      <c r="BJ880" s="391"/>
      <c r="BL880" s="391"/>
      <c r="BM880" s="391"/>
      <c r="BN880" s="391"/>
      <c r="BO880" s="391"/>
      <c r="BP880" s="391"/>
      <c r="BQ880" s="391"/>
      <c r="BR880" s="391"/>
      <c r="BS880" s="391"/>
      <c r="BT880" s="391"/>
      <c r="BU880" s="391"/>
      <c r="BV880" s="391"/>
      <c r="BW880" s="391"/>
      <c r="BX880" s="391"/>
    </row>
    <row r="881" spans="1:76">
      <c r="A881" s="662"/>
      <c r="B881" s="319"/>
      <c r="C881" s="319"/>
      <c r="D881" s="319"/>
      <c r="E881" s="319"/>
      <c r="F881" s="319"/>
      <c r="G881" s="393"/>
      <c r="H881" s="391"/>
      <c r="I881" s="319"/>
      <c r="J881" s="319"/>
      <c r="K881" s="319"/>
      <c r="L881" s="319"/>
      <c r="M881" s="319"/>
      <c r="N881" s="391"/>
      <c r="O881" s="319"/>
      <c r="P881" s="319"/>
      <c r="Q881" s="319"/>
      <c r="R881" s="319"/>
      <c r="S881" s="319"/>
      <c r="T881" s="391"/>
      <c r="U881" s="319"/>
      <c r="V881" s="319"/>
      <c r="W881" s="319"/>
      <c r="X881" s="319"/>
      <c r="Y881" s="319"/>
      <c r="Z881" s="391"/>
      <c r="AA881" s="319"/>
      <c r="AB881" s="319"/>
      <c r="AC881" s="319"/>
      <c r="AD881" s="319"/>
      <c r="AE881" s="319"/>
      <c r="AF881" s="391"/>
      <c r="AG881" s="319"/>
      <c r="AH881" s="319"/>
      <c r="AI881" s="319"/>
      <c r="AJ881" s="319"/>
      <c r="AK881" s="319"/>
      <c r="AL881" s="391"/>
      <c r="AM881" s="319"/>
      <c r="AN881" s="319"/>
      <c r="AO881" s="319"/>
      <c r="AP881" s="319"/>
      <c r="AQ881" s="319"/>
      <c r="AR881" s="391"/>
      <c r="AS881" s="319"/>
      <c r="AT881" s="319"/>
      <c r="AU881" s="319"/>
      <c r="AV881" s="319"/>
      <c r="AW881" s="394"/>
      <c r="AX881" s="391"/>
      <c r="AY881" s="319"/>
      <c r="AZ881" s="319"/>
      <c r="BA881" s="319"/>
      <c r="BB881" s="319"/>
      <c r="BC881" s="319"/>
      <c r="BD881" s="391"/>
      <c r="BE881" s="319"/>
      <c r="BF881" s="319"/>
      <c r="BG881" s="319"/>
      <c r="BH881" s="319"/>
      <c r="BI881" s="319"/>
      <c r="BJ881" s="391"/>
      <c r="BL881" s="391"/>
      <c r="BM881" s="391"/>
      <c r="BN881" s="391"/>
      <c r="BO881" s="391"/>
      <c r="BP881" s="391"/>
      <c r="BQ881" s="391"/>
      <c r="BR881" s="391"/>
      <c r="BS881" s="391"/>
      <c r="BT881" s="391"/>
      <c r="BU881" s="391"/>
      <c r="BV881" s="391"/>
      <c r="BW881" s="391"/>
      <c r="BX881" s="391"/>
    </row>
    <row r="882" spans="1:76">
      <c r="A882" s="662"/>
      <c r="B882" s="319"/>
      <c r="C882" s="319"/>
      <c r="D882" s="319"/>
      <c r="E882" s="319"/>
      <c r="F882" s="319"/>
      <c r="G882" s="393"/>
      <c r="H882" s="391"/>
      <c r="I882" s="319"/>
      <c r="J882" s="319"/>
      <c r="K882" s="319"/>
      <c r="L882" s="319"/>
      <c r="M882" s="319"/>
      <c r="N882" s="391"/>
      <c r="O882" s="319"/>
      <c r="P882" s="319"/>
      <c r="Q882" s="319"/>
      <c r="R882" s="319"/>
      <c r="S882" s="319"/>
      <c r="T882" s="391"/>
      <c r="U882" s="319"/>
      <c r="V882" s="319"/>
      <c r="W882" s="319"/>
      <c r="X882" s="319"/>
      <c r="Y882" s="319"/>
      <c r="Z882" s="391"/>
      <c r="AA882" s="319"/>
      <c r="AB882" s="319"/>
      <c r="AC882" s="319"/>
      <c r="AD882" s="319"/>
      <c r="AE882" s="319"/>
      <c r="AF882" s="391"/>
      <c r="AG882" s="319"/>
      <c r="AH882" s="319"/>
      <c r="AI882" s="319"/>
      <c r="AJ882" s="319"/>
      <c r="AK882" s="319"/>
      <c r="AL882" s="391"/>
      <c r="AM882" s="319"/>
      <c r="AN882" s="319"/>
      <c r="AO882" s="319"/>
      <c r="AP882" s="319"/>
      <c r="AQ882" s="319"/>
      <c r="AR882" s="391"/>
      <c r="AS882" s="319"/>
      <c r="AT882" s="319"/>
      <c r="AU882" s="319"/>
      <c r="AV882" s="319"/>
      <c r="AW882" s="394"/>
      <c r="AX882" s="391"/>
      <c r="AY882" s="319"/>
      <c r="AZ882" s="319"/>
      <c r="BA882" s="319"/>
      <c r="BB882" s="319"/>
      <c r="BC882" s="319"/>
      <c r="BD882" s="391"/>
      <c r="BE882" s="319"/>
      <c r="BF882" s="319"/>
      <c r="BG882" s="319"/>
      <c r="BH882" s="319"/>
      <c r="BI882" s="319"/>
      <c r="BJ882" s="391"/>
      <c r="BL882" s="391"/>
      <c r="BM882" s="391"/>
      <c r="BN882" s="391"/>
      <c r="BO882" s="391"/>
      <c r="BP882" s="391"/>
      <c r="BQ882" s="391"/>
      <c r="BR882" s="391"/>
      <c r="BS882" s="391"/>
      <c r="BT882" s="391"/>
      <c r="BU882" s="391"/>
      <c r="BV882" s="391"/>
      <c r="BW882" s="391"/>
      <c r="BX882" s="391"/>
    </row>
    <row r="883" spans="1:76">
      <c r="A883" s="662"/>
      <c r="B883" s="319"/>
      <c r="C883" s="319"/>
      <c r="D883" s="319"/>
      <c r="E883" s="319"/>
      <c r="F883" s="319"/>
      <c r="G883" s="393"/>
      <c r="H883" s="391"/>
      <c r="I883" s="319"/>
      <c r="J883" s="319"/>
      <c r="K883" s="319"/>
      <c r="L883" s="319"/>
      <c r="M883" s="319"/>
      <c r="N883" s="391"/>
      <c r="O883" s="319"/>
      <c r="P883" s="319"/>
      <c r="Q883" s="319"/>
      <c r="R883" s="319"/>
      <c r="S883" s="319"/>
      <c r="T883" s="391"/>
      <c r="U883" s="319"/>
      <c r="V883" s="319"/>
      <c r="W883" s="319"/>
      <c r="X883" s="319"/>
      <c r="Y883" s="319"/>
      <c r="Z883" s="391"/>
      <c r="AA883" s="319"/>
      <c r="AB883" s="319"/>
      <c r="AC883" s="319"/>
      <c r="AD883" s="319"/>
      <c r="AE883" s="319"/>
      <c r="AF883" s="391"/>
      <c r="AG883" s="319"/>
      <c r="AH883" s="319"/>
      <c r="AI883" s="319"/>
      <c r="AJ883" s="319"/>
      <c r="AK883" s="319"/>
      <c r="AL883" s="391"/>
      <c r="AM883" s="319"/>
      <c r="AN883" s="319"/>
      <c r="AO883" s="319"/>
      <c r="AP883" s="319"/>
      <c r="AQ883" s="319"/>
      <c r="AR883" s="391"/>
      <c r="AS883" s="319"/>
      <c r="AT883" s="319"/>
      <c r="AU883" s="319"/>
      <c r="AV883" s="319"/>
      <c r="AW883" s="394"/>
      <c r="AX883" s="391"/>
      <c r="AY883" s="319"/>
      <c r="AZ883" s="319"/>
      <c r="BA883" s="319"/>
      <c r="BB883" s="319"/>
      <c r="BC883" s="319"/>
      <c r="BD883" s="391"/>
      <c r="BE883" s="319"/>
      <c r="BF883" s="319"/>
      <c r="BG883" s="319"/>
      <c r="BH883" s="319"/>
      <c r="BI883" s="319"/>
      <c r="BJ883" s="391"/>
      <c r="BL883" s="391"/>
      <c r="BM883" s="391"/>
      <c r="BN883" s="391"/>
      <c r="BO883" s="391"/>
      <c r="BP883" s="391"/>
      <c r="BQ883" s="391"/>
      <c r="BR883" s="391"/>
      <c r="BS883" s="391"/>
      <c r="BT883" s="391"/>
      <c r="BU883" s="391"/>
      <c r="BV883" s="391"/>
      <c r="BW883" s="391"/>
      <c r="BX883" s="391"/>
    </row>
    <row r="884" spans="1:76">
      <c r="A884" s="662"/>
      <c r="B884" s="319"/>
      <c r="C884" s="319"/>
      <c r="D884" s="319"/>
      <c r="E884" s="319"/>
      <c r="F884" s="319"/>
      <c r="G884" s="393"/>
      <c r="H884" s="391"/>
      <c r="I884" s="319"/>
      <c r="J884" s="319"/>
      <c r="K884" s="319"/>
      <c r="L884" s="319"/>
      <c r="M884" s="319"/>
      <c r="N884" s="391"/>
      <c r="O884" s="319"/>
      <c r="P884" s="319"/>
      <c r="Q884" s="319"/>
      <c r="R884" s="319"/>
      <c r="S884" s="319"/>
      <c r="T884" s="391"/>
      <c r="U884" s="319"/>
      <c r="V884" s="319"/>
      <c r="W884" s="319"/>
      <c r="X884" s="319"/>
      <c r="Y884" s="319"/>
      <c r="Z884" s="391"/>
      <c r="AA884" s="319"/>
      <c r="AB884" s="319"/>
      <c r="AC884" s="319"/>
      <c r="AD884" s="319"/>
      <c r="AE884" s="319"/>
      <c r="AF884" s="391"/>
      <c r="AG884" s="319"/>
      <c r="AH884" s="319"/>
      <c r="AI884" s="319"/>
      <c r="AJ884" s="319"/>
      <c r="AK884" s="319"/>
      <c r="AL884" s="391"/>
      <c r="AM884" s="319"/>
      <c r="AN884" s="319"/>
      <c r="AO884" s="319"/>
      <c r="AP884" s="319"/>
      <c r="AQ884" s="319"/>
      <c r="AR884" s="391"/>
      <c r="AS884" s="319"/>
      <c r="AT884" s="319"/>
      <c r="AU884" s="319"/>
      <c r="AV884" s="319"/>
      <c r="AW884" s="394"/>
      <c r="AX884" s="391"/>
      <c r="AY884" s="319"/>
      <c r="AZ884" s="319"/>
      <c r="BA884" s="319"/>
      <c r="BB884" s="319"/>
      <c r="BC884" s="319"/>
      <c r="BD884" s="391"/>
      <c r="BE884" s="319"/>
      <c r="BF884" s="319"/>
      <c r="BG884" s="319"/>
      <c r="BH884" s="319"/>
      <c r="BI884" s="319"/>
      <c r="BJ884" s="391"/>
      <c r="BL884" s="391"/>
      <c r="BM884" s="391"/>
      <c r="BN884" s="391"/>
      <c r="BO884" s="391"/>
      <c r="BP884" s="391"/>
      <c r="BQ884" s="391"/>
      <c r="BR884" s="391"/>
      <c r="BS884" s="391"/>
      <c r="BT884" s="391"/>
      <c r="BU884" s="391"/>
      <c r="BV884" s="391"/>
      <c r="BW884" s="391"/>
      <c r="BX884" s="391"/>
    </row>
    <row r="885" spans="1:76">
      <c r="A885" s="662"/>
      <c r="B885" s="319"/>
      <c r="C885" s="319"/>
      <c r="D885" s="319"/>
      <c r="E885" s="319"/>
      <c r="F885" s="319"/>
      <c r="G885" s="393"/>
      <c r="H885" s="391"/>
      <c r="I885" s="319"/>
      <c r="J885" s="319"/>
      <c r="K885" s="319"/>
      <c r="L885" s="319"/>
      <c r="M885" s="319"/>
      <c r="N885" s="391"/>
      <c r="O885" s="319"/>
      <c r="P885" s="319"/>
      <c r="Q885" s="319"/>
      <c r="R885" s="319"/>
      <c r="S885" s="319"/>
      <c r="T885" s="391"/>
      <c r="U885" s="319"/>
      <c r="V885" s="319"/>
      <c r="W885" s="319"/>
      <c r="X885" s="319"/>
      <c r="Y885" s="319"/>
      <c r="Z885" s="391"/>
      <c r="AA885" s="319"/>
      <c r="AB885" s="319"/>
      <c r="AC885" s="319"/>
      <c r="AD885" s="319"/>
      <c r="AE885" s="319"/>
      <c r="AF885" s="391"/>
      <c r="AG885" s="319"/>
      <c r="AH885" s="319"/>
      <c r="AI885" s="319"/>
      <c r="AJ885" s="319"/>
      <c r="AK885" s="319"/>
      <c r="AL885" s="391"/>
      <c r="AM885" s="319"/>
      <c r="AN885" s="319"/>
      <c r="AO885" s="319"/>
      <c r="AP885" s="319"/>
      <c r="AQ885" s="319"/>
      <c r="AR885" s="391"/>
      <c r="AS885" s="319"/>
      <c r="AT885" s="319"/>
      <c r="AU885" s="319"/>
      <c r="AV885" s="319"/>
      <c r="AW885" s="394"/>
      <c r="AX885" s="391"/>
      <c r="AY885" s="319"/>
      <c r="AZ885" s="319"/>
      <c r="BA885" s="319"/>
      <c r="BB885" s="319"/>
      <c r="BC885" s="319"/>
      <c r="BD885" s="391"/>
      <c r="BE885" s="319"/>
      <c r="BF885" s="319"/>
      <c r="BG885" s="319"/>
      <c r="BH885" s="319"/>
      <c r="BI885" s="319"/>
      <c r="BJ885" s="391"/>
      <c r="BL885" s="391"/>
      <c r="BM885" s="391"/>
      <c r="BN885" s="391"/>
      <c r="BO885" s="391"/>
      <c r="BP885" s="391"/>
      <c r="BQ885" s="391"/>
      <c r="BR885" s="391"/>
      <c r="BS885" s="391"/>
      <c r="BT885" s="391"/>
      <c r="BU885" s="391"/>
      <c r="BV885" s="391"/>
      <c r="BW885" s="391"/>
      <c r="BX885" s="391"/>
    </row>
    <row r="886" spans="1:76">
      <c r="A886" s="662"/>
      <c r="B886" s="319"/>
      <c r="C886" s="319"/>
      <c r="D886" s="319"/>
      <c r="E886" s="319"/>
      <c r="F886" s="319"/>
      <c r="G886" s="393"/>
      <c r="H886" s="391"/>
      <c r="I886" s="319"/>
      <c r="J886" s="319"/>
      <c r="K886" s="319"/>
      <c r="L886" s="319"/>
      <c r="M886" s="319"/>
      <c r="N886" s="391"/>
      <c r="O886" s="319"/>
      <c r="P886" s="319"/>
      <c r="Q886" s="319"/>
      <c r="R886" s="319"/>
      <c r="S886" s="319"/>
      <c r="T886" s="391"/>
      <c r="U886" s="319"/>
      <c r="V886" s="319"/>
      <c r="W886" s="319"/>
      <c r="X886" s="319"/>
      <c r="Y886" s="319"/>
      <c r="Z886" s="391"/>
      <c r="AA886" s="319"/>
      <c r="AB886" s="319"/>
      <c r="AC886" s="319"/>
      <c r="AD886" s="319"/>
      <c r="AE886" s="319"/>
      <c r="AF886" s="391"/>
      <c r="AG886" s="319"/>
      <c r="AH886" s="319"/>
      <c r="AI886" s="319"/>
      <c r="AJ886" s="319"/>
      <c r="AK886" s="319"/>
      <c r="AL886" s="391"/>
      <c r="AM886" s="319"/>
      <c r="AN886" s="319"/>
      <c r="AO886" s="319"/>
      <c r="AP886" s="319"/>
      <c r="AQ886" s="319"/>
      <c r="AR886" s="391"/>
      <c r="AS886" s="319"/>
      <c r="AT886" s="319"/>
      <c r="AU886" s="319"/>
      <c r="AV886" s="319"/>
      <c r="AW886" s="394"/>
      <c r="AX886" s="391"/>
      <c r="AY886" s="319"/>
      <c r="AZ886" s="319"/>
      <c r="BA886" s="319"/>
      <c r="BB886" s="319"/>
      <c r="BC886" s="319"/>
      <c r="BD886" s="391"/>
      <c r="BE886" s="319"/>
      <c r="BF886" s="319"/>
      <c r="BG886" s="319"/>
      <c r="BH886" s="319"/>
      <c r="BI886" s="319"/>
      <c r="BJ886" s="391"/>
      <c r="BL886" s="391"/>
      <c r="BM886" s="391"/>
      <c r="BN886" s="391"/>
      <c r="BO886" s="391"/>
      <c r="BP886" s="391"/>
      <c r="BQ886" s="391"/>
      <c r="BR886" s="391"/>
      <c r="BS886" s="391"/>
      <c r="BT886" s="391"/>
      <c r="BU886" s="391"/>
      <c r="BV886" s="391"/>
      <c r="BW886" s="391"/>
      <c r="BX886" s="391"/>
    </row>
    <row r="887" spans="1:76">
      <c r="A887" s="662"/>
      <c r="B887" s="319"/>
      <c r="C887" s="319"/>
      <c r="D887" s="319"/>
      <c r="E887" s="319"/>
      <c r="F887" s="319"/>
      <c r="G887" s="393"/>
      <c r="H887" s="391"/>
      <c r="I887" s="319"/>
      <c r="J887" s="319"/>
      <c r="K887" s="319"/>
      <c r="L887" s="319"/>
      <c r="M887" s="319"/>
      <c r="N887" s="391"/>
      <c r="O887" s="319"/>
      <c r="P887" s="319"/>
      <c r="Q887" s="319"/>
      <c r="R887" s="319"/>
      <c r="S887" s="319"/>
      <c r="T887" s="391"/>
      <c r="U887" s="319"/>
      <c r="V887" s="319"/>
      <c r="W887" s="319"/>
      <c r="X887" s="319"/>
      <c r="Y887" s="319"/>
      <c r="Z887" s="391"/>
      <c r="AA887" s="319"/>
      <c r="AB887" s="319"/>
      <c r="AC887" s="319"/>
      <c r="AD887" s="319"/>
      <c r="AE887" s="319"/>
      <c r="AF887" s="391"/>
      <c r="AG887" s="319"/>
      <c r="AH887" s="319"/>
      <c r="AI887" s="319"/>
      <c r="AJ887" s="319"/>
      <c r="AK887" s="319"/>
      <c r="AL887" s="391"/>
      <c r="AM887" s="319"/>
      <c r="AN887" s="319"/>
      <c r="AO887" s="319"/>
      <c r="AP887" s="319"/>
      <c r="AQ887" s="319"/>
      <c r="AR887" s="391"/>
      <c r="AS887" s="319"/>
      <c r="AT887" s="319"/>
      <c r="AU887" s="319"/>
      <c r="AV887" s="319"/>
      <c r="AW887" s="394"/>
      <c r="AX887" s="391"/>
      <c r="AY887" s="319"/>
      <c r="AZ887" s="319"/>
      <c r="BA887" s="319"/>
      <c r="BB887" s="319"/>
      <c r="BC887" s="319"/>
      <c r="BD887" s="391"/>
      <c r="BE887" s="319"/>
      <c r="BF887" s="319"/>
      <c r="BG887" s="319"/>
      <c r="BH887" s="319"/>
      <c r="BI887" s="319"/>
      <c r="BJ887" s="391"/>
      <c r="BL887" s="391"/>
      <c r="BM887" s="391"/>
      <c r="BN887" s="391"/>
      <c r="BO887" s="391"/>
      <c r="BP887" s="391"/>
      <c r="BQ887" s="391"/>
      <c r="BR887" s="391"/>
      <c r="BS887" s="391"/>
      <c r="BT887" s="391"/>
      <c r="BU887" s="391"/>
      <c r="BV887" s="391"/>
      <c r="BW887" s="391"/>
      <c r="BX887" s="391"/>
    </row>
    <row r="888" spans="1:76">
      <c r="A888" s="662"/>
      <c r="B888" s="319"/>
      <c r="C888" s="319"/>
      <c r="D888" s="319"/>
      <c r="E888" s="319"/>
      <c r="F888" s="319"/>
      <c r="G888" s="393"/>
      <c r="H888" s="391"/>
      <c r="I888" s="319"/>
      <c r="J888" s="319"/>
      <c r="K888" s="319"/>
      <c r="L888" s="319"/>
      <c r="M888" s="319"/>
      <c r="N888" s="391"/>
      <c r="O888" s="319"/>
      <c r="P888" s="319"/>
      <c r="Q888" s="319"/>
      <c r="R888" s="319"/>
      <c r="S888" s="319"/>
      <c r="T888" s="391"/>
      <c r="U888" s="319"/>
      <c r="V888" s="319"/>
      <c r="W888" s="319"/>
      <c r="X888" s="319"/>
      <c r="Y888" s="319"/>
      <c r="Z888" s="391"/>
      <c r="AA888" s="319"/>
      <c r="AB888" s="319"/>
      <c r="AC888" s="319"/>
      <c r="AD888" s="319"/>
      <c r="AE888" s="319"/>
      <c r="AF888" s="391"/>
      <c r="AG888" s="319"/>
      <c r="AH888" s="319"/>
      <c r="AI888" s="319"/>
      <c r="AJ888" s="319"/>
      <c r="AK888" s="319"/>
      <c r="AL888" s="391"/>
      <c r="AM888" s="319"/>
      <c r="AN888" s="319"/>
      <c r="AO888" s="319"/>
      <c r="AP888" s="319"/>
      <c r="AQ888" s="319"/>
      <c r="AR888" s="391"/>
      <c r="AS888" s="319"/>
      <c r="AT888" s="319"/>
      <c r="AU888" s="319"/>
      <c r="AV888" s="319"/>
      <c r="AW888" s="394"/>
      <c r="AX888" s="391"/>
      <c r="AY888" s="319"/>
      <c r="AZ888" s="319"/>
      <c r="BA888" s="319"/>
      <c r="BB888" s="319"/>
      <c r="BC888" s="319"/>
      <c r="BD888" s="391"/>
      <c r="BE888" s="319"/>
      <c r="BF888" s="319"/>
      <c r="BG888" s="319"/>
      <c r="BH888" s="319"/>
      <c r="BI888" s="319"/>
      <c r="BJ888" s="391"/>
      <c r="BL888" s="391"/>
      <c r="BM888" s="391"/>
      <c r="BN888" s="391"/>
      <c r="BO888" s="391"/>
      <c r="BP888" s="391"/>
      <c r="BQ888" s="391"/>
      <c r="BR888" s="391"/>
      <c r="BS888" s="391"/>
      <c r="BT888" s="391"/>
      <c r="BU888" s="391"/>
      <c r="BV888" s="391"/>
      <c r="BW888" s="391"/>
      <c r="BX888" s="391"/>
    </row>
    <row r="889" spans="1:76">
      <c r="A889" s="662"/>
      <c r="B889" s="319"/>
      <c r="C889" s="319"/>
      <c r="D889" s="319"/>
      <c r="E889" s="319"/>
      <c r="F889" s="319"/>
      <c r="G889" s="393"/>
      <c r="H889" s="391"/>
      <c r="I889" s="319"/>
      <c r="J889" s="319"/>
      <c r="K889" s="319"/>
      <c r="L889" s="319"/>
      <c r="M889" s="319"/>
      <c r="N889" s="391"/>
      <c r="O889" s="319"/>
      <c r="P889" s="319"/>
      <c r="Q889" s="319"/>
      <c r="R889" s="319"/>
      <c r="S889" s="319"/>
      <c r="T889" s="391"/>
      <c r="U889" s="319"/>
      <c r="V889" s="319"/>
      <c r="W889" s="319"/>
      <c r="X889" s="319"/>
      <c r="Y889" s="319"/>
      <c r="Z889" s="391"/>
      <c r="AA889" s="319"/>
      <c r="AB889" s="319"/>
      <c r="AC889" s="319"/>
      <c r="AD889" s="319"/>
      <c r="AE889" s="319"/>
      <c r="AF889" s="391"/>
      <c r="AG889" s="319"/>
      <c r="AH889" s="319"/>
      <c r="AI889" s="319"/>
      <c r="AJ889" s="319"/>
      <c r="AK889" s="319"/>
      <c r="AL889" s="391"/>
      <c r="AM889" s="319"/>
      <c r="AN889" s="319"/>
      <c r="AO889" s="319"/>
      <c r="AP889" s="319"/>
      <c r="AQ889" s="319"/>
      <c r="AR889" s="391"/>
      <c r="AS889" s="319"/>
      <c r="AT889" s="319"/>
      <c r="AU889" s="319"/>
      <c r="AV889" s="319"/>
      <c r="AW889" s="394"/>
      <c r="AX889" s="391"/>
      <c r="AY889" s="319"/>
      <c r="AZ889" s="319"/>
      <c r="BA889" s="319"/>
      <c r="BB889" s="319"/>
      <c r="BC889" s="319"/>
      <c r="BD889" s="391"/>
      <c r="BE889" s="319"/>
      <c r="BF889" s="319"/>
      <c r="BG889" s="319"/>
      <c r="BH889" s="319"/>
      <c r="BI889" s="319"/>
      <c r="BJ889" s="391"/>
      <c r="BL889" s="391"/>
      <c r="BM889" s="391"/>
      <c r="BN889" s="391"/>
      <c r="BO889" s="391"/>
      <c r="BP889" s="391"/>
      <c r="BQ889" s="391"/>
      <c r="BR889" s="391"/>
      <c r="BS889" s="391"/>
      <c r="BT889" s="391"/>
      <c r="BU889" s="391"/>
      <c r="BV889" s="391"/>
      <c r="BW889" s="391"/>
      <c r="BX889" s="391"/>
    </row>
    <row r="890" spans="1:76">
      <c r="A890" s="662"/>
      <c r="B890" s="319"/>
      <c r="C890" s="319"/>
      <c r="D890" s="319"/>
      <c r="E890" s="319"/>
      <c r="F890" s="319"/>
      <c r="G890" s="393"/>
      <c r="H890" s="391"/>
      <c r="I890" s="319"/>
      <c r="J890" s="319"/>
      <c r="K890" s="319"/>
      <c r="L890" s="319"/>
      <c r="M890" s="319"/>
      <c r="N890" s="391"/>
      <c r="O890" s="319"/>
      <c r="P890" s="319"/>
      <c r="Q890" s="319"/>
      <c r="R890" s="319"/>
      <c r="S890" s="319"/>
      <c r="T890" s="391"/>
      <c r="U890" s="319"/>
      <c r="V890" s="319"/>
      <c r="W890" s="319"/>
      <c r="X890" s="319"/>
      <c r="Y890" s="319"/>
      <c r="Z890" s="391"/>
      <c r="AA890" s="319"/>
      <c r="AB890" s="319"/>
      <c r="AC890" s="319"/>
      <c r="AD890" s="319"/>
      <c r="AE890" s="319"/>
      <c r="AF890" s="391"/>
      <c r="AG890" s="319"/>
      <c r="AH890" s="319"/>
      <c r="AI890" s="319"/>
      <c r="AJ890" s="319"/>
      <c r="AK890" s="319"/>
      <c r="AL890" s="391"/>
      <c r="AM890" s="319"/>
      <c r="AN890" s="319"/>
      <c r="AO890" s="319"/>
      <c r="AP890" s="319"/>
      <c r="AQ890" s="319"/>
      <c r="AR890" s="391"/>
      <c r="AS890" s="319"/>
      <c r="AT890" s="319"/>
      <c r="AU890" s="319"/>
      <c r="AV890" s="319"/>
      <c r="AW890" s="394"/>
      <c r="AX890" s="391"/>
      <c r="AY890" s="319"/>
      <c r="AZ890" s="319"/>
      <c r="BA890" s="319"/>
      <c r="BB890" s="319"/>
      <c r="BC890" s="319"/>
      <c r="BD890" s="391"/>
      <c r="BE890" s="319"/>
      <c r="BF890" s="319"/>
      <c r="BG890" s="319"/>
      <c r="BH890" s="319"/>
      <c r="BI890" s="319"/>
      <c r="BJ890" s="391"/>
      <c r="BL890" s="391"/>
      <c r="BM890" s="391"/>
      <c r="BN890" s="391"/>
      <c r="BO890" s="391"/>
      <c r="BP890" s="391"/>
      <c r="BQ890" s="391"/>
      <c r="BR890" s="391"/>
      <c r="BS890" s="391"/>
      <c r="BT890" s="391"/>
      <c r="BU890" s="391"/>
      <c r="BV890" s="391"/>
      <c r="BW890" s="391"/>
      <c r="BX890" s="391"/>
    </row>
    <row r="891" spans="1:76">
      <c r="A891" s="662"/>
      <c r="B891" s="319"/>
      <c r="C891" s="319"/>
      <c r="D891" s="319"/>
      <c r="E891" s="319"/>
      <c r="F891" s="319"/>
      <c r="G891" s="393"/>
      <c r="H891" s="391"/>
      <c r="I891" s="319"/>
      <c r="J891" s="319"/>
      <c r="K891" s="319"/>
      <c r="L891" s="319"/>
      <c r="M891" s="319"/>
      <c r="N891" s="391"/>
      <c r="O891" s="319"/>
      <c r="P891" s="319"/>
      <c r="Q891" s="319"/>
      <c r="R891" s="319"/>
      <c r="S891" s="319"/>
      <c r="T891" s="391"/>
      <c r="U891" s="319"/>
      <c r="V891" s="319"/>
      <c r="W891" s="319"/>
      <c r="X891" s="319"/>
      <c r="Y891" s="319"/>
      <c r="Z891" s="391"/>
      <c r="AA891" s="319"/>
      <c r="AB891" s="319"/>
      <c r="AC891" s="319"/>
      <c r="AD891" s="319"/>
      <c r="AE891" s="319"/>
      <c r="AF891" s="391"/>
      <c r="AG891" s="319"/>
      <c r="AH891" s="319"/>
      <c r="AI891" s="319"/>
      <c r="AJ891" s="319"/>
      <c r="AK891" s="319"/>
      <c r="AL891" s="391"/>
      <c r="AM891" s="319"/>
      <c r="AN891" s="319"/>
      <c r="AO891" s="319"/>
      <c r="AP891" s="319"/>
      <c r="AQ891" s="319"/>
      <c r="AR891" s="391"/>
      <c r="AS891" s="319"/>
      <c r="AT891" s="319"/>
      <c r="AU891" s="319"/>
      <c r="AV891" s="319"/>
      <c r="AW891" s="394"/>
      <c r="AX891" s="391"/>
      <c r="AY891" s="319"/>
      <c r="AZ891" s="319"/>
      <c r="BA891" s="319"/>
      <c r="BB891" s="319"/>
      <c r="BC891" s="319"/>
      <c r="BD891" s="391"/>
      <c r="BE891" s="319"/>
      <c r="BF891" s="319"/>
      <c r="BG891" s="319"/>
      <c r="BH891" s="319"/>
      <c r="BI891" s="319"/>
      <c r="BJ891" s="391"/>
      <c r="BL891" s="391"/>
      <c r="BM891" s="391"/>
      <c r="BN891" s="391"/>
      <c r="BO891" s="391"/>
      <c r="BP891" s="391"/>
      <c r="BQ891" s="391"/>
      <c r="BR891" s="391"/>
      <c r="BS891" s="391"/>
      <c r="BT891" s="391"/>
      <c r="BU891" s="391"/>
      <c r="BV891" s="391"/>
      <c r="BW891" s="391"/>
      <c r="BX891" s="391"/>
    </row>
    <row r="892" spans="1:76">
      <c r="A892" s="662"/>
      <c r="B892" s="319"/>
      <c r="C892" s="319"/>
      <c r="D892" s="319"/>
      <c r="E892" s="319"/>
      <c r="F892" s="319"/>
      <c r="G892" s="393"/>
      <c r="H892" s="391"/>
      <c r="I892" s="319"/>
      <c r="J892" s="319"/>
      <c r="K892" s="319"/>
      <c r="L892" s="319"/>
      <c r="M892" s="319"/>
      <c r="N892" s="391"/>
      <c r="O892" s="319"/>
      <c r="P892" s="319"/>
      <c r="Q892" s="319"/>
      <c r="R892" s="319"/>
      <c r="S892" s="319"/>
      <c r="T892" s="391"/>
      <c r="U892" s="319"/>
      <c r="V892" s="319"/>
      <c r="W892" s="319"/>
      <c r="X892" s="319"/>
      <c r="Y892" s="319"/>
      <c r="Z892" s="391"/>
      <c r="AA892" s="319"/>
      <c r="AB892" s="319"/>
      <c r="AC892" s="319"/>
      <c r="AD892" s="319"/>
      <c r="AE892" s="319"/>
      <c r="AF892" s="391"/>
      <c r="AG892" s="319"/>
      <c r="AH892" s="319"/>
      <c r="AI892" s="319"/>
      <c r="AJ892" s="319"/>
      <c r="AK892" s="319"/>
      <c r="AL892" s="391"/>
      <c r="AM892" s="319"/>
      <c r="AN892" s="319"/>
      <c r="AO892" s="319"/>
      <c r="AP892" s="319"/>
      <c r="AQ892" s="319"/>
      <c r="AR892" s="391"/>
      <c r="AS892" s="319"/>
      <c r="AT892" s="319"/>
      <c r="AU892" s="319"/>
      <c r="AV892" s="319"/>
      <c r="AW892" s="394"/>
      <c r="AX892" s="391"/>
      <c r="AY892" s="319"/>
      <c r="AZ892" s="319"/>
      <c r="BA892" s="319"/>
      <c r="BB892" s="319"/>
      <c r="BC892" s="319"/>
      <c r="BD892" s="391"/>
      <c r="BE892" s="319"/>
      <c r="BF892" s="319"/>
      <c r="BG892" s="319"/>
      <c r="BH892" s="319"/>
      <c r="BI892" s="319"/>
      <c r="BJ892" s="391"/>
      <c r="BL892" s="391"/>
      <c r="BM892" s="391"/>
      <c r="BN892" s="391"/>
      <c r="BO892" s="391"/>
      <c r="BP892" s="391"/>
      <c r="BQ892" s="391"/>
      <c r="BR892" s="391"/>
      <c r="BS892" s="391"/>
      <c r="BT892" s="391"/>
      <c r="BU892" s="391"/>
      <c r="BV892" s="391"/>
      <c r="BW892" s="391"/>
      <c r="BX892" s="391"/>
    </row>
    <row r="893" spans="1:76">
      <c r="A893" s="662"/>
      <c r="B893" s="319"/>
      <c r="C893" s="319"/>
      <c r="D893" s="319"/>
      <c r="E893" s="319"/>
      <c r="F893" s="319"/>
      <c r="G893" s="393"/>
      <c r="H893" s="391"/>
      <c r="I893" s="319"/>
      <c r="J893" s="319"/>
      <c r="K893" s="319"/>
      <c r="L893" s="319"/>
      <c r="M893" s="319"/>
      <c r="N893" s="391"/>
      <c r="O893" s="319"/>
      <c r="P893" s="319"/>
      <c r="Q893" s="319"/>
      <c r="R893" s="319"/>
      <c r="S893" s="319"/>
      <c r="T893" s="391"/>
      <c r="U893" s="319"/>
      <c r="V893" s="319"/>
      <c r="W893" s="319"/>
      <c r="X893" s="319"/>
      <c r="Y893" s="319"/>
      <c r="Z893" s="391"/>
      <c r="AA893" s="319"/>
      <c r="AB893" s="319"/>
      <c r="AC893" s="319"/>
      <c r="AD893" s="319"/>
      <c r="AE893" s="319"/>
      <c r="AF893" s="391"/>
      <c r="AG893" s="319"/>
      <c r="AH893" s="319"/>
      <c r="AI893" s="319"/>
      <c r="AJ893" s="319"/>
      <c r="AK893" s="319"/>
      <c r="AL893" s="391"/>
      <c r="AM893" s="319"/>
      <c r="AN893" s="319"/>
      <c r="AO893" s="319"/>
      <c r="AP893" s="319"/>
      <c r="AQ893" s="319"/>
      <c r="AR893" s="391"/>
      <c r="AS893" s="319"/>
      <c r="AT893" s="319"/>
      <c r="AU893" s="319"/>
      <c r="AV893" s="319"/>
      <c r="AW893" s="394"/>
      <c r="AX893" s="391"/>
      <c r="AY893" s="319"/>
      <c r="AZ893" s="319"/>
      <c r="BA893" s="319"/>
      <c r="BB893" s="319"/>
      <c r="BC893" s="319"/>
      <c r="BD893" s="391"/>
      <c r="BE893" s="319"/>
      <c r="BF893" s="319"/>
      <c r="BG893" s="319"/>
      <c r="BH893" s="319"/>
      <c r="BI893" s="319"/>
      <c r="BJ893" s="391"/>
      <c r="BL893" s="391"/>
      <c r="BM893" s="391"/>
      <c r="BN893" s="391"/>
      <c r="BO893" s="391"/>
      <c r="BP893" s="391"/>
      <c r="BQ893" s="391"/>
      <c r="BR893" s="391"/>
      <c r="BS893" s="391"/>
      <c r="BT893" s="391"/>
      <c r="BU893" s="391"/>
      <c r="BV893" s="391"/>
      <c r="BW893" s="391"/>
      <c r="BX893" s="391"/>
    </row>
    <row r="894" spans="1:76">
      <c r="A894" s="662"/>
      <c r="B894" s="319"/>
      <c r="C894" s="319"/>
      <c r="D894" s="319"/>
      <c r="E894" s="319"/>
      <c r="F894" s="319"/>
      <c r="G894" s="393"/>
      <c r="H894" s="391"/>
      <c r="I894" s="319"/>
      <c r="J894" s="319"/>
      <c r="K894" s="319"/>
      <c r="L894" s="319"/>
      <c r="M894" s="319"/>
      <c r="N894" s="391"/>
      <c r="O894" s="319"/>
      <c r="P894" s="319"/>
      <c r="Q894" s="319"/>
      <c r="R894" s="319"/>
      <c r="S894" s="319"/>
      <c r="T894" s="391"/>
      <c r="U894" s="319"/>
      <c r="V894" s="319"/>
      <c r="W894" s="319"/>
      <c r="X894" s="319"/>
      <c r="Y894" s="319"/>
      <c r="Z894" s="391"/>
      <c r="AA894" s="319"/>
      <c r="AB894" s="319"/>
      <c r="AC894" s="319"/>
      <c r="AD894" s="319"/>
      <c r="AE894" s="319"/>
      <c r="AF894" s="391"/>
      <c r="AG894" s="319"/>
      <c r="AH894" s="319"/>
      <c r="AI894" s="319"/>
      <c r="AJ894" s="319"/>
      <c r="AK894" s="319"/>
      <c r="AL894" s="391"/>
      <c r="AM894" s="319"/>
      <c r="AN894" s="319"/>
      <c r="AO894" s="319"/>
      <c r="AP894" s="319"/>
      <c r="AQ894" s="319"/>
      <c r="AR894" s="391"/>
      <c r="AS894" s="319"/>
      <c r="AT894" s="319"/>
      <c r="AU894" s="319"/>
      <c r="AV894" s="319"/>
      <c r="AW894" s="394"/>
      <c r="AX894" s="391"/>
      <c r="AY894" s="319"/>
      <c r="AZ894" s="319"/>
      <c r="BA894" s="319"/>
      <c r="BB894" s="319"/>
      <c r="BC894" s="319"/>
      <c r="BD894" s="391"/>
      <c r="BE894" s="319"/>
      <c r="BF894" s="319"/>
      <c r="BG894" s="319"/>
      <c r="BH894" s="319"/>
      <c r="BI894" s="319"/>
      <c r="BJ894" s="391"/>
      <c r="BL894" s="391"/>
      <c r="BM894" s="391"/>
      <c r="BN894" s="391"/>
      <c r="BO894" s="391"/>
      <c r="BP894" s="391"/>
      <c r="BQ894" s="391"/>
      <c r="BR894" s="391"/>
      <c r="BS894" s="391"/>
      <c r="BT894" s="391"/>
      <c r="BU894" s="391"/>
      <c r="BV894" s="391"/>
      <c r="BW894" s="391"/>
      <c r="BX894" s="391"/>
    </row>
    <row r="895" spans="1:76">
      <c r="A895" s="662"/>
      <c r="B895" s="319"/>
      <c r="C895" s="319"/>
      <c r="D895" s="319"/>
      <c r="E895" s="319"/>
      <c r="F895" s="319"/>
      <c r="G895" s="393"/>
      <c r="H895" s="391"/>
      <c r="I895" s="319"/>
      <c r="J895" s="319"/>
      <c r="K895" s="319"/>
      <c r="L895" s="319"/>
      <c r="M895" s="319"/>
      <c r="N895" s="391"/>
      <c r="O895" s="319"/>
      <c r="P895" s="319"/>
      <c r="Q895" s="319"/>
      <c r="R895" s="319"/>
      <c r="S895" s="319"/>
      <c r="T895" s="391"/>
      <c r="U895" s="319"/>
      <c r="V895" s="319"/>
      <c r="W895" s="319"/>
      <c r="X895" s="319"/>
      <c r="Y895" s="319"/>
      <c r="Z895" s="391"/>
      <c r="AA895" s="319"/>
      <c r="AB895" s="319"/>
      <c r="AC895" s="319"/>
      <c r="AD895" s="319"/>
      <c r="AE895" s="319"/>
      <c r="AF895" s="391"/>
      <c r="AG895" s="319"/>
      <c r="AH895" s="319"/>
      <c r="AI895" s="319"/>
      <c r="AJ895" s="319"/>
      <c r="AK895" s="319"/>
      <c r="AL895" s="391"/>
      <c r="AM895" s="319"/>
      <c r="AN895" s="319"/>
      <c r="AO895" s="319"/>
      <c r="AP895" s="319"/>
      <c r="AQ895" s="319"/>
      <c r="AR895" s="391"/>
      <c r="AS895" s="319"/>
      <c r="AT895" s="319"/>
      <c r="AU895" s="319"/>
      <c r="AV895" s="319"/>
      <c r="AW895" s="394"/>
      <c r="AX895" s="391"/>
      <c r="AY895" s="319"/>
      <c r="AZ895" s="319"/>
      <c r="BA895" s="319"/>
      <c r="BB895" s="319"/>
      <c r="BC895" s="319"/>
      <c r="BD895" s="391"/>
      <c r="BE895" s="319"/>
      <c r="BF895" s="319"/>
      <c r="BG895" s="319"/>
      <c r="BH895" s="319"/>
      <c r="BI895" s="319"/>
      <c r="BJ895" s="391"/>
      <c r="BL895" s="391"/>
      <c r="BM895" s="391"/>
      <c r="BN895" s="391"/>
      <c r="BO895" s="391"/>
      <c r="BP895" s="391"/>
      <c r="BQ895" s="391"/>
      <c r="BR895" s="391"/>
      <c r="BS895" s="391"/>
      <c r="BT895" s="391"/>
      <c r="BU895" s="391"/>
      <c r="BV895" s="391"/>
      <c r="BW895" s="391"/>
      <c r="BX895" s="391"/>
    </row>
    <row r="896" spans="1:76">
      <c r="A896" s="662"/>
      <c r="B896" s="319"/>
      <c r="C896" s="319"/>
      <c r="D896" s="319"/>
      <c r="E896" s="319"/>
      <c r="F896" s="319"/>
      <c r="G896" s="393"/>
      <c r="H896" s="391"/>
      <c r="I896" s="319"/>
      <c r="J896" s="319"/>
      <c r="K896" s="319"/>
      <c r="L896" s="319"/>
      <c r="M896" s="319"/>
      <c r="N896" s="391"/>
      <c r="O896" s="319"/>
      <c r="P896" s="319"/>
      <c r="Q896" s="319"/>
      <c r="R896" s="319"/>
      <c r="S896" s="319"/>
      <c r="T896" s="391"/>
      <c r="U896" s="319"/>
      <c r="V896" s="319"/>
      <c r="W896" s="319"/>
      <c r="X896" s="319"/>
      <c r="Y896" s="319"/>
      <c r="Z896" s="391"/>
      <c r="AA896" s="319"/>
      <c r="AB896" s="319"/>
      <c r="AC896" s="319"/>
      <c r="AD896" s="319"/>
      <c r="AE896" s="319"/>
      <c r="AF896" s="391"/>
      <c r="AG896" s="319"/>
      <c r="AH896" s="319"/>
      <c r="AI896" s="319"/>
      <c r="AJ896" s="319"/>
      <c r="AK896" s="319"/>
      <c r="AL896" s="391"/>
      <c r="AM896" s="319"/>
      <c r="AN896" s="319"/>
      <c r="AO896" s="319"/>
      <c r="AP896" s="319"/>
      <c r="AQ896" s="319"/>
      <c r="AR896" s="391"/>
      <c r="AS896" s="319"/>
      <c r="AT896" s="319"/>
      <c r="AU896" s="319"/>
      <c r="AV896" s="319"/>
      <c r="AW896" s="394"/>
      <c r="AX896" s="391"/>
      <c r="AY896" s="319"/>
      <c r="AZ896" s="319"/>
      <c r="BA896" s="319"/>
      <c r="BB896" s="319"/>
      <c r="BC896" s="319"/>
      <c r="BD896" s="391"/>
      <c r="BE896" s="319"/>
      <c r="BF896" s="319"/>
      <c r="BG896" s="319"/>
      <c r="BH896" s="319"/>
      <c r="BI896" s="319"/>
      <c r="BJ896" s="391"/>
      <c r="BL896" s="391"/>
      <c r="BM896" s="391"/>
      <c r="BN896" s="391"/>
      <c r="BO896" s="391"/>
      <c r="BP896" s="391"/>
      <c r="BQ896" s="391"/>
      <c r="BR896" s="391"/>
      <c r="BS896" s="391"/>
      <c r="BT896" s="391"/>
      <c r="BU896" s="391"/>
      <c r="BV896" s="391"/>
      <c r="BW896" s="391"/>
      <c r="BX896" s="391"/>
    </row>
    <row r="897" spans="1:76">
      <c r="A897" s="662"/>
      <c r="B897" s="319"/>
      <c r="C897" s="319"/>
      <c r="D897" s="319"/>
      <c r="E897" s="319"/>
      <c r="F897" s="319"/>
      <c r="G897" s="393"/>
      <c r="H897" s="391"/>
      <c r="I897" s="319"/>
      <c r="J897" s="319"/>
      <c r="K897" s="319"/>
      <c r="L897" s="319"/>
      <c r="M897" s="319"/>
      <c r="N897" s="391"/>
      <c r="O897" s="319"/>
      <c r="P897" s="319"/>
      <c r="Q897" s="319"/>
      <c r="R897" s="319"/>
      <c r="S897" s="319"/>
      <c r="T897" s="391"/>
      <c r="U897" s="319"/>
      <c r="V897" s="319"/>
      <c r="W897" s="319"/>
      <c r="X897" s="319"/>
      <c r="Y897" s="319"/>
      <c r="Z897" s="391"/>
      <c r="AA897" s="319"/>
      <c r="AB897" s="319"/>
      <c r="AC897" s="319"/>
      <c r="AD897" s="319"/>
      <c r="AE897" s="319"/>
      <c r="AF897" s="391"/>
      <c r="AG897" s="319"/>
      <c r="AH897" s="319"/>
      <c r="AI897" s="319"/>
      <c r="AJ897" s="319"/>
      <c r="AK897" s="319"/>
      <c r="AL897" s="391"/>
      <c r="AM897" s="319"/>
      <c r="AN897" s="319"/>
      <c r="AO897" s="319"/>
      <c r="AP897" s="319"/>
      <c r="AQ897" s="319"/>
      <c r="AR897" s="391"/>
      <c r="AS897" s="319"/>
      <c r="AT897" s="319"/>
      <c r="AU897" s="319"/>
      <c r="AV897" s="319"/>
      <c r="AW897" s="394"/>
      <c r="AX897" s="391"/>
      <c r="AY897" s="319"/>
      <c r="AZ897" s="319"/>
      <c r="BA897" s="319"/>
      <c r="BB897" s="319"/>
      <c r="BC897" s="319"/>
      <c r="BD897" s="391"/>
      <c r="BE897" s="319"/>
      <c r="BF897" s="319"/>
      <c r="BG897" s="319"/>
      <c r="BH897" s="319"/>
      <c r="BI897" s="319"/>
      <c r="BJ897" s="391"/>
      <c r="BL897" s="391"/>
      <c r="BM897" s="391"/>
      <c r="BN897" s="391"/>
      <c r="BO897" s="391"/>
      <c r="BP897" s="391"/>
      <c r="BQ897" s="391"/>
      <c r="BR897" s="391"/>
      <c r="BS897" s="391"/>
      <c r="BT897" s="391"/>
      <c r="BU897" s="391"/>
      <c r="BV897" s="391"/>
      <c r="BW897" s="391"/>
      <c r="BX897" s="391"/>
    </row>
    <row r="898" spans="1:76">
      <c r="A898" s="662"/>
      <c r="B898" s="319"/>
      <c r="C898" s="319"/>
      <c r="D898" s="319"/>
      <c r="E898" s="319"/>
      <c r="F898" s="319"/>
      <c r="G898" s="393"/>
      <c r="H898" s="391"/>
      <c r="I898" s="319"/>
      <c r="J898" s="319"/>
      <c r="K898" s="319"/>
      <c r="L898" s="319"/>
      <c r="M898" s="319"/>
      <c r="N898" s="391"/>
      <c r="O898" s="319"/>
      <c r="P898" s="319"/>
      <c r="Q898" s="319"/>
      <c r="R898" s="319"/>
      <c r="S898" s="319"/>
      <c r="T898" s="391"/>
      <c r="U898" s="319"/>
      <c r="V898" s="319"/>
      <c r="W898" s="319"/>
      <c r="X898" s="319"/>
      <c r="Y898" s="319"/>
      <c r="Z898" s="391"/>
      <c r="AA898" s="319"/>
      <c r="AB898" s="319"/>
      <c r="AC898" s="319"/>
      <c r="AD898" s="319"/>
      <c r="AE898" s="319"/>
      <c r="AF898" s="391"/>
      <c r="AG898" s="319"/>
      <c r="AH898" s="319"/>
      <c r="AI898" s="319"/>
      <c r="AJ898" s="319"/>
      <c r="AK898" s="319"/>
      <c r="AL898" s="391"/>
      <c r="AM898" s="319"/>
      <c r="AN898" s="319"/>
      <c r="AO898" s="319"/>
      <c r="AP898" s="319"/>
      <c r="AQ898" s="319"/>
      <c r="AR898" s="391"/>
      <c r="AS898" s="319"/>
      <c r="AT898" s="319"/>
      <c r="AU898" s="319"/>
      <c r="AV898" s="319"/>
      <c r="AW898" s="394"/>
      <c r="AX898" s="391"/>
      <c r="AY898" s="319"/>
      <c r="AZ898" s="319"/>
      <c r="BA898" s="319"/>
      <c r="BB898" s="319"/>
      <c r="BC898" s="319"/>
      <c r="BD898" s="391"/>
      <c r="BE898" s="319"/>
      <c r="BF898" s="319"/>
      <c r="BG898" s="319"/>
      <c r="BH898" s="319"/>
      <c r="BI898" s="319"/>
      <c r="BJ898" s="391"/>
      <c r="BL898" s="391"/>
      <c r="BM898" s="391"/>
      <c r="BN898" s="391"/>
      <c r="BO898" s="391"/>
      <c r="BP898" s="391"/>
      <c r="BQ898" s="391"/>
      <c r="BR898" s="391"/>
      <c r="BS898" s="391"/>
      <c r="BT898" s="391"/>
      <c r="BU898" s="391"/>
      <c r="BV898" s="391"/>
      <c r="BW898" s="391"/>
      <c r="BX898" s="391"/>
    </row>
    <row r="899" spans="1:76">
      <c r="A899" s="662"/>
      <c r="B899" s="319"/>
      <c r="C899" s="319"/>
      <c r="D899" s="319"/>
      <c r="E899" s="319"/>
      <c r="F899" s="319"/>
      <c r="G899" s="393"/>
      <c r="H899" s="391"/>
      <c r="I899" s="319"/>
      <c r="J899" s="319"/>
      <c r="K899" s="319"/>
      <c r="L899" s="319"/>
      <c r="M899" s="319"/>
      <c r="N899" s="391"/>
      <c r="O899" s="319"/>
      <c r="P899" s="319"/>
      <c r="Q899" s="319"/>
      <c r="R899" s="319"/>
      <c r="S899" s="319"/>
      <c r="T899" s="391"/>
      <c r="U899" s="319"/>
      <c r="V899" s="319"/>
      <c r="W899" s="319"/>
      <c r="X899" s="319"/>
      <c r="Y899" s="319"/>
      <c r="Z899" s="391"/>
      <c r="AA899" s="319"/>
      <c r="AB899" s="319"/>
      <c r="AC899" s="319"/>
      <c r="AD899" s="319"/>
      <c r="AE899" s="319"/>
      <c r="AF899" s="391"/>
      <c r="AG899" s="319"/>
      <c r="AH899" s="319"/>
      <c r="AI899" s="319"/>
      <c r="AJ899" s="319"/>
      <c r="AK899" s="319"/>
      <c r="AL899" s="391"/>
      <c r="AM899" s="319"/>
      <c r="AN899" s="319"/>
      <c r="AO899" s="319"/>
      <c r="AP899" s="319"/>
      <c r="AQ899" s="319"/>
      <c r="AR899" s="391"/>
      <c r="AS899" s="319"/>
      <c r="AT899" s="319"/>
      <c r="AU899" s="319"/>
      <c r="AV899" s="319"/>
      <c r="AW899" s="394"/>
      <c r="AX899" s="391"/>
      <c r="AY899" s="319"/>
      <c r="AZ899" s="319"/>
      <c r="BA899" s="319"/>
      <c r="BB899" s="319"/>
      <c r="BC899" s="319"/>
      <c r="BD899" s="391"/>
      <c r="BE899" s="319"/>
      <c r="BF899" s="319"/>
      <c r="BG899" s="319"/>
      <c r="BH899" s="319"/>
      <c r="BI899" s="319"/>
      <c r="BJ899" s="391"/>
      <c r="BL899" s="391"/>
      <c r="BM899" s="391"/>
      <c r="BN899" s="391"/>
      <c r="BO899" s="391"/>
      <c r="BP899" s="391"/>
      <c r="BQ899" s="391"/>
      <c r="BR899" s="391"/>
      <c r="BS899" s="391"/>
      <c r="BT899" s="391"/>
      <c r="BU899" s="391"/>
      <c r="BV899" s="391"/>
      <c r="BW899" s="391"/>
      <c r="BX899" s="391"/>
    </row>
    <row r="900" spans="1:76">
      <c r="A900" s="662"/>
      <c r="B900" s="319"/>
      <c r="C900" s="319"/>
      <c r="D900" s="319"/>
      <c r="E900" s="319"/>
      <c r="F900" s="319"/>
      <c r="G900" s="393"/>
      <c r="H900" s="391"/>
      <c r="I900" s="319"/>
      <c r="J900" s="319"/>
      <c r="K900" s="319"/>
      <c r="L900" s="319"/>
      <c r="M900" s="319"/>
      <c r="N900" s="391"/>
      <c r="O900" s="319"/>
      <c r="P900" s="319"/>
      <c r="Q900" s="319"/>
      <c r="R900" s="319"/>
      <c r="S900" s="319"/>
      <c r="T900" s="391"/>
      <c r="U900" s="319"/>
      <c r="V900" s="319"/>
      <c r="W900" s="319"/>
      <c r="X900" s="319"/>
      <c r="Y900" s="319"/>
      <c r="Z900" s="391"/>
      <c r="AA900" s="319"/>
      <c r="AB900" s="319"/>
      <c r="AC900" s="319"/>
      <c r="AD900" s="319"/>
      <c r="AE900" s="319"/>
      <c r="AF900" s="391"/>
      <c r="AG900" s="319"/>
      <c r="AH900" s="319"/>
      <c r="AI900" s="319"/>
      <c r="AJ900" s="319"/>
      <c r="AK900" s="319"/>
      <c r="AL900" s="391"/>
      <c r="AM900" s="319"/>
      <c r="AN900" s="319"/>
      <c r="AO900" s="319"/>
      <c r="AP900" s="319"/>
      <c r="AQ900" s="319"/>
      <c r="AR900" s="391"/>
      <c r="AS900" s="319"/>
      <c r="AT900" s="319"/>
      <c r="AU900" s="319"/>
      <c r="AV900" s="319"/>
      <c r="AW900" s="394"/>
      <c r="AX900" s="391"/>
      <c r="AY900" s="319"/>
      <c r="AZ900" s="319"/>
      <c r="BA900" s="319"/>
      <c r="BB900" s="319"/>
      <c r="BC900" s="319"/>
      <c r="BD900" s="391"/>
      <c r="BE900" s="319"/>
      <c r="BF900" s="319"/>
      <c r="BG900" s="319"/>
      <c r="BH900" s="319"/>
      <c r="BI900" s="319"/>
      <c r="BJ900" s="391"/>
      <c r="BL900" s="391"/>
      <c r="BM900" s="391"/>
      <c r="BN900" s="391"/>
      <c r="BO900" s="391"/>
      <c r="BP900" s="391"/>
      <c r="BQ900" s="391"/>
      <c r="BR900" s="391"/>
      <c r="BS900" s="391"/>
      <c r="BT900" s="391"/>
      <c r="BU900" s="391"/>
      <c r="BV900" s="391"/>
      <c r="BW900" s="391"/>
      <c r="BX900" s="391"/>
    </row>
    <row r="901" spans="1:76">
      <c r="A901" s="662"/>
      <c r="B901" s="319"/>
      <c r="C901" s="319"/>
      <c r="D901" s="319"/>
      <c r="E901" s="319"/>
      <c r="F901" s="319"/>
      <c r="G901" s="393"/>
      <c r="H901" s="391"/>
      <c r="I901" s="319"/>
      <c r="J901" s="319"/>
      <c r="K901" s="319"/>
      <c r="L901" s="319"/>
      <c r="M901" s="319"/>
      <c r="N901" s="391"/>
      <c r="O901" s="319"/>
      <c r="P901" s="319"/>
      <c r="Q901" s="319"/>
      <c r="R901" s="319"/>
      <c r="S901" s="319"/>
      <c r="T901" s="391"/>
      <c r="U901" s="319"/>
      <c r="V901" s="319"/>
      <c r="W901" s="319"/>
      <c r="X901" s="319"/>
      <c r="Y901" s="319"/>
      <c r="Z901" s="391"/>
      <c r="AA901" s="319"/>
      <c r="AB901" s="319"/>
      <c r="AC901" s="319"/>
      <c r="AD901" s="319"/>
      <c r="AE901" s="319"/>
      <c r="AF901" s="391"/>
      <c r="AG901" s="319"/>
      <c r="AH901" s="319"/>
      <c r="AI901" s="319"/>
      <c r="AJ901" s="319"/>
      <c r="AK901" s="319"/>
      <c r="AL901" s="391"/>
      <c r="AM901" s="319"/>
      <c r="AN901" s="319"/>
      <c r="AO901" s="319"/>
      <c r="AP901" s="319"/>
      <c r="AQ901" s="319"/>
      <c r="AR901" s="391"/>
      <c r="AS901" s="319"/>
      <c r="AT901" s="319"/>
      <c r="AU901" s="319"/>
      <c r="AV901" s="319"/>
      <c r="AW901" s="394"/>
      <c r="AX901" s="391"/>
      <c r="AY901" s="319"/>
      <c r="AZ901" s="319"/>
      <c r="BA901" s="319"/>
      <c r="BB901" s="319"/>
      <c r="BC901" s="319"/>
      <c r="BD901" s="391"/>
      <c r="BE901" s="319"/>
      <c r="BF901" s="319"/>
      <c r="BG901" s="319"/>
      <c r="BH901" s="319"/>
      <c r="BI901" s="319"/>
      <c r="BJ901" s="391"/>
      <c r="BL901" s="391"/>
      <c r="BM901" s="391"/>
      <c r="BN901" s="391"/>
      <c r="BO901" s="391"/>
      <c r="BP901" s="391"/>
      <c r="BQ901" s="391"/>
      <c r="BR901" s="391"/>
      <c r="BS901" s="391"/>
      <c r="BT901" s="391"/>
      <c r="BU901" s="391"/>
      <c r="BV901" s="391"/>
      <c r="BW901" s="391"/>
      <c r="BX901" s="391"/>
    </row>
    <row r="902" spans="1:76">
      <c r="A902" s="662"/>
      <c r="B902" s="319"/>
      <c r="C902" s="319"/>
      <c r="D902" s="319"/>
      <c r="E902" s="319"/>
      <c r="F902" s="319"/>
      <c r="G902" s="393"/>
      <c r="H902" s="391"/>
      <c r="I902" s="319"/>
      <c r="J902" s="319"/>
      <c r="K902" s="319"/>
      <c r="L902" s="319"/>
      <c r="M902" s="319"/>
      <c r="N902" s="391"/>
      <c r="O902" s="319"/>
      <c r="P902" s="319"/>
      <c r="Q902" s="319"/>
      <c r="R902" s="319"/>
      <c r="S902" s="319"/>
      <c r="T902" s="391"/>
      <c r="U902" s="319"/>
      <c r="V902" s="319"/>
      <c r="W902" s="319"/>
      <c r="X902" s="319"/>
      <c r="Y902" s="319"/>
      <c r="Z902" s="391"/>
      <c r="AA902" s="319"/>
      <c r="AB902" s="319"/>
      <c r="AC902" s="319"/>
      <c r="AD902" s="319"/>
      <c r="AE902" s="319"/>
      <c r="AF902" s="391"/>
      <c r="AG902" s="319"/>
      <c r="AH902" s="319"/>
      <c r="AI902" s="319"/>
      <c r="AJ902" s="319"/>
      <c r="AK902" s="319"/>
      <c r="AL902" s="391"/>
      <c r="AM902" s="319"/>
      <c r="AN902" s="319"/>
      <c r="AO902" s="319"/>
      <c r="AP902" s="319"/>
      <c r="AQ902" s="319"/>
      <c r="AR902" s="391"/>
      <c r="AS902" s="319"/>
      <c r="AT902" s="319"/>
      <c r="AU902" s="319"/>
      <c r="AV902" s="319"/>
      <c r="AW902" s="394"/>
      <c r="AX902" s="391"/>
      <c r="AY902" s="319"/>
      <c r="AZ902" s="319"/>
      <c r="BA902" s="319"/>
      <c r="BB902" s="319"/>
      <c r="BC902" s="319"/>
      <c r="BD902" s="391"/>
      <c r="BE902" s="319"/>
      <c r="BF902" s="319"/>
      <c r="BG902" s="319"/>
      <c r="BH902" s="319"/>
      <c r="BI902" s="319"/>
      <c r="BJ902" s="391"/>
      <c r="BL902" s="391"/>
      <c r="BM902" s="391"/>
      <c r="BN902" s="391"/>
      <c r="BO902" s="391"/>
      <c r="BP902" s="391"/>
      <c r="BQ902" s="391"/>
      <c r="BR902" s="391"/>
      <c r="BS902" s="391"/>
      <c r="BT902" s="391"/>
      <c r="BU902" s="391"/>
      <c r="BV902" s="391"/>
      <c r="BW902" s="391"/>
      <c r="BX902" s="391"/>
    </row>
    <row r="903" spans="1:76">
      <c r="A903" s="662"/>
      <c r="B903" s="319"/>
      <c r="C903" s="319"/>
      <c r="D903" s="319"/>
      <c r="E903" s="319"/>
      <c r="F903" s="319"/>
      <c r="G903" s="393"/>
      <c r="H903" s="391"/>
      <c r="I903" s="319"/>
      <c r="J903" s="319"/>
      <c r="K903" s="319"/>
      <c r="L903" s="319"/>
      <c r="M903" s="319"/>
      <c r="N903" s="391"/>
      <c r="O903" s="319"/>
      <c r="P903" s="319"/>
      <c r="Q903" s="319"/>
      <c r="R903" s="319"/>
      <c r="S903" s="319"/>
      <c r="T903" s="391"/>
      <c r="U903" s="319"/>
      <c r="V903" s="319"/>
      <c r="W903" s="319"/>
      <c r="X903" s="319"/>
      <c r="Y903" s="319"/>
      <c r="Z903" s="391"/>
      <c r="AA903" s="319"/>
      <c r="AB903" s="319"/>
      <c r="AC903" s="319"/>
      <c r="AD903" s="319"/>
      <c r="AE903" s="319"/>
      <c r="AF903" s="391"/>
      <c r="AG903" s="319"/>
      <c r="AH903" s="319"/>
      <c r="AI903" s="319"/>
      <c r="AJ903" s="319"/>
      <c r="AK903" s="319"/>
      <c r="AL903" s="391"/>
      <c r="AM903" s="319"/>
      <c r="AN903" s="319"/>
      <c r="AO903" s="319"/>
      <c r="AP903" s="319"/>
      <c r="AQ903" s="319"/>
      <c r="AR903" s="391"/>
      <c r="AS903" s="319"/>
      <c r="AT903" s="319"/>
      <c r="AU903" s="319"/>
      <c r="AV903" s="319"/>
      <c r="AW903" s="394"/>
      <c r="AX903" s="391"/>
      <c r="AY903" s="319"/>
      <c r="AZ903" s="319"/>
      <c r="BA903" s="319"/>
      <c r="BB903" s="319"/>
      <c r="BC903" s="319"/>
      <c r="BD903" s="391"/>
      <c r="BE903" s="319"/>
      <c r="BF903" s="319"/>
      <c r="BG903" s="319"/>
      <c r="BH903" s="319"/>
      <c r="BI903" s="319"/>
      <c r="BJ903" s="391"/>
      <c r="BL903" s="391"/>
      <c r="BM903" s="391"/>
      <c r="BN903" s="391"/>
      <c r="BO903" s="391"/>
      <c r="BP903" s="391"/>
      <c r="BQ903" s="391"/>
      <c r="BR903" s="391"/>
      <c r="BS903" s="391"/>
      <c r="BT903" s="391"/>
      <c r="BU903" s="391"/>
      <c r="BV903" s="391"/>
      <c r="BW903" s="391"/>
      <c r="BX903" s="391"/>
    </row>
    <row r="904" spans="1:76">
      <c r="A904" s="662"/>
      <c r="B904" s="319"/>
      <c r="C904" s="319"/>
      <c r="D904" s="319"/>
      <c r="E904" s="319"/>
      <c r="F904" s="319"/>
      <c r="G904" s="393"/>
      <c r="H904" s="391"/>
      <c r="I904" s="319"/>
      <c r="J904" s="319"/>
      <c r="K904" s="319"/>
      <c r="L904" s="319"/>
      <c r="M904" s="319"/>
      <c r="N904" s="391"/>
      <c r="O904" s="319"/>
      <c r="P904" s="319"/>
      <c r="Q904" s="319"/>
      <c r="R904" s="319"/>
      <c r="S904" s="319"/>
      <c r="T904" s="391"/>
      <c r="U904" s="319"/>
      <c r="V904" s="319"/>
      <c r="W904" s="319"/>
      <c r="X904" s="319"/>
      <c r="Y904" s="319"/>
      <c r="Z904" s="391"/>
      <c r="AA904" s="319"/>
      <c r="AB904" s="319"/>
      <c r="AC904" s="319"/>
      <c r="AD904" s="319"/>
      <c r="AE904" s="319"/>
      <c r="AF904" s="391"/>
      <c r="AG904" s="319"/>
      <c r="AH904" s="319"/>
      <c r="AI904" s="319"/>
      <c r="AJ904" s="319"/>
      <c r="AK904" s="319"/>
      <c r="AL904" s="391"/>
      <c r="AM904" s="319"/>
      <c r="AN904" s="319"/>
      <c r="AO904" s="319"/>
      <c r="AP904" s="319"/>
      <c r="AQ904" s="319"/>
      <c r="AR904" s="391"/>
      <c r="AS904" s="319"/>
      <c r="AT904" s="319"/>
      <c r="AU904" s="319"/>
      <c r="AV904" s="319"/>
      <c r="AW904" s="394"/>
      <c r="AX904" s="391"/>
      <c r="AY904" s="319"/>
      <c r="AZ904" s="319"/>
      <c r="BA904" s="319"/>
      <c r="BB904" s="319"/>
      <c r="BC904" s="319"/>
      <c r="BD904" s="391"/>
      <c r="BE904" s="319"/>
      <c r="BF904" s="319"/>
      <c r="BG904" s="319"/>
      <c r="BH904" s="319"/>
      <c r="BI904" s="319"/>
      <c r="BJ904" s="391"/>
      <c r="BL904" s="391"/>
      <c r="BM904" s="391"/>
      <c r="BN904" s="391"/>
      <c r="BO904" s="391"/>
      <c r="BP904" s="391"/>
      <c r="BQ904" s="391"/>
      <c r="BR904" s="391"/>
      <c r="BS904" s="391"/>
      <c r="BT904" s="391"/>
      <c r="BU904" s="391"/>
      <c r="BV904" s="391"/>
      <c r="BW904" s="391"/>
      <c r="BX904" s="391"/>
    </row>
    <row r="905" spans="1:76">
      <c r="A905" s="662"/>
      <c r="B905" s="319"/>
      <c r="C905" s="319"/>
      <c r="D905" s="319"/>
      <c r="E905" s="319"/>
      <c r="F905" s="319"/>
      <c r="G905" s="393"/>
      <c r="H905" s="391"/>
      <c r="I905" s="319"/>
      <c r="J905" s="319"/>
      <c r="K905" s="319"/>
      <c r="L905" s="319"/>
      <c r="M905" s="319"/>
      <c r="N905" s="391"/>
      <c r="O905" s="319"/>
      <c r="P905" s="319"/>
      <c r="Q905" s="319"/>
      <c r="R905" s="319"/>
      <c r="S905" s="319"/>
      <c r="T905" s="391"/>
      <c r="U905" s="319"/>
      <c r="V905" s="319"/>
      <c r="W905" s="319"/>
      <c r="X905" s="319"/>
      <c r="Y905" s="319"/>
      <c r="Z905" s="391"/>
      <c r="AA905" s="319"/>
      <c r="AB905" s="319"/>
      <c r="AC905" s="319"/>
      <c r="AD905" s="319"/>
      <c r="AE905" s="319"/>
      <c r="AF905" s="391"/>
      <c r="AG905" s="319"/>
      <c r="AH905" s="319"/>
      <c r="AI905" s="319"/>
      <c r="AJ905" s="319"/>
      <c r="AK905" s="319"/>
      <c r="AL905" s="391"/>
      <c r="AM905" s="319"/>
      <c r="AN905" s="319"/>
      <c r="AO905" s="319"/>
      <c r="AP905" s="319"/>
      <c r="AQ905" s="319"/>
      <c r="AR905" s="391"/>
      <c r="AS905" s="319"/>
      <c r="AT905" s="319"/>
      <c r="AU905" s="319"/>
      <c r="AV905" s="319"/>
      <c r="AW905" s="394"/>
      <c r="AX905" s="391"/>
      <c r="AY905" s="319"/>
      <c r="AZ905" s="319"/>
      <c r="BA905" s="319"/>
      <c r="BB905" s="319"/>
      <c r="BC905" s="319"/>
      <c r="BD905" s="391"/>
      <c r="BE905" s="319"/>
      <c r="BF905" s="319"/>
      <c r="BG905" s="319"/>
      <c r="BH905" s="319"/>
      <c r="BI905" s="319"/>
      <c r="BJ905" s="391"/>
      <c r="BL905" s="391"/>
      <c r="BM905" s="391"/>
      <c r="BN905" s="391"/>
      <c r="BO905" s="391"/>
      <c r="BP905" s="391"/>
      <c r="BQ905" s="391"/>
      <c r="BR905" s="391"/>
      <c r="BS905" s="391"/>
      <c r="BT905" s="391"/>
      <c r="BU905" s="391"/>
      <c r="BV905" s="391"/>
      <c r="BW905" s="391"/>
      <c r="BX905" s="391"/>
    </row>
    <row r="906" spans="1:76">
      <c r="A906" s="662"/>
      <c r="B906" s="319"/>
      <c r="C906" s="319"/>
      <c r="D906" s="319"/>
      <c r="E906" s="319"/>
      <c r="F906" s="319"/>
      <c r="G906" s="393"/>
      <c r="H906" s="391"/>
      <c r="I906" s="319"/>
      <c r="J906" s="319"/>
      <c r="K906" s="319"/>
      <c r="L906" s="319"/>
      <c r="M906" s="319"/>
      <c r="N906" s="391"/>
      <c r="O906" s="319"/>
      <c r="P906" s="319"/>
      <c r="Q906" s="319"/>
      <c r="R906" s="319"/>
      <c r="S906" s="319"/>
      <c r="T906" s="391"/>
      <c r="U906" s="319"/>
      <c r="V906" s="319"/>
      <c r="W906" s="319"/>
      <c r="X906" s="319"/>
      <c r="Y906" s="319"/>
      <c r="Z906" s="391"/>
      <c r="AA906" s="319"/>
      <c r="AB906" s="319"/>
      <c r="AC906" s="319"/>
      <c r="AD906" s="319"/>
      <c r="AE906" s="319"/>
      <c r="AF906" s="391"/>
      <c r="AG906" s="319"/>
      <c r="AH906" s="319"/>
      <c r="AI906" s="319"/>
      <c r="AJ906" s="319"/>
      <c r="AK906" s="319"/>
      <c r="AL906" s="391"/>
      <c r="AM906" s="319"/>
      <c r="AN906" s="319"/>
      <c r="AO906" s="319"/>
      <c r="AP906" s="319"/>
      <c r="AQ906" s="319"/>
      <c r="AR906" s="391"/>
      <c r="AS906" s="319"/>
      <c r="AT906" s="319"/>
      <c r="AU906" s="319"/>
      <c r="AV906" s="319"/>
      <c r="AW906" s="394"/>
      <c r="AX906" s="391"/>
      <c r="AY906" s="319"/>
      <c r="AZ906" s="319"/>
      <c r="BA906" s="319"/>
      <c r="BB906" s="319"/>
      <c r="BC906" s="319"/>
      <c r="BD906" s="391"/>
      <c r="BE906" s="319"/>
      <c r="BF906" s="319"/>
      <c r="BG906" s="319"/>
      <c r="BH906" s="319"/>
      <c r="BI906" s="319"/>
      <c r="BJ906" s="391"/>
      <c r="BL906" s="391"/>
      <c r="BM906" s="391"/>
      <c r="BN906" s="391"/>
      <c r="BO906" s="391"/>
      <c r="BP906" s="391"/>
      <c r="BQ906" s="391"/>
      <c r="BR906" s="391"/>
      <c r="BS906" s="391"/>
      <c r="BT906" s="391"/>
      <c r="BU906" s="391"/>
      <c r="BV906" s="391"/>
      <c r="BW906" s="391"/>
      <c r="BX906" s="391"/>
    </row>
    <row r="907" spans="1:76">
      <c r="A907" s="662"/>
      <c r="B907" s="319"/>
      <c r="C907" s="319"/>
      <c r="D907" s="319"/>
      <c r="E907" s="319"/>
      <c r="F907" s="319"/>
      <c r="G907" s="393"/>
      <c r="H907" s="391"/>
      <c r="I907" s="319"/>
      <c r="J907" s="319"/>
      <c r="K907" s="319"/>
      <c r="L907" s="319"/>
      <c r="M907" s="319"/>
      <c r="N907" s="391"/>
      <c r="O907" s="319"/>
      <c r="P907" s="319"/>
      <c r="Q907" s="319"/>
      <c r="R907" s="319"/>
      <c r="S907" s="319"/>
      <c r="T907" s="391"/>
      <c r="U907" s="319"/>
      <c r="V907" s="319"/>
      <c r="W907" s="319"/>
      <c r="X907" s="319"/>
      <c r="Y907" s="319"/>
      <c r="Z907" s="391"/>
      <c r="AA907" s="319"/>
      <c r="AB907" s="319"/>
      <c r="AC907" s="319"/>
      <c r="AD907" s="319"/>
      <c r="AE907" s="319"/>
      <c r="AF907" s="391"/>
      <c r="AG907" s="319"/>
      <c r="AH907" s="319"/>
      <c r="AI907" s="319"/>
      <c r="AJ907" s="319"/>
      <c r="AK907" s="319"/>
      <c r="AL907" s="391"/>
      <c r="AM907" s="319"/>
      <c r="AN907" s="319"/>
      <c r="AO907" s="319"/>
      <c r="AP907" s="319"/>
      <c r="AQ907" s="319"/>
      <c r="AR907" s="391"/>
      <c r="AS907" s="319"/>
      <c r="AT907" s="319"/>
      <c r="AU907" s="319"/>
      <c r="AV907" s="319"/>
      <c r="AW907" s="394"/>
      <c r="AX907" s="391"/>
      <c r="AY907" s="319"/>
      <c r="AZ907" s="319"/>
      <c r="BA907" s="319"/>
      <c r="BB907" s="319"/>
      <c r="BC907" s="319"/>
      <c r="BD907" s="391"/>
      <c r="BE907" s="319"/>
      <c r="BF907" s="319"/>
      <c r="BG907" s="319"/>
      <c r="BH907" s="319"/>
      <c r="BI907" s="319"/>
      <c r="BJ907" s="391"/>
      <c r="BL907" s="391"/>
      <c r="BM907" s="391"/>
      <c r="BN907" s="391"/>
      <c r="BO907" s="391"/>
      <c r="BP907" s="391"/>
      <c r="BQ907" s="391"/>
      <c r="BR907" s="391"/>
      <c r="BS907" s="391"/>
      <c r="BT907" s="391"/>
      <c r="BU907" s="391"/>
      <c r="BV907" s="391"/>
      <c r="BW907" s="391"/>
      <c r="BX907" s="391"/>
    </row>
    <row r="908" spans="1:76">
      <c r="A908" s="662"/>
      <c r="B908" s="319"/>
      <c r="C908" s="319"/>
      <c r="D908" s="319"/>
      <c r="E908" s="319"/>
      <c r="F908" s="319"/>
      <c r="G908" s="393"/>
      <c r="H908" s="391"/>
      <c r="I908" s="319"/>
      <c r="J908" s="319"/>
      <c r="K908" s="319"/>
      <c r="L908" s="319"/>
      <c r="M908" s="319"/>
      <c r="N908" s="391"/>
      <c r="O908" s="319"/>
      <c r="P908" s="319"/>
      <c r="Q908" s="319"/>
      <c r="R908" s="319"/>
      <c r="S908" s="319"/>
      <c r="T908" s="391"/>
      <c r="U908" s="319"/>
      <c r="V908" s="319"/>
      <c r="W908" s="319"/>
      <c r="X908" s="319"/>
      <c r="Y908" s="319"/>
      <c r="Z908" s="391"/>
      <c r="AA908" s="319"/>
      <c r="AB908" s="319"/>
      <c r="AC908" s="319"/>
      <c r="AD908" s="319"/>
      <c r="AE908" s="319"/>
      <c r="AF908" s="391"/>
      <c r="AG908" s="319"/>
      <c r="AH908" s="319"/>
      <c r="AI908" s="319"/>
      <c r="AJ908" s="319"/>
      <c r="AK908" s="319"/>
      <c r="AL908" s="391"/>
      <c r="AM908" s="319"/>
      <c r="AN908" s="319"/>
      <c r="AO908" s="319"/>
      <c r="AP908" s="319"/>
      <c r="AQ908" s="319"/>
      <c r="AR908" s="391"/>
      <c r="AS908" s="319"/>
      <c r="AT908" s="319"/>
      <c r="AU908" s="319"/>
      <c r="AV908" s="319"/>
      <c r="AW908" s="394"/>
      <c r="AX908" s="391"/>
      <c r="AY908" s="319"/>
      <c r="AZ908" s="319"/>
      <c r="BA908" s="319"/>
      <c r="BB908" s="319"/>
      <c r="BC908" s="319"/>
      <c r="BD908" s="391"/>
      <c r="BE908" s="319"/>
      <c r="BF908" s="319"/>
      <c r="BG908" s="319"/>
      <c r="BH908" s="319"/>
      <c r="BI908" s="319"/>
      <c r="BJ908" s="391"/>
      <c r="BL908" s="391"/>
      <c r="BM908" s="391"/>
      <c r="BN908" s="391"/>
      <c r="BO908" s="391"/>
      <c r="BP908" s="391"/>
      <c r="BQ908" s="391"/>
      <c r="BR908" s="391"/>
      <c r="BS908" s="391"/>
      <c r="BT908" s="391"/>
      <c r="BU908" s="391"/>
      <c r="BV908" s="391"/>
      <c r="BW908" s="391"/>
      <c r="BX908" s="391"/>
    </row>
    <row r="909" spans="1:76">
      <c r="A909" s="662"/>
      <c r="B909" s="319"/>
      <c r="C909" s="319"/>
      <c r="D909" s="319"/>
      <c r="E909" s="319"/>
      <c r="F909" s="319"/>
      <c r="G909" s="393"/>
      <c r="H909" s="391"/>
      <c r="I909" s="319"/>
      <c r="J909" s="319"/>
      <c r="K909" s="319"/>
      <c r="L909" s="319"/>
      <c r="M909" s="319"/>
      <c r="N909" s="391"/>
      <c r="O909" s="319"/>
      <c r="P909" s="319"/>
      <c r="Q909" s="319"/>
      <c r="R909" s="319"/>
      <c r="S909" s="319"/>
      <c r="T909" s="391"/>
      <c r="U909" s="319"/>
      <c r="V909" s="319"/>
      <c r="W909" s="319"/>
      <c r="X909" s="319"/>
      <c r="Y909" s="319"/>
      <c r="Z909" s="391"/>
      <c r="AA909" s="319"/>
      <c r="AB909" s="319"/>
      <c r="AC909" s="319"/>
      <c r="AD909" s="319"/>
      <c r="AE909" s="319"/>
      <c r="AF909" s="391"/>
      <c r="AG909" s="319"/>
      <c r="AH909" s="319"/>
      <c r="AI909" s="319"/>
      <c r="AJ909" s="319"/>
      <c r="AK909" s="319"/>
      <c r="AL909" s="391"/>
      <c r="AM909" s="319"/>
      <c r="AN909" s="319"/>
      <c r="AO909" s="319"/>
      <c r="AP909" s="319"/>
      <c r="AQ909" s="319"/>
      <c r="AR909" s="391"/>
      <c r="AS909" s="319"/>
      <c r="AT909" s="319"/>
      <c r="AU909" s="319"/>
      <c r="AV909" s="319"/>
      <c r="AW909" s="394"/>
      <c r="AX909" s="391"/>
      <c r="AY909" s="319"/>
      <c r="AZ909" s="319"/>
      <c r="BA909" s="319"/>
      <c r="BB909" s="319"/>
      <c r="BC909" s="319"/>
      <c r="BD909" s="391"/>
      <c r="BE909" s="319"/>
      <c r="BF909" s="319"/>
      <c r="BG909" s="319"/>
      <c r="BH909" s="319"/>
      <c r="BI909" s="319"/>
      <c r="BJ909" s="391"/>
      <c r="BL909" s="391"/>
      <c r="BM909" s="391"/>
      <c r="BN909" s="391"/>
      <c r="BO909" s="391"/>
      <c r="BP909" s="391"/>
      <c r="BQ909" s="391"/>
      <c r="BR909" s="391"/>
      <c r="BS909" s="391"/>
      <c r="BT909" s="391"/>
      <c r="BU909" s="391"/>
      <c r="BV909" s="391"/>
      <c r="BW909" s="391"/>
      <c r="BX909" s="391"/>
    </row>
    <row r="910" spans="1:76">
      <c r="A910" s="662"/>
      <c r="B910" s="319"/>
      <c r="C910" s="319"/>
      <c r="D910" s="319"/>
      <c r="E910" s="319"/>
      <c r="F910" s="319"/>
      <c r="G910" s="393"/>
      <c r="H910" s="391"/>
      <c r="I910" s="319"/>
      <c r="J910" s="319"/>
      <c r="K910" s="319"/>
      <c r="L910" s="319"/>
      <c r="M910" s="319"/>
      <c r="N910" s="391"/>
      <c r="O910" s="319"/>
      <c r="P910" s="319"/>
      <c r="Q910" s="319"/>
      <c r="R910" s="319"/>
      <c r="S910" s="319"/>
      <c r="T910" s="391"/>
      <c r="U910" s="319"/>
      <c r="V910" s="319"/>
      <c r="W910" s="319"/>
      <c r="X910" s="319"/>
      <c r="Y910" s="319"/>
      <c r="Z910" s="391"/>
      <c r="AA910" s="319"/>
      <c r="AB910" s="319"/>
      <c r="AC910" s="319"/>
      <c r="AD910" s="319"/>
      <c r="AE910" s="319"/>
      <c r="AF910" s="391"/>
      <c r="AG910" s="319"/>
      <c r="AH910" s="319"/>
      <c r="AI910" s="319"/>
      <c r="AJ910" s="319"/>
      <c r="AK910" s="319"/>
      <c r="AL910" s="391"/>
      <c r="AM910" s="319"/>
      <c r="AN910" s="319"/>
      <c r="AO910" s="319"/>
      <c r="AP910" s="319"/>
      <c r="AQ910" s="319"/>
      <c r="AR910" s="391"/>
      <c r="AS910" s="319"/>
      <c r="AT910" s="319"/>
      <c r="AU910" s="319"/>
      <c r="AV910" s="319"/>
      <c r="AW910" s="394"/>
      <c r="AX910" s="391"/>
      <c r="AY910" s="319"/>
      <c r="AZ910" s="319"/>
      <c r="BA910" s="319"/>
      <c r="BB910" s="319"/>
      <c r="BC910" s="319"/>
      <c r="BD910" s="391"/>
      <c r="BE910" s="319"/>
      <c r="BF910" s="319"/>
      <c r="BG910" s="319"/>
      <c r="BH910" s="319"/>
      <c r="BI910" s="319"/>
      <c r="BJ910" s="391"/>
      <c r="BL910" s="391"/>
      <c r="BM910" s="391"/>
      <c r="BN910" s="391"/>
      <c r="BO910" s="391"/>
      <c r="BP910" s="391"/>
      <c r="BQ910" s="391"/>
      <c r="BR910" s="391"/>
      <c r="BS910" s="391"/>
      <c r="BT910" s="391"/>
      <c r="BU910" s="391"/>
      <c r="BV910" s="391"/>
      <c r="BW910" s="391"/>
      <c r="BX910" s="391"/>
    </row>
    <row r="911" spans="1:76">
      <c r="A911" s="662"/>
      <c r="B911" s="319"/>
      <c r="C911" s="319"/>
      <c r="D911" s="319"/>
      <c r="E911" s="319"/>
      <c r="F911" s="319"/>
      <c r="G911" s="393"/>
      <c r="H911" s="391"/>
      <c r="I911" s="319"/>
      <c r="J911" s="319"/>
      <c r="K911" s="319"/>
      <c r="L911" s="319"/>
      <c r="M911" s="319"/>
      <c r="N911" s="391"/>
      <c r="O911" s="319"/>
      <c r="P911" s="319"/>
      <c r="Q911" s="319"/>
      <c r="R911" s="319"/>
      <c r="S911" s="319"/>
      <c r="T911" s="391"/>
      <c r="U911" s="319"/>
      <c r="V911" s="319"/>
      <c r="W911" s="319"/>
      <c r="X911" s="319"/>
      <c r="Y911" s="319"/>
      <c r="Z911" s="391"/>
      <c r="AA911" s="319"/>
      <c r="AB911" s="319"/>
      <c r="AC911" s="319"/>
      <c r="AD911" s="319"/>
      <c r="AE911" s="319"/>
      <c r="AF911" s="391"/>
      <c r="AG911" s="319"/>
      <c r="AH911" s="319"/>
      <c r="AI911" s="319"/>
      <c r="AJ911" s="319"/>
      <c r="AK911" s="319"/>
      <c r="AL911" s="391"/>
      <c r="AM911" s="319"/>
      <c r="AN911" s="319"/>
      <c r="AO911" s="319"/>
      <c r="AP911" s="319"/>
      <c r="AQ911" s="319"/>
      <c r="AR911" s="391"/>
      <c r="AS911" s="319"/>
      <c r="AT911" s="319"/>
      <c r="AU911" s="319"/>
      <c r="AV911" s="319"/>
      <c r="AW911" s="394"/>
      <c r="AX911" s="391"/>
      <c r="AY911" s="319"/>
      <c r="AZ911" s="319"/>
      <c r="BA911" s="319"/>
      <c r="BB911" s="319"/>
      <c r="BC911" s="319"/>
      <c r="BD911" s="391"/>
      <c r="BE911" s="319"/>
      <c r="BF911" s="319"/>
      <c r="BG911" s="319"/>
      <c r="BH911" s="319"/>
      <c r="BI911" s="319"/>
      <c r="BJ911" s="391"/>
      <c r="BL911" s="391"/>
      <c r="BM911" s="391"/>
      <c r="BN911" s="391"/>
      <c r="BO911" s="391"/>
      <c r="BP911" s="391"/>
      <c r="BQ911" s="391"/>
      <c r="BR911" s="391"/>
      <c r="BS911" s="391"/>
      <c r="BT911" s="391"/>
      <c r="BU911" s="391"/>
      <c r="BV911" s="391"/>
      <c r="BW911" s="391"/>
      <c r="BX911" s="391"/>
    </row>
    <row r="912" spans="1:76">
      <c r="A912" s="662"/>
      <c r="B912" s="319"/>
      <c r="C912" s="319"/>
      <c r="D912" s="319"/>
      <c r="E912" s="319"/>
      <c r="F912" s="319"/>
      <c r="G912" s="393"/>
      <c r="H912" s="391"/>
      <c r="I912" s="319"/>
      <c r="J912" s="319"/>
      <c r="K912" s="319"/>
      <c r="L912" s="319"/>
      <c r="M912" s="319"/>
      <c r="N912" s="391"/>
      <c r="O912" s="319"/>
      <c r="P912" s="319"/>
      <c r="Q912" s="319"/>
      <c r="R912" s="319"/>
      <c r="S912" s="319"/>
      <c r="T912" s="391"/>
      <c r="U912" s="319"/>
      <c r="V912" s="319"/>
      <c r="W912" s="319"/>
      <c r="X912" s="319"/>
      <c r="Y912" s="319"/>
      <c r="Z912" s="391"/>
      <c r="AA912" s="319"/>
      <c r="AB912" s="319"/>
      <c r="AC912" s="319"/>
      <c r="AD912" s="319"/>
      <c r="AE912" s="319"/>
      <c r="AF912" s="391"/>
      <c r="AG912" s="319"/>
      <c r="AH912" s="319"/>
      <c r="AI912" s="319"/>
      <c r="AJ912" s="319"/>
      <c r="AK912" s="319"/>
      <c r="AL912" s="391"/>
      <c r="AM912" s="319"/>
      <c r="AN912" s="319"/>
      <c r="AO912" s="319"/>
      <c r="AP912" s="319"/>
      <c r="AQ912" s="319"/>
      <c r="AR912" s="391"/>
      <c r="AS912" s="319"/>
      <c r="AT912" s="319"/>
      <c r="AU912" s="319"/>
      <c r="AV912" s="319"/>
      <c r="AW912" s="394"/>
      <c r="AX912" s="391"/>
      <c r="AY912" s="319"/>
      <c r="AZ912" s="319"/>
      <c r="BA912" s="319"/>
      <c r="BB912" s="319"/>
      <c r="BC912" s="319"/>
      <c r="BD912" s="391"/>
      <c r="BE912" s="319"/>
      <c r="BF912" s="319"/>
      <c r="BG912" s="319"/>
      <c r="BH912" s="319"/>
      <c r="BI912" s="319"/>
      <c r="BJ912" s="391"/>
      <c r="BL912" s="391"/>
      <c r="BM912" s="391"/>
      <c r="BN912" s="391"/>
      <c r="BO912" s="391"/>
      <c r="BP912" s="391"/>
      <c r="BQ912" s="391"/>
      <c r="BR912" s="391"/>
      <c r="BS912" s="391"/>
      <c r="BT912" s="391"/>
      <c r="BU912" s="391"/>
      <c r="BV912" s="391"/>
      <c r="BW912" s="391"/>
      <c r="BX912" s="391"/>
    </row>
    <row r="913" spans="1:76">
      <c r="A913" s="662"/>
      <c r="B913" s="319"/>
      <c r="C913" s="319"/>
      <c r="D913" s="319"/>
      <c r="E913" s="319"/>
      <c r="F913" s="319"/>
      <c r="G913" s="393"/>
      <c r="H913" s="391"/>
      <c r="I913" s="319"/>
      <c r="J913" s="319"/>
      <c r="K913" s="319"/>
      <c r="L913" s="319"/>
      <c r="M913" s="319"/>
      <c r="N913" s="391"/>
      <c r="O913" s="319"/>
      <c r="P913" s="319"/>
      <c r="Q913" s="319"/>
      <c r="R913" s="319"/>
      <c r="S913" s="319"/>
      <c r="T913" s="391"/>
      <c r="U913" s="319"/>
      <c r="V913" s="319"/>
      <c r="W913" s="319"/>
      <c r="X913" s="319"/>
      <c r="Y913" s="319"/>
      <c r="Z913" s="391"/>
      <c r="AA913" s="319"/>
      <c r="AB913" s="319"/>
      <c r="AC913" s="319"/>
      <c r="AD913" s="319"/>
      <c r="AE913" s="319"/>
      <c r="AF913" s="391"/>
      <c r="AG913" s="319"/>
      <c r="AH913" s="319"/>
      <c r="AI913" s="319"/>
      <c r="AJ913" s="319"/>
      <c r="AK913" s="319"/>
      <c r="AL913" s="391"/>
      <c r="AM913" s="319"/>
      <c r="AN913" s="319"/>
      <c r="AO913" s="319"/>
      <c r="AP913" s="319"/>
      <c r="AQ913" s="319"/>
      <c r="AR913" s="391"/>
      <c r="AS913" s="319"/>
      <c r="AT913" s="319"/>
      <c r="AU913" s="319"/>
      <c r="AV913" s="319"/>
      <c r="AW913" s="394"/>
      <c r="AX913" s="391"/>
      <c r="AY913" s="319"/>
      <c r="AZ913" s="319"/>
      <c r="BA913" s="319"/>
      <c r="BB913" s="319"/>
      <c r="BC913" s="319"/>
      <c r="BD913" s="391"/>
      <c r="BE913" s="319"/>
      <c r="BF913" s="319"/>
      <c r="BG913" s="319"/>
      <c r="BH913" s="319"/>
      <c r="BI913" s="319"/>
      <c r="BJ913" s="391"/>
      <c r="BL913" s="391"/>
      <c r="BM913" s="391"/>
      <c r="BN913" s="391"/>
      <c r="BO913" s="391"/>
      <c r="BP913" s="391"/>
      <c r="BQ913" s="391"/>
      <c r="BR913" s="391"/>
      <c r="BS913" s="391"/>
      <c r="BT913" s="391"/>
      <c r="BU913" s="391"/>
      <c r="BV913" s="391"/>
      <c r="BW913" s="391"/>
      <c r="BX913" s="391"/>
    </row>
    <row r="914" spans="1:76">
      <c r="A914" s="662"/>
      <c r="B914" s="319"/>
      <c r="C914" s="319"/>
      <c r="D914" s="319"/>
      <c r="E914" s="319"/>
      <c r="F914" s="319"/>
      <c r="G914" s="393"/>
      <c r="H914" s="391"/>
      <c r="I914" s="319"/>
      <c r="J914" s="319"/>
      <c r="K914" s="319"/>
      <c r="L914" s="319"/>
      <c r="M914" s="319"/>
      <c r="N914" s="391"/>
      <c r="O914" s="319"/>
      <c r="P914" s="319"/>
      <c r="Q914" s="319"/>
      <c r="R914" s="319"/>
      <c r="S914" s="319"/>
      <c r="T914" s="391"/>
      <c r="U914" s="319"/>
      <c r="V914" s="319"/>
      <c r="W914" s="319"/>
      <c r="X914" s="319"/>
      <c r="Y914" s="319"/>
      <c r="Z914" s="391"/>
      <c r="AA914" s="319"/>
      <c r="AB914" s="319"/>
      <c r="AC914" s="319"/>
      <c r="AD914" s="319"/>
      <c r="AE914" s="319"/>
      <c r="AF914" s="391"/>
      <c r="AG914" s="319"/>
      <c r="AH914" s="319"/>
      <c r="AI914" s="319"/>
      <c r="AJ914" s="319"/>
      <c r="AK914" s="319"/>
      <c r="AL914" s="391"/>
      <c r="AM914" s="319"/>
      <c r="AN914" s="319"/>
      <c r="AO914" s="319"/>
      <c r="AP914" s="319"/>
      <c r="AQ914" s="319"/>
      <c r="AR914" s="391"/>
      <c r="AS914" s="319"/>
      <c r="AT914" s="319"/>
      <c r="AU914" s="319"/>
      <c r="AV914" s="319"/>
      <c r="AW914" s="394"/>
      <c r="AX914" s="391"/>
      <c r="AY914" s="319"/>
      <c r="AZ914" s="319"/>
      <c r="BA914" s="319"/>
      <c r="BB914" s="319"/>
      <c r="BC914" s="319"/>
      <c r="BD914" s="391"/>
      <c r="BE914" s="319"/>
      <c r="BF914" s="319"/>
      <c r="BG914" s="319"/>
      <c r="BH914" s="319"/>
      <c r="BI914" s="319"/>
      <c r="BJ914" s="391"/>
      <c r="BL914" s="391"/>
      <c r="BM914" s="391"/>
      <c r="BN914" s="391"/>
      <c r="BO914" s="391"/>
      <c r="BP914" s="391"/>
      <c r="BQ914" s="391"/>
      <c r="BR914" s="391"/>
      <c r="BS914" s="391"/>
      <c r="BT914" s="391"/>
      <c r="BU914" s="391"/>
      <c r="BV914" s="391"/>
      <c r="BW914" s="391"/>
      <c r="BX914" s="391"/>
    </row>
    <row r="915" spans="1:76">
      <c r="A915" s="662"/>
      <c r="B915" s="319"/>
      <c r="C915" s="319"/>
      <c r="D915" s="319"/>
      <c r="E915" s="319"/>
      <c r="F915" s="319"/>
      <c r="G915" s="393"/>
      <c r="H915" s="391"/>
      <c r="I915" s="319"/>
      <c r="J915" s="319"/>
      <c r="K915" s="319"/>
      <c r="L915" s="319"/>
      <c r="M915" s="319"/>
      <c r="N915" s="391"/>
      <c r="O915" s="319"/>
      <c r="P915" s="319"/>
      <c r="Q915" s="319"/>
      <c r="R915" s="319"/>
      <c r="S915" s="319"/>
      <c r="T915" s="391"/>
      <c r="U915" s="319"/>
      <c r="V915" s="319"/>
      <c r="W915" s="319"/>
      <c r="X915" s="319"/>
      <c r="Y915" s="319"/>
      <c r="Z915" s="391"/>
      <c r="AA915" s="319"/>
      <c r="AB915" s="319"/>
      <c r="AC915" s="319"/>
      <c r="AD915" s="319"/>
      <c r="AE915" s="319"/>
      <c r="AF915" s="391"/>
      <c r="AG915" s="319"/>
      <c r="AH915" s="319"/>
      <c r="AI915" s="319"/>
      <c r="AJ915" s="319"/>
      <c r="AK915" s="319"/>
      <c r="AL915" s="391"/>
      <c r="AM915" s="319"/>
      <c r="AN915" s="319"/>
      <c r="AO915" s="319"/>
      <c r="AP915" s="319"/>
      <c r="AQ915" s="319"/>
      <c r="AR915" s="391"/>
      <c r="AS915" s="319"/>
      <c r="AT915" s="319"/>
      <c r="AU915" s="319"/>
      <c r="AV915" s="319"/>
      <c r="AW915" s="394"/>
      <c r="AX915" s="391"/>
      <c r="AY915" s="319"/>
      <c r="AZ915" s="319"/>
      <c r="BA915" s="319"/>
      <c r="BB915" s="319"/>
      <c r="BC915" s="319"/>
      <c r="BD915" s="391"/>
      <c r="BE915" s="319"/>
      <c r="BF915" s="319"/>
      <c r="BG915" s="319"/>
      <c r="BH915" s="319"/>
      <c r="BI915" s="319"/>
      <c r="BJ915" s="391"/>
      <c r="BL915" s="391"/>
      <c r="BM915" s="391"/>
      <c r="BN915" s="391"/>
      <c r="BO915" s="391"/>
      <c r="BP915" s="391"/>
      <c r="BQ915" s="391"/>
      <c r="BR915" s="391"/>
      <c r="BS915" s="391"/>
      <c r="BT915" s="391"/>
      <c r="BU915" s="391"/>
      <c r="BV915" s="391"/>
      <c r="BW915" s="391"/>
      <c r="BX915" s="391"/>
    </row>
    <row r="916" spans="1:76">
      <c r="A916" s="662"/>
      <c r="B916" s="319"/>
      <c r="C916" s="319"/>
      <c r="D916" s="319"/>
      <c r="E916" s="319"/>
      <c r="F916" s="319"/>
      <c r="G916" s="393"/>
      <c r="H916" s="391"/>
      <c r="I916" s="319"/>
      <c r="J916" s="319"/>
      <c r="K916" s="319"/>
      <c r="L916" s="319"/>
      <c r="M916" s="319"/>
      <c r="N916" s="391"/>
      <c r="O916" s="319"/>
      <c r="P916" s="319"/>
      <c r="Q916" s="319"/>
      <c r="R916" s="319"/>
      <c r="S916" s="319"/>
      <c r="T916" s="391"/>
      <c r="U916" s="319"/>
      <c r="V916" s="319"/>
      <c r="W916" s="319"/>
      <c r="X916" s="319"/>
      <c r="Y916" s="319"/>
      <c r="Z916" s="391"/>
      <c r="AA916" s="319"/>
      <c r="AB916" s="319"/>
      <c r="AC916" s="319"/>
      <c r="AD916" s="319"/>
      <c r="AE916" s="319"/>
      <c r="AF916" s="391"/>
      <c r="AG916" s="319"/>
      <c r="AH916" s="319"/>
      <c r="AI916" s="319"/>
      <c r="AJ916" s="319"/>
      <c r="AK916" s="319"/>
      <c r="AL916" s="391"/>
      <c r="AM916" s="319"/>
      <c r="AN916" s="319"/>
      <c r="AO916" s="319"/>
      <c r="AP916" s="319"/>
      <c r="AQ916" s="319"/>
      <c r="AR916" s="391"/>
      <c r="AS916" s="319"/>
      <c r="AT916" s="319"/>
      <c r="AU916" s="319"/>
      <c r="AV916" s="319"/>
      <c r="AW916" s="394"/>
      <c r="AX916" s="391"/>
      <c r="AY916" s="319"/>
      <c r="AZ916" s="319"/>
      <c r="BA916" s="319"/>
      <c r="BB916" s="319"/>
      <c r="BC916" s="319"/>
      <c r="BD916" s="391"/>
      <c r="BE916" s="319"/>
      <c r="BF916" s="319"/>
      <c r="BG916" s="319"/>
      <c r="BH916" s="319"/>
      <c r="BI916" s="319"/>
      <c r="BJ916" s="391"/>
      <c r="BL916" s="391"/>
      <c r="BM916" s="391"/>
      <c r="BN916" s="391"/>
      <c r="BO916" s="391"/>
      <c r="BP916" s="391"/>
      <c r="BQ916" s="391"/>
      <c r="BR916" s="391"/>
      <c r="BS916" s="391"/>
      <c r="BT916" s="391"/>
      <c r="BU916" s="391"/>
      <c r="BV916" s="391"/>
      <c r="BW916" s="391"/>
      <c r="BX916" s="391"/>
    </row>
    <row r="917" spans="1:76">
      <c r="A917" s="662"/>
      <c r="B917" s="319"/>
      <c r="C917" s="319"/>
      <c r="D917" s="319"/>
      <c r="E917" s="319"/>
      <c r="F917" s="319"/>
      <c r="G917" s="393"/>
      <c r="H917" s="391"/>
      <c r="I917" s="319"/>
      <c r="J917" s="319"/>
      <c r="K917" s="319"/>
      <c r="L917" s="319"/>
      <c r="M917" s="319"/>
      <c r="N917" s="391"/>
      <c r="O917" s="319"/>
      <c r="P917" s="319"/>
      <c r="Q917" s="319"/>
      <c r="R917" s="319"/>
      <c r="S917" s="319"/>
      <c r="T917" s="391"/>
      <c r="U917" s="319"/>
      <c r="V917" s="319"/>
      <c r="W917" s="319"/>
      <c r="X917" s="319"/>
      <c r="Y917" s="319"/>
      <c r="Z917" s="391"/>
      <c r="AA917" s="319"/>
      <c r="AB917" s="319"/>
      <c r="AC917" s="319"/>
      <c r="AD917" s="319"/>
      <c r="AE917" s="319"/>
      <c r="AF917" s="391"/>
      <c r="AG917" s="319"/>
      <c r="AH917" s="319"/>
      <c r="AI917" s="319"/>
      <c r="AJ917" s="319"/>
      <c r="AK917" s="319"/>
      <c r="AL917" s="391"/>
      <c r="AM917" s="319"/>
      <c r="AN917" s="319"/>
      <c r="AO917" s="319"/>
      <c r="AP917" s="319"/>
      <c r="AQ917" s="319"/>
      <c r="AR917" s="391"/>
      <c r="AS917" s="319"/>
      <c r="AT917" s="319"/>
      <c r="AU917" s="319"/>
      <c r="AV917" s="319"/>
      <c r="AW917" s="394"/>
      <c r="AX917" s="391"/>
      <c r="AY917" s="319"/>
      <c r="AZ917" s="319"/>
      <c r="BA917" s="319"/>
      <c r="BB917" s="319"/>
      <c r="BC917" s="319"/>
      <c r="BD917" s="391"/>
      <c r="BE917" s="319"/>
      <c r="BF917" s="319"/>
      <c r="BG917" s="319"/>
      <c r="BH917" s="319"/>
      <c r="BI917" s="319"/>
      <c r="BJ917" s="391"/>
      <c r="BL917" s="391"/>
      <c r="BM917" s="391"/>
      <c r="BN917" s="391"/>
      <c r="BO917" s="391"/>
      <c r="BP917" s="391"/>
      <c r="BQ917" s="391"/>
      <c r="BR917" s="391"/>
      <c r="BS917" s="391"/>
      <c r="BT917" s="391"/>
      <c r="BU917" s="391"/>
      <c r="BV917" s="391"/>
      <c r="BW917" s="391"/>
      <c r="BX917" s="391"/>
    </row>
    <row r="918" spans="1:76">
      <c r="A918" s="662"/>
      <c r="B918" s="319"/>
      <c r="C918" s="319"/>
      <c r="D918" s="319"/>
      <c r="E918" s="319"/>
      <c r="F918" s="319"/>
      <c r="G918" s="393"/>
      <c r="H918" s="391"/>
      <c r="I918" s="319"/>
      <c r="J918" s="319"/>
      <c r="K918" s="319"/>
      <c r="L918" s="319"/>
      <c r="M918" s="319"/>
      <c r="N918" s="391"/>
      <c r="O918" s="319"/>
      <c r="P918" s="319"/>
      <c r="Q918" s="319"/>
      <c r="R918" s="319"/>
      <c r="S918" s="319"/>
      <c r="T918" s="391"/>
      <c r="U918" s="319"/>
      <c r="V918" s="319"/>
      <c r="W918" s="319"/>
      <c r="X918" s="319"/>
      <c r="Y918" s="319"/>
      <c r="Z918" s="391"/>
      <c r="AA918" s="319"/>
      <c r="AB918" s="319"/>
      <c r="AC918" s="319"/>
      <c r="AD918" s="319"/>
      <c r="AE918" s="319"/>
      <c r="AF918" s="391"/>
      <c r="AG918" s="319"/>
      <c r="AH918" s="319"/>
      <c r="AI918" s="319"/>
      <c r="AJ918" s="319"/>
      <c r="AK918" s="319"/>
      <c r="AL918" s="391"/>
      <c r="AM918" s="319"/>
      <c r="AN918" s="319"/>
      <c r="AO918" s="319"/>
      <c r="AP918" s="319"/>
      <c r="AQ918" s="319"/>
      <c r="AR918" s="391"/>
      <c r="AS918" s="319"/>
      <c r="AT918" s="319"/>
      <c r="AU918" s="319"/>
      <c r="AV918" s="319"/>
      <c r="AW918" s="394"/>
      <c r="AX918" s="391"/>
      <c r="AY918" s="319"/>
      <c r="AZ918" s="319"/>
      <c r="BA918" s="319"/>
      <c r="BB918" s="319"/>
      <c r="BC918" s="319"/>
      <c r="BD918" s="391"/>
      <c r="BE918" s="319"/>
      <c r="BF918" s="319"/>
      <c r="BG918" s="319"/>
      <c r="BH918" s="319"/>
      <c r="BI918" s="319"/>
      <c r="BJ918" s="391"/>
      <c r="BL918" s="391"/>
      <c r="BM918" s="391"/>
      <c r="BN918" s="391"/>
      <c r="BO918" s="391"/>
      <c r="BP918" s="391"/>
      <c r="BQ918" s="391"/>
      <c r="BR918" s="391"/>
      <c r="BS918" s="391"/>
      <c r="BT918" s="391"/>
      <c r="BU918" s="391"/>
      <c r="BV918" s="391"/>
      <c r="BW918" s="391"/>
      <c r="BX918" s="391"/>
    </row>
    <row r="919" spans="1:76">
      <c r="A919" s="662"/>
      <c r="B919" s="319"/>
      <c r="C919" s="319"/>
      <c r="D919" s="319"/>
      <c r="E919" s="319"/>
      <c r="F919" s="319"/>
      <c r="G919" s="393"/>
      <c r="H919" s="391"/>
      <c r="I919" s="319"/>
      <c r="J919" s="319"/>
      <c r="K919" s="319"/>
      <c r="L919" s="319"/>
      <c r="M919" s="319"/>
      <c r="N919" s="391"/>
      <c r="O919" s="319"/>
      <c r="P919" s="319"/>
      <c r="Q919" s="319"/>
      <c r="R919" s="319"/>
      <c r="S919" s="319"/>
      <c r="T919" s="391"/>
      <c r="U919" s="319"/>
      <c r="V919" s="319"/>
      <c r="W919" s="319"/>
      <c r="X919" s="319"/>
      <c r="Y919" s="319"/>
      <c r="Z919" s="391"/>
      <c r="AA919" s="319"/>
      <c r="AB919" s="319"/>
      <c r="AC919" s="319"/>
      <c r="AD919" s="319"/>
      <c r="AE919" s="319"/>
      <c r="AF919" s="391"/>
      <c r="AG919" s="319"/>
      <c r="AH919" s="319"/>
      <c r="AI919" s="319"/>
      <c r="AJ919" s="319"/>
      <c r="AK919" s="319"/>
      <c r="AL919" s="391"/>
      <c r="AM919" s="319"/>
      <c r="AN919" s="319"/>
      <c r="AO919" s="319"/>
      <c r="AP919" s="319"/>
      <c r="AQ919" s="319"/>
      <c r="AR919" s="391"/>
      <c r="AS919" s="319"/>
      <c r="AT919" s="319"/>
      <c r="AU919" s="319"/>
      <c r="AV919" s="319"/>
      <c r="AW919" s="394"/>
      <c r="AX919" s="391"/>
      <c r="AY919" s="319"/>
      <c r="AZ919" s="319"/>
      <c r="BA919" s="319"/>
      <c r="BB919" s="319"/>
      <c r="BC919" s="319"/>
      <c r="BD919" s="391"/>
      <c r="BE919" s="319"/>
      <c r="BF919" s="319"/>
      <c r="BG919" s="319"/>
      <c r="BH919" s="319"/>
      <c r="BI919" s="319"/>
      <c r="BJ919" s="391"/>
      <c r="BL919" s="391"/>
      <c r="BM919" s="391"/>
      <c r="BN919" s="391"/>
      <c r="BO919" s="391"/>
      <c r="BP919" s="391"/>
      <c r="BQ919" s="391"/>
      <c r="BR919" s="391"/>
      <c r="BS919" s="391"/>
      <c r="BT919" s="391"/>
      <c r="BU919" s="391"/>
      <c r="BV919" s="391"/>
      <c r="BW919" s="391"/>
      <c r="BX919" s="391"/>
    </row>
    <row r="920" spans="1:76">
      <c r="A920" s="662"/>
      <c r="B920" s="319"/>
      <c r="C920" s="319"/>
      <c r="D920" s="319"/>
      <c r="E920" s="319"/>
      <c r="F920" s="319"/>
      <c r="G920" s="393"/>
      <c r="H920" s="391"/>
      <c r="I920" s="319"/>
      <c r="J920" s="319"/>
      <c r="K920" s="319"/>
      <c r="L920" s="319"/>
      <c r="M920" s="319"/>
      <c r="N920" s="391"/>
      <c r="O920" s="319"/>
      <c r="P920" s="319"/>
      <c r="Q920" s="319"/>
      <c r="R920" s="319"/>
      <c r="S920" s="319"/>
      <c r="T920" s="391"/>
      <c r="U920" s="319"/>
      <c r="V920" s="319"/>
      <c r="W920" s="319"/>
      <c r="X920" s="319"/>
      <c r="Y920" s="319"/>
      <c r="Z920" s="391"/>
      <c r="AA920" s="319"/>
      <c r="AB920" s="319"/>
      <c r="AC920" s="319"/>
      <c r="AD920" s="319"/>
      <c r="AE920" s="319"/>
      <c r="AF920" s="391"/>
      <c r="AG920" s="319"/>
      <c r="AH920" s="319"/>
      <c r="AI920" s="319"/>
      <c r="AJ920" s="319"/>
      <c r="AK920" s="319"/>
      <c r="AL920" s="391"/>
      <c r="AM920" s="319"/>
      <c r="AN920" s="319"/>
      <c r="AO920" s="319"/>
      <c r="AP920" s="319"/>
      <c r="AQ920" s="319"/>
      <c r="AR920" s="391"/>
      <c r="AS920" s="319"/>
      <c r="AT920" s="319"/>
      <c r="AU920" s="319"/>
      <c r="AV920" s="319"/>
      <c r="AW920" s="394"/>
      <c r="AX920" s="391"/>
      <c r="AY920" s="319"/>
      <c r="AZ920" s="319"/>
      <c r="BA920" s="319"/>
      <c r="BB920" s="319"/>
      <c r="BC920" s="319"/>
      <c r="BD920" s="391"/>
      <c r="BE920" s="319"/>
      <c r="BF920" s="319"/>
      <c r="BG920" s="319"/>
      <c r="BH920" s="319"/>
      <c r="BI920" s="319"/>
      <c r="BJ920" s="391"/>
      <c r="BL920" s="391"/>
      <c r="BM920" s="391"/>
      <c r="BN920" s="391"/>
      <c r="BO920" s="391"/>
      <c r="BP920" s="391"/>
      <c r="BQ920" s="391"/>
      <c r="BR920" s="391"/>
      <c r="BS920" s="391"/>
      <c r="BT920" s="391"/>
      <c r="BU920" s="391"/>
      <c r="BV920" s="391"/>
      <c r="BW920" s="391"/>
      <c r="BX920" s="391"/>
    </row>
    <row r="921" spans="1:76">
      <c r="A921" s="662"/>
      <c r="B921" s="319"/>
      <c r="C921" s="319"/>
      <c r="D921" s="319"/>
      <c r="E921" s="319"/>
      <c r="F921" s="319"/>
      <c r="G921" s="393"/>
      <c r="H921" s="391"/>
      <c r="I921" s="319"/>
      <c r="J921" s="319"/>
      <c r="K921" s="319"/>
      <c r="L921" s="319"/>
      <c r="M921" s="319"/>
      <c r="N921" s="391"/>
      <c r="O921" s="319"/>
      <c r="P921" s="319"/>
      <c r="Q921" s="319"/>
      <c r="R921" s="319"/>
      <c r="S921" s="319"/>
      <c r="T921" s="391"/>
      <c r="U921" s="319"/>
      <c r="V921" s="319"/>
      <c r="W921" s="319"/>
      <c r="X921" s="319"/>
      <c r="Y921" s="319"/>
      <c r="Z921" s="391"/>
      <c r="AA921" s="319"/>
      <c r="AB921" s="319"/>
      <c r="AC921" s="319"/>
      <c r="AD921" s="319"/>
      <c r="AE921" s="319"/>
      <c r="AF921" s="391"/>
      <c r="AG921" s="319"/>
      <c r="AH921" s="319"/>
      <c r="AI921" s="319"/>
      <c r="AJ921" s="319"/>
      <c r="AK921" s="319"/>
      <c r="AL921" s="391"/>
      <c r="AM921" s="319"/>
      <c r="AN921" s="319"/>
      <c r="AO921" s="319"/>
      <c r="AP921" s="319"/>
      <c r="AQ921" s="319"/>
      <c r="AR921" s="391"/>
      <c r="AS921" s="319"/>
      <c r="AT921" s="319"/>
      <c r="AU921" s="319"/>
      <c r="AV921" s="319"/>
      <c r="AW921" s="394"/>
      <c r="AX921" s="391"/>
      <c r="AY921" s="319"/>
      <c r="AZ921" s="319"/>
      <c r="BA921" s="319"/>
      <c r="BB921" s="319"/>
      <c r="BC921" s="319"/>
      <c r="BD921" s="391"/>
      <c r="BE921" s="319"/>
      <c r="BF921" s="319"/>
      <c r="BG921" s="319"/>
      <c r="BH921" s="319"/>
      <c r="BI921" s="319"/>
      <c r="BJ921" s="391"/>
      <c r="BL921" s="391"/>
      <c r="BM921" s="391"/>
      <c r="BN921" s="391"/>
      <c r="BO921" s="391"/>
      <c r="BP921" s="391"/>
      <c r="BQ921" s="391"/>
      <c r="BR921" s="391"/>
      <c r="BS921" s="391"/>
      <c r="BT921" s="391"/>
      <c r="BU921" s="391"/>
      <c r="BV921" s="391"/>
      <c r="BW921" s="391"/>
      <c r="BX921" s="391"/>
    </row>
    <row r="922" spans="1:76">
      <c r="A922" s="662"/>
      <c r="B922" s="319"/>
      <c r="C922" s="319"/>
      <c r="D922" s="319"/>
      <c r="E922" s="319"/>
      <c r="F922" s="319"/>
      <c r="G922" s="393"/>
      <c r="H922" s="391"/>
      <c r="I922" s="319"/>
      <c r="J922" s="319"/>
      <c r="K922" s="319"/>
      <c r="L922" s="319"/>
      <c r="M922" s="319"/>
      <c r="N922" s="391"/>
      <c r="O922" s="319"/>
      <c r="P922" s="319"/>
      <c r="Q922" s="319"/>
      <c r="R922" s="319"/>
      <c r="S922" s="319"/>
      <c r="T922" s="391"/>
      <c r="U922" s="319"/>
      <c r="V922" s="319"/>
      <c r="W922" s="319"/>
      <c r="X922" s="319"/>
      <c r="Y922" s="319"/>
      <c r="Z922" s="391"/>
      <c r="AA922" s="319"/>
      <c r="AB922" s="319"/>
      <c r="AC922" s="319"/>
      <c r="AD922" s="319"/>
      <c r="AE922" s="319"/>
      <c r="AF922" s="391"/>
      <c r="AG922" s="319"/>
      <c r="AH922" s="319"/>
      <c r="AI922" s="319"/>
      <c r="AJ922" s="319"/>
      <c r="AK922" s="319"/>
      <c r="AL922" s="391"/>
      <c r="AM922" s="319"/>
      <c r="AN922" s="319"/>
      <c r="AO922" s="319"/>
      <c r="AP922" s="319"/>
      <c r="AQ922" s="319"/>
      <c r="AR922" s="391"/>
      <c r="AS922" s="319"/>
      <c r="AT922" s="319"/>
      <c r="AU922" s="319"/>
      <c r="AV922" s="319"/>
      <c r="AW922" s="394"/>
      <c r="AX922" s="391"/>
      <c r="AY922" s="319"/>
      <c r="AZ922" s="319"/>
      <c r="BA922" s="319"/>
      <c r="BB922" s="319"/>
      <c r="BC922" s="319"/>
      <c r="BD922" s="391"/>
      <c r="BE922" s="319"/>
      <c r="BF922" s="319"/>
      <c r="BG922" s="319"/>
      <c r="BH922" s="319"/>
      <c r="BI922" s="319"/>
      <c r="BJ922" s="391"/>
      <c r="BL922" s="391"/>
      <c r="BM922" s="391"/>
      <c r="BN922" s="391"/>
      <c r="BO922" s="391"/>
      <c r="BP922" s="391"/>
      <c r="BQ922" s="391"/>
      <c r="BR922" s="391"/>
      <c r="BS922" s="391"/>
      <c r="BT922" s="391"/>
      <c r="BU922" s="391"/>
      <c r="BV922" s="391"/>
      <c r="BW922" s="391"/>
      <c r="BX922" s="391"/>
    </row>
    <row r="923" spans="1:76">
      <c r="A923" s="662"/>
      <c r="B923" s="319"/>
      <c r="C923" s="319"/>
      <c r="D923" s="319"/>
      <c r="E923" s="319"/>
      <c r="F923" s="319"/>
      <c r="G923" s="393"/>
      <c r="H923" s="391"/>
      <c r="I923" s="319"/>
      <c r="J923" s="319"/>
      <c r="K923" s="319"/>
      <c r="L923" s="319"/>
      <c r="M923" s="319"/>
      <c r="N923" s="391"/>
      <c r="O923" s="319"/>
      <c r="P923" s="319"/>
      <c r="Q923" s="319"/>
      <c r="R923" s="319"/>
      <c r="S923" s="319"/>
      <c r="T923" s="391"/>
      <c r="U923" s="319"/>
      <c r="V923" s="319"/>
      <c r="W923" s="319"/>
      <c r="X923" s="319"/>
      <c r="Y923" s="319"/>
      <c r="Z923" s="391"/>
      <c r="AA923" s="319"/>
      <c r="AB923" s="319"/>
      <c r="AC923" s="319"/>
      <c r="AD923" s="319"/>
      <c r="AE923" s="319"/>
      <c r="AF923" s="391"/>
      <c r="AG923" s="319"/>
      <c r="AH923" s="319"/>
      <c r="AI923" s="319"/>
      <c r="AJ923" s="319"/>
      <c r="AK923" s="319"/>
      <c r="AL923" s="391"/>
      <c r="AM923" s="319"/>
      <c r="AN923" s="319"/>
      <c r="AO923" s="319"/>
      <c r="AP923" s="319"/>
      <c r="AQ923" s="319"/>
      <c r="AR923" s="391"/>
      <c r="AS923" s="319"/>
      <c r="AT923" s="319"/>
      <c r="AU923" s="319"/>
      <c r="AV923" s="319"/>
      <c r="AW923" s="394"/>
      <c r="AX923" s="391"/>
      <c r="AY923" s="319"/>
      <c r="AZ923" s="319"/>
      <c r="BA923" s="319"/>
      <c r="BB923" s="319"/>
      <c r="BC923" s="319"/>
      <c r="BD923" s="391"/>
      <c r="BE923" s="319"/>
      <c r="BF923" s="319"/>
      <c r="BG923" s="319"/>
      <c r="BH923" s="319"/>
      <c r="BI923" s="319"/>
      <c r="BJ923" s="391"/>
      <c r="BL923" s="391"/>
      <c r="BM923" s="391"/>
      <c r="BN923" s="391"/>
      <c r="BO923" s="391"/>
      <c r="BP923" s="391"/>
      <c r="BQ923" s="391"/>
      <c r="BR923" s="391"/>
      <c r="BS923" s="391"/>
      <c r="BT923" s="391"/>
      <c r="BU923" s="391"/>
      <c r="BV923" s="391"/>
      <c r="BW923" s="391"/>
      <c r="BX923" s="391"/>
    </row>
    <row r="924" spans="1:76">
      <c r="A924" s="662"/>
      <c r="B924" s="319"/>
      <c r="C924" s="319"/>
      <c r="D924" s="319"/>
      <c r="E924" s="319"/>
      <c r="F924" s="319"/>
      <c r="G924" s="393"/>
      <c r="H924" s="391"/>
      <c r="I924" s="319"/>
      <c r="J924" s="319"/>
      <c r="K924" s="319"/>
      <c r="L924" s="319"/>
      <c r="M924" s="319"/>
      <c r="N924" s="391"/>
      <c r="O924" s="319"/>
      <c r="P924" s="319"/>
      <c r="Q924" s="319"/>
      <c r="R924" s="319"/>
      <c r="S924" s="319"/>
      <c r="T924" s="391"/>
      <c r="U924" s="319"/>
      <c r="V924" s="319"/>
      <c r="W924" s="319"/>
      <c r="X924" s="319"/>
      <c r="Y924" s="319"/>
      <c r="Z924" s="391"/>
      <c r="AA924" s="319"/>
      <c r="AB924" s="319"/>
      <c r="AC924" s="319"/>
      <c r="AD924" s="319"/>
      <c r="AE924" s="319"/>
      <c r="AF924" s="391"/>
      <c r="AG924" s="319"/>
      <c r="AH924" s="319"/>
      <c r="AI924" s="319"/>
      <c r="AJ924" s="319"/>
      <c r="AK924" s="319"/>
      <c r="AL924" s="391"/>
      <c r="AM924" s="319"/>
      <c r="AN924" s="319"/>
      <c r="AO924" s="319"/>
      <c r="AP924" s="319"/>
      <c r="AQ924" s="319"/>
      <c r="AR924" s="391"/>
      <c r="AS924" s="319"/>
      <c r="AT924" s="319"/>
      <c r="AU924" s="319"/>
      <c r="AV924" s="319"/>
      <c r="AW924" s="394"/>
      <c r="AX924" s="391"/>
      <c r="AY924" s="319"/>
      <c r="AZ924" s="319"/>
      <c r="BA924" s="319"/>
      <c r="BB924" s="319"/>
      <c r="BC924" s="319"/>
      <c r="BD924" s="391"/>
      <c r="BE924" s="319"/>
      <c r="BF924" s="319"/>
      <c r="BG924" s="319"/>
      <c r="BH924" s="319"/>
      <c r="BI924" s="319"/>
      <c r="BJ924" s="391"/>
      <c r="BL924" s="391"/>
      <c r="BM924" s="391"/>
      <c r="BN924" s="391"/>
      <c r="BO924" s="391"/>
      <c r="BP924" s="391"/>
      <c r="BQ924" s="391"/>
      <c r="BR924" s="391"/>
      <c r="BS924" s="391"/>
      <c r="BT924" s="391"/>
      <c r="BU924" s="391"/>
      <c r="BV924" s="391"/>
      <c r="BW924" s="391"/>
      <c r="BX924" s="391"/>
    </row>
    <row r="925" spans="1:76">
      <c r="A925" s="662"/>
      <c r="B925" s="319"/>
      <c r="C925" s="319"/>
      <c r="D925" s="319"/>
      <c r="E925" s="319"/>
      <c r="F925" s="319"/>
      <c r="G925" s="393"/>
      <c r="H925" s="391"/>
      <c r="I925" s="319"/>
      <c r="J925" s="319"/>
      <c r="K925" s="319"/>
      <c r="L925" s="319"/>
      <c r="M925" s="319"/>
      <c r="N925" s="391"/>
      <c r="O925" s="319"/>
      <c r="P925" s="319"/>
      <c r="Q925" s="319"/>
      <c r="R925" s="319"/>
      <c r="S925" s="319"/>
      <c r="T925" s="391"/>
      <c r="U925" s="319"/>
      <c r="V925" s="319"/>
      <c r="W925" s="319"/>
      <c r="X925" s="319"/>
      <c r="Y925" s="319"/>
      <c r="Z925" s="391"/>
      <c r="AA925" s="319"/>
      <c r="AB925" s="319"/>
      <c r="AC925" s="319"/>
      <c r="AD925" s="319"/>
      <c r="AE925" s="319"/>
      <c r="AF925" s="391"/>
      <c r="AG925" s="319"/>
      <c r="AH925" s="319"/>
      <c r="AI925" s="319"/>
      <c r="AJ925" s="319"/>
      <c r="AK925" s="319"/>
      <c r="AL925" s="391"/>
      <c r="AM925" s="319"/>
      <c r="AN925" s="319"/>
      <c r="AO925" s="319"/>
      <c r="AP925" s="319"/>
      <c r="AQ925" s="319"/>
      <c r="AR925" s="391"/>
      <c r="AS925" s="319"/>
      <c r="AT925" s="319"/>
      <c r="AU925" s="319"/>
      <c r="AV925" s="319"/>
      <c r="AW925" s="394"/>
      <c r="AX925" s="391"/>
      <c r="AY925" s="319"/>
      <c r="AZ925" s="319"/>
      <c r="BA925" s="319"/>
      <c r="BB925" s="319"/>
      <c r="BC925" s="319"/>
      <c r="BD925" s="391"/>
      <c r="BE925" s="319"/>
      <c r="BF925" s="319"/>
      <c r="BG925" s="319"/>
      <c r="BH925" s="319"/>
      <c r="BI925" s="319"/>
      <c r="BJ925" s="391"/>
      <c r="BL925" s="391"/>
      <c r="BM925" s="391"/>
      <c r="BN925" s="391"/>
      <c r="BO925" s="391"/>
      <c r="BP925" s="391"/>
      <c r="BQ925" s="391"/>
      <c r="BR925" s="391"/>
      <c r="BS925" s="391"/>
      <c r="BT925" s="391"/>
      <c r="BU925" s="391"/>
      <c r="BV925" s="391"/>
      <c r="BW925" s="391"/>
      <c r="BX925" s="391"/>
    </row>
    <row r="926" spans="1:76">
      <c r="A926" s="662"/>
      <c r="B926" s="319"/>
      <c r="C926" s="319"/>
      <c r="D926" s="319"/>
      <c r="E926" s="319"/>
      <c r="F926" s="319"/>
      <c r="G926" s="393"/>
      <c r="H926" s="391"/>
      <c r="I926" s="319"/>
      <c r="J926" s="319"/>
      <c r="K926" s="319"/>
      <c r="L926" s="319"/>
      <c r="M926" s="319"/>
      <c r="N926" s="391"/>
      <c r="O926" s="319"/>
      <c r="P926" s="319"/>
      <c r="Q926" s="319"/>
      <c r="R926" s="319"/>
      <c r="S926" s="319"/>
      <c r="T926" s="391"/>
      <c r="U926" s="319"/>
      <c r="V926" s="319"/>
      <c r="W926" s="319"/>
      <c r="X926" s="319"/>
      <c r="Y926" s="319"/>
      <c r="Z926" s="391"/>
      <c r="AA926" s="319"/>
      <c r="AB926" s="319"/>
      <c r="AC926" s="319"/>
      <c r="AD926" s="319"/>
      <c r="AE926" s="319"/>
      <c r="AF926" s="391"/>
      <c r="AG926" s="319"/>
      <c r="AH926" s="319"/>
      <c r="AI926" s="319"/>
      <c r="AJ926" s="319"/>
      <c r="AK926" s="319"/>
      <c r="AL926" s="391"/>
      <c r="AM926" s="319"/>
      <c r="AN926" s="319"/>
      <c r="AO926" s="319"/>
      <c r="AP926" s="319"/>
      <c r="AQ926" s="319"/>
      <c r="AR926" s="391"/>
      <c r="AS926" s="319"/>
      <c r="AT926" s="319"/>
      <c r="AU926" s="319"/>
      <c r="AV926" s="319"/>
      <c r="AW926" s="394"/>
      <c r="AX926" s="391"/>
      <c r="AY926" s="319"/>
      <c r="AZ926" s="319"/>
      <c r="BA926" s="319"/>
      <c r="BB926" s="319"/>
      <c r="BC926" s="319"/>
      <c r="BD926" s="391"/>
      <c r="BE926" s="319"/>
      <c r="BF926" s="319"/>
      <c r="BG926" s="319"/>
      <c r="BH926" s="319"/>
      <c r="BI926" s="319"/>
      <c r="BJ926" s="391"/>
      <c r="BL926" s="391"/>
      <c r="BM926" s="391"/>
      <c r="BN926" s="391"/>
      <c r="BO926" s="391"/>
      <c r="BP926" s="391"/>
      <c r="BQ926" s="391"/>
      <c r="BR926" s="391"/>
      <c r="BS926" s="391"/>
      <c r="BT926" s="391"/>
      <c r="BU926" s="391"/>
      <c r="BV926" s="391"/>
      <c r="BW926" s="391"/>
      <c r="BX926" s="391"/>
    </row>
    <row r="927" spans="1:76">
      <c r="A927" s="662"/>
      <c r="B927" s="319"/>
      <c r="C927" s="319"/>
      <c r="D927" s="319"/>
      <c r="E927" s="319"/>
      <c r="F927" s="319"/>
      <c r="G927" s="393"/>
      <c r="H927" s="391"/>
      <c r="I927" s="319"/>
      <c r="J927" s="319"/>
      <c r="K927" s="319"/>
      <c r="L927" s="319"/>
      <c r="M927" s="319"/>
      <c r="N927" s="391"/>
      <c r="O927" s="319"/>
      <c r="P927" s="319"/>
      <c r="Q927" s="319"/>
      <c r="R927" s="319"/>
      <c r="S927" s="319"/>
      <c r="T927" s="391"/>
      <c r="U927" s="319"/>
      <c r="V927" s="319"/>
      <c r="W927" s="319"/>
      <c r="X927" s="319"/>
      <c r="Y927" s="319"/>
      <c r="Z927" s="391"/>
      <c r="AA927" s="319"/>
      <c r="AB927" s="319"/>
      <c r="AC927" s="319"/>
      <c r="AD927" s="319"/>
      <c r="AE927" s="319"/>
      <c r="AF927" s="391"/>
      <c r="AG927" s="319"/>
      <c r="AH927" s="319"/>
      <c r="AI927" s="319"/>
      <c r="AJ927" s="319"/>
      <c r="AK927" s="319"/>
      <c r="AL927" s="391"/>
      <c r="AM927" s="319"/>
      <c r="AN927" s="319"/>
      <c r="AO927" s="319"/>
      <c r="AP927" s="319"/>
      <c r="AQ927" s="319"/>
      <c r="AR927" s="391"/>
      <c r="AS927" s="319"/>
      <c r="AT927" s="319"/>
      <c r="AU927" s="319"/>
      <c r="AV927" s="319"/>
      <c r="AW927" s="394"/>
      <c r="AX927" s="391"/>
      <c r="AY927" s="319"/>
      <c r="AZ927" s="319"/>
      <c r="BA927" s="319"/>
      <c r="BB927" s="319"/>
      <c r="BC927" s="319"/>
      <c r="BD927" s="391"/>
      <c r="BE927" s="319"/>
      <c r="BF927" s="319"/>
      <c r="BG927" s="319"/>
      <c r="BH927" s="319"/>
      <c r="BI927" s="319"/>
      <c r="BJ927" s="391"/>
      <c r="BL927" s="391"/>
      <c r="BM927" s="391"/>
      <c r="BN927" s="391"/>
      <c r="BO927" s="391"/>
      <c r="BP927" s="391"/>
      <c r="BQ927" s="391"/>
      <c r="BR927" s="391"/>
      <c r="BS927" s="391"/>
      <c r="BT927" s="391"/>
      <c r="BU927" s="391"/>
      <c r="BV927" s="391"/>
      <c r="BW927" s="391"/>
      <c r="BX927" s="391"/>
    </row>
    <row r="928" spans="1:76">
      <c r="A928" s="662"/>
      <c r="B928" s="319"/>
      <c r="C928" s="319"/>
      <c r="D928" s="319"/>
      <c r="E928" s="319"/>
      <c r="F928" s="319"/>
      <c r="G928" s="393"/>
      <c r="H928" s="391"/>
      <c r="I928" s="319"/>
      <c r="J928" s="319"/>
      <c r="K928" s="319"/>
      <c r="L928" s="319"/>
      <c r="M928" s="319"/>
      <c r="N928" s="391"/>
      <c r="O928" s="319"/>
      <c r="P928" s="319"/>
      <c r="Q928" s="319"/>
      <c r="R928" s="319"/>
      <c r="S928" s="319"/>
      <c r="T928" s="391"/>
      <c r="U928" s="319"/>
      <c r="V928" s="319"/>
      <c r="W928" s="319"/>
      <c r="X928" s="319"/>
      <c r="Y928" s="319"/>
      <c r="Z928" s="391"/>
      <c r="AA928" s="319"/>
      <c r="AB928" s="319"/>
      <c r="AC928" s="319"/>
      <c r="AD928" s="319"/>
      <c r="AE928" s="319"/>
      <c r="AF928" s="391"/>
      <c r="AG928" s="319"/>
      <c r="AH928" s="319"/>
      <c r="AI928" s="319"/>
      <c r="AJ928" s="319"/>
      <c r="AK928" s="319"/>
      <c r="AL928" s="391"/>
      <c r="AM928" s="319"/>
      <c r="AN928" s="319"/>
      <c r="AO928" s="319"/>
      <c r="AP928" s="319"/>
      <c r="AQ928" s="319"/>
      <c r="AR928" s="391"/>
      <c r="AS928" s="319"/>
      <c r="AT928" s="319"/>
      <c r="AU928" s="319"/>
      <c r="AV928" s="319"/>
      <c r="AW928" s="394"/>
      <c r="AX928" s="391"/>
      <c r="AY928" s="319"/>
      <c r="AZ928" s="319"/>
      <c r="BA928" s="319"/>
      <c r="BB928" s="319"/>
      <c r="BC928" s="319"/>
      <c r="BD928" s="391"/>
      <c r="BE928" s="319"/>
      <c r="BF928" s="319"/>
      <c r="BG928" s="319"/>
      <c r="BH928" s="319"/>
      <c r="BI928" s="319"/>
      <c r="BJ928" s="391"/>
      <c r="BL928" s="391"/>
      <c r="BM928" s="391"/>
      <c r="BN928" s="391"/>
      <c r="BO928" s="391"/>
      <c r="BP928" s="391"/>
      <c r="BQ928" s="391"/>
      <c r="BR928" s="391"/>
      <c r="BS928" s="391"/>
      <c r="BT928" s="391"/>
      <c r="BU928" s="391"/>
      <c r="BV928" s="391"/>
      <c r="BW928" s="391"/>
      <c r="BX928" s="391"/>
    </row>
    <row r="929" spans="1:76">
      <c r="A929" s="662"/>
      <c r="B929" s="319"/>
      <c r="C929" s="319"/>
      <c r="D929" s="319"/>
      <c r="E929" s="319"/>
      <c r="F929" s="319"/>
      <c r="G929" s="393"/>
      <c r="H929" s="391"/>
      <c r="I929" s="319"/>
      <c r="J929" s="319"/>
      <c r="K929" s="319"/>
      <c r="L929" s="319"/>
      <c r="M929" s="319"/>
      <c r="N929" s="391"/>
      <c r="O929" s="319"/>
      <c r="P929" s="319"/>
      <c r="Q929" s="319"/>
      <c r="R929" s="319"/>
      <c r="S929" s="319"/>
      <c r="T929" s="391"/>
      <c r="U929" s="319"/>
      <c r="V929" s="319"/>
      <c r="W929" s="319"/>
      <c r="X929" s="319"/>
      <c r="Y929" s="319"/>
      <c r="Z929" s="391"/>
      <c r="AA929" s="319"/>
      <c r="AB929" s="319"/>
      <c r="AC929" s="319"/>
      <c r="AD929" s="319"/>
      <c r="AE929" s="319"/>
      <c r="AF929" s="391"/>
      <c r="AG929" s="319"/>
      <c r="AH929" s="319"/>
      <c r="AI929" s="319"/>
      <c r="AJ929" s="319"/>
      <c r="AK929" s="319"/>
      <c r="AL929" s="391"/>
      <c r="AM929" s="319"/>
      <c r="AN929" s="319"/>
      <c r="AO929" s="319"/>
      <c r="AP929" s="319"/>
      <c r="AQ929" s="319"/>
      <c r="AR929" s="391"/>
      <c r="AS929" s="319"/>
      <c r="AT929" s="319"/>
      <c r="AU929" s="319"/>
      <c r="AV929" s="319"/>
      <c r="AW929" s="394"/>
      <c r="AX929" s="391"/>
      <c r="AY929" s="319"/>
      <c r="AZ929" s="319"/>
      <c r="BA929" s="319"/>
      <c r="BB929" s="319"/>
      <c r="BC929" s="319"/>
      <c r="BD929" s="391"/>
      <c r="BE929" s="319"/>
      <c r="BF929" s="319"/>
      <c r="BG929" s="319"/>
      <c r="BH929" s="319"/>
      <c r="BI929" s="319"/>
      <c r="BJ929" s="391"/>
      <c r="BL929" s="391"/>
      <c r="BM929" s="391"/>
      <c r="BN929" s="391"/>
      <c r="BO929" s="391"/>
      <c r="BP929" s="391"/>
      <c r="BQ929" s="391"/>
      <c r="BR929" s="391"/>
      <c r="BS929" s="391"/>
      <c r="BT929" s="391"/>
      <c r="BU929" s="391"/>
      <c r="BV929" s="391"/>
      <c r="BW929" s="391"/>
      <c r="BX929" s="391"/>
    </row>
    <row r="930" spans="1:76">
      <c r="A930" s="662"/>
      <c r="B930" s="319"/>
      <c r="C930" s="319"/>
      <c r="D930" s="319"/>
      <c r="E930" s="319"/>
      <c r="F930" s="319"/>
      <c r="G930" s="393"/>
      <c r="H930" s="391"/>
      <c r="I930" s="319"/>
      <c r="J930" s="319"/>
      <c r="K930" s="319"/>
      <c r="L930" s="319"/>
      <c r="M930" s="319"/>
      <c r="N930" s="391"/>
      <c r="O930" s="319"/>
      <c r="P930" s="319"/>
      <c r="Q930" s="319"/>
      <c r="R930" s="319"/>
      <c r="S930" s="319"/>
      <c r="T930" s="391"/>
      <c r="U930" s="319"/>
      <c r="V930" s="319"/>
      <c r="W930" s="319"/>
      <c r="X930" s="319"/>
      <c r="Y930" s="319"/>
      <c r="Z930" s="391"/>
      <c r="AA930" s="319"/>
      <c r="AB930" s="319"/>
      <c r="AC930" s="319"/>
      <c r="AD930" s="319"/>
      <c r="AE930" s="319"/>
      <c r="AF930" s="391"/>
      <c r="AG930" s="319"/>
      <c r="AH930" s="319"/>
      <c r="AI930" s="319"/>
      <c r="AJ930" s="319"/>
      <c r="AK930" s="319"/>
      <c r="AL930" s="391"/>
      <c r="AM930" s="319"/>
      <c r="AN930" s="319"/>
      <c r="AO930" s="319"/>
      <c r="AP930" s="319"/>
      <c r="AQ930" s="319"/>
      <c r="AR930" s="391"/>
      <c r="AS930" s="319"/>
      <c r="AT930" s="319"/>
      <c r="AU930" s="319"/>
      <c r="AV930" s="319"/>
      <c r="AW930" s="394"/>
      <c r="AX930" s="391"/>
      <c r="AY930" s="319"/>
      <c r="AZ930" s="319"/>
      <c r="BA930" s="319"/>
      <c r="BB930" s="319"/>
      <c r="BC930" s="319"/>
      <c r="BD930" s="391"/>
      <c r="BE930" s="319"/>
      <c r="BF930" s="319"/>
      <c r="BG930" s="319"/>
      <c r="BH930" s="319"/>
      <c r="BI930" s="319"/>
      <c r="BJ930" s="391"/>
      <c r="BL930" s="391"/>
      <c r="BM930" s="391"/>
      <c r="BN930" s="391"/>
      <c r="BO930" s="391"/>
      <c r="BP930" s="391"/>
      <c r="BQ930" s="391"/>
      <c r="BR930" s="391"/>
      <c r="BS930" s="391"/>
      <c r="BT930" s="391"/>
      <c r="BU930" s="391"/>
      <c r="BV930" s="391"/>
      <c r="BW930" s="391"/>
      <c r="BX930" s="391"/>
    </row>
    <row r="931" spans="1:76">
      <c r="A931" s="662"/>
      <c r="B931" s="319"/>
      <c r="C931" s="319"/>
      <c r="D931" s="319"/>
      <c r="E931" s="319"/>
      <c r="F931" s="319"/>
      <c r="G931" s="393"/>
      <c r="H931" s="391"/>
      <c r="I931" s="319"/>
      <c r="J931" s="319"/>
      <c r="K931" s="319"/>
      <c r="L931" s="319"/>
      <c r="M931" s="319"/>
      <c r="N931" s="391"/>
      <c r="O931" s="319"/>
      <c r="P931" s="319"/>
      <c r="Q931" s="319"/>
      <c r="R931" s="319"/>
      <c r="S931" s="319"/>
      <c r="T931" s="391"/>
      <c r="U931" s="319"/>
      <c r="V931" s="319"/>
      <c r="W931" s="319"/>
      <c r="X931" s="319"/>
      <c r="Y931" s="319"/>
      <c r="Z931" s="391"/>
      <c r="AA931" s="319"/>
      <c r="AB931" s="319"/>
      <c r="AC931" s="319"/>
      <c r="AD931" s="319"/>
      <c r="AE931" s="319"/>
      <c r="AF931" s="391"/>
      <c r="AG931" s="319"/>
      <c r="AH931" s="319"/>
      <c r="AI931" s="319"/>
      <c r="AJ931" s="319"/>
      <c r="AK931" s="319"/>
      <c r="AL931" s="391"/>
      <c r="AM931" s="319"/>
      <c r="AN931" s="319"/>
      <c r="AO931" s="319"/>
      <c r="AP931" s="319"/>
      <c r="AQ931" s="319"/>
      <c r="AR931" s="391"/>
      <c r="AS931" s="319"/>
      <c r="AT931" s="319"/>
      <c r="AU931" s="319"/>
      <c r="AV931" s="319"/>
      <c r="AW931" s="394"/>
      <c r="AX931" s="391"/>
      <c r="AY931" s="319"/>
      <c r="AZ931" s="319"/>
      <c r="BA931" s="319"/>
      <c r="BB931" s="319"/>
      <c r="BC931" s="319"/>
      <c r="BD931" s="391"/>
      <c r="BE931" s="319"/>
      <c r="BF931" s="319"/>
      <c r="BG931" s="319"/>
      <c r="BH931" s="319"/>
      <c r="BI931" s="319"/>
      <c r="BJ931" s="391"/>
      <c r="BL931" s="391"/>
      <c r="BM931" s="391"/>
      <c r="BN931" s="391"/>
      <c r="BO931" s="391"/>
      <c r="BP931" s="391"/>
      <c r="BQ931" s="391"/>
      <c r="BR931" s="391"/>
      <c r="BS931" s="391"/>
      <c r="BT931" s="391"/>
      <c r="BU931" s="391"/>
      <c r="BV931" s="391"/>
      <c r="BW931" s="391"/>
      <c r="BX931" s="391"/>
    </row>
    <row r="932" spans="1:76">
      <c r="A932" s="662"/>
      <c r="B932" s="319"/>
      <c r="C932" s="319"/>
      <c r="D932" s="319"/>
      <c r="E932" s="319"/>
      <c r="F932" s="319"/>
      <c r="G932" s="393"/>
      <c r="H932" s="391"/>
      <c r="I932" s="319"/>
      <c r="J932" s="319"/>
      <c r="K932" s="319"/>
      <c r="L932" s="319"/>
      <c r="M932" s="319"/>
      <c r="N932" s="391"/>
      <c r="O932" s="319"/>
      <c r="P932" s="319"/>
      <c r="Q932" s="319"/>
      <c r="R932" s="319"/>
      <c r="S932" s="319"/>
      <c r="T932" s="391"/>
      <c r="U932" s="319"/>
      <c r="V932" s="319"/>
      <c r="W932" s="319"/>
      <c r="X932" s="319"/>
      <c r="Y932" s="319"/>
      <c r="Z932" s="391"/>
      <c r="AA932" s="319"/>
      <c r="AB932" s="319"/>
      <c r="AC932" s="319"/>
      <c r="AD932" s="319"/>
      <c r="AE932" s="319"/>
      <c r="AF932" s="391"/>
      <c r="AG932" s="319"/>
      <c r="AH932" s="319"/>
      <c r="AI932" s="319"/>
      <c r="AJ932" s="319"/>
      <c r="AK932" s="319"/>
      <c r="AL932" s="391"/>
      <c r="AM932" s="319"/>
      <c r="AN932" s="319"/>
      <c r="AO932" s="319"/>
      <c r="AP932" s="319"/>
      <c r="AQ932" s="319"/>
      <c r="AR932" s="391"/>
      <c r="AS932" s="319"/>
      <c r="AT932" s="319"/>
      <c r="AU932" s="319"/>
      <c r="AV932" s="319"/>
      <c r="AW932" s="394"/>
      <c r="AX932" s="391"/>
      <c r="AY932" s="319"/>
      <c r="AZ932" s="319"/>
      <c r="BA932" s="319"/>
      <c r="BB932" s="319"/>
      <c r="BC932" s="319"/>
      <c r="BD932" s="391"/>
      <c r="BE932" s="319"/>
      <c r="BF932" s="319"/>
      <c r="BG932" s="319"/>
      <c r="BH932" s="319"/>
      <c r="BI932" s="319"/>
      <c r="BJ932" s="391"/>
      <c r="BL932" s="391"/>
      <c r="BM932" s="391"/>
      <c r="BN932" s="391"/>
      <c r="BO932" s="391"/>
      <c r="BP932" s="391"/>
      <c r="BQ932" s="391"/>
      <c r="BR932" s="391"/>
      <c r="BS932" s="391"/>
      <c r="BT932" s="391"/>
      <c r="BU932" s="391"/>
      <c r="BV932" s="391"/>
      <c r="BW932" s="391"/>
      <c r="BX932" s="391"/>
    </row>
    <row r="933" spans="1:76">
      <c r="A933" s="662"/>
      <c r="B933" s="319"/>
      <c r="C933" s="319"/>
      <c r="D933" s="319"/>
      <c r="E933" s="319"/>
      <c r="F933" s="319"/>
      <c r="G933" s="393"/>
      <c r="H933" s="391"/>
      <c r="I933" s="319"/>
      <c r="J933" s="319"/>
      <c r="K933" s="319"/>
      <c r="L933" s="319"/>
      <c r="M933" s="319"/>
      <c r="N933" s="391"/>
      <c r="O933" s="319"/>
      <c r="P933" s="319"/>
      <c r="Q933" s="319"/>
      <c r="R933" s="319"/>
      <c r="S933" s="319"/>
      <c r="T933" s="391"/>
      <c r="U933" s="319"/>
      <c r="V933" s="319"/>
      <c r="W933" s="319"/>
      <c r="X933" s="319"/>
      <c r="Y933" s="319"/>
      <c r="Z933" s="391"/>
      <c r="AA933" s="319"/>
      <c r="AB933" s="319"/>
      <c r="AC933" s="319"/>
      <c r="AD933" s="319"/>
      <c r="AE933" s="319"/>
      <c r="AF933" s="391"/>
      <c r="AG933" s="319"/>
      <c r="AH933" s="319"/>
      <c r="AI933" s="319"/>
      <c r="AJ933" s="319"/>
      <c r="AK933" s="319"/>
      <c r="AL933" s="391"/>
      <c r="AM933" s="319"/>
      <c r="AN933" s="319"/>
      <c r="AO933" s="319"/>
      <c r="AP933" s="319"/>
      <c r="AQ933" s="319"/>
      <c r="AR933" s="391"/>
      <c r="AS933" s="319"/>
      <c r="AT933" s="319"/>
      <c r="AU933" s="319"/>
      <c r="AV933" s="319"/>
      <c r="AW933" s="394"/>
      <c r="AX933" s="391"/>
      <c r="AY933" s="319"/>
      <c r="AZ933" s="319"/>
      <c r="BA933" s="319"/>
      <c r="BB933" s="319"/>
      <c r="BC933" s="319"/>
      <c r="BD933" s="391"/>
      <c r="BE933" s="319"/>
      <c r="BF933" s="319"/>
      <c r="BG933" s="319"/>
      <c r="BH933" s="319"/>
      <c r="BI933" s="319"/>
      <c r="BJ933" s="391"/>
      <c r="BL933" s="391"/>
      <c r="BM933" s="391"/>
      <c r="BN933" s="391"/>
      <c r="BO933" s="391"/>
      <c r="BP933" s="391"/>
      <c r="BQ933" s="391"/>
      <c r="BR933" s="391"/>
      <c r="BS933" s="391"/>
      <c r="BT933" s="391"/>
      <c r="BU933" s="391"/>
      <c r="BV933" s="391"/>
      <c r="BW933" s="391"/>
      <c r="BX933" s="391"/>
    </row>
    <row r="934" spans="1:76">
      <c r="A934" s="662"/>
      <c r="B934" s="319"/>
      <c r="C934" s="319"/>
      <c r="D934" s="319"/>
      <c r="E934" s="319"/>
      <c r="F934" s="319"/>
      <c r="G934" s="393"/>
      <c r="H934" s="391"/>
      <c r="I934" s="319"/>
      <c r="J934" s="319"/>
      <c r="K934" s="319"/>
      <c r="L934" s="319"/>
      <c r="M934" s="319"/>
      <c r="N934" s="391"/>
      <c r="O934" s="319"/>
      <c r="P934" s="319"/>
      <c r="Q934" s="319"/>
      <c r="R934" s="319"/>
      <c r="S934" s="319"/>
      <c r="T934" s="391"/>
      <c r="U934" s="319"/>
      <c r="V934" s="319"/>
      <c r="W934" s="319"/>
      <c r="X934" s="319"/>
      <c r="Y934" s="319"/>
      <c r="Z934" s="391"/>
      <c r="AA934" s="319"/>
      <c r="AB934" s="319"/>
      <c r="AC934" s="319"/>
      <c r="AD934" s="319"/>
      <c r="AE934" s="319"/>
      <c r="AF934" s="391"/>
      <c r="AG934" s="319"/>
      <c r="AH934" s="319"/>
      <c r="AI934" s="319"/>
      <c r="AJ934" s="319"/>
      <c r="AK934" s="319"/>
      <c r="AL934" s="391"/>
      <c r="AM934" s="319"/>
      <c r="AN934" s="319"/>
      <c r="AO934" s="319"/>
      <c r="AP934" s="319"/>
      <c r="AQ934" s="319"/>
      <c r="AR934" s="391"/>
      <c r="AS934" s="319"/>
      <c r="AT934" s="319"/>
      <c r="AU934" s="319"/>
      <c r="AV934" s="319"/>
      <c r="AW934" s="394"/>
      <c r="AX934" s="391"/>
      <c r="AY934" s="319"/>
      <c r="AZ934" s="319"/>
      <c r="BA934" s="319"/>
      <c r="BB934" s="319"/>
      <c r="BC934" s="319"/>
      <c r="BD934" s="391"/>
      <c r="BE934" s="319"/>
      <c r="BF934" s="319"/>
      <c r="BG934" s="319"/>
      <c r="BH934" s="319"/>
      <c r="BI934" s="319"/>
      <c r="BJ934" s="391"/>
      <c r="BL934" s="391"/>
      <c r="BM934" s="391"/>
      <c r="BN934" s="391"/>
      <c r="BO934" s="391"/>
      <c r="BP934" s="391"/>
      <c r="BQ934" s="391"/>
      <c r="BR934" s="391"/>
      <c r="BS934" s="391"/>
      <c r="BT934" s="391"/>
      <c r="BU934" s="391"/>
      <c r="BV934" s="391"/>
      <c r="BW934" s="391"/>
      <c r="BX934" s="391"/>
    </row>
    <row r="935" spans="1:76">
      <c r="A935" s="662"/>
      <c r="B935" s="319"/>
      <c r="C935" s="319"/>
      <c r="D935" s="319"/>
      <c r="E935" s="319"/>
      <c r="F935" s="319"/>
      <c r="G935" s="393"/>
      <c r="H935" s="391"/>
      <c r="I935" s="319"/>
      <c r="J935" s="319"/>
      <c r="K935" s="319"/>
      <c r="L935" s="319"/>
      <c r="M935" s="319"/>
      <c r="N935" s="391"/>
      <c r="O935" s="319"/>
      <c r="P935" s="319"/>
      <c r="Q935" s="319"/>
      <c r="R935" s="319"/>
      <c r="S935" s="319"/>
      <c r="T935" s="391"/>
      <c r="U935" s="319"/>
      <c r="V935" s="319"/>
      <c r="W935" s="319"/>
      <c r="X935" s="319"/>
      <c r="Y935" s="319"/>
      <c r="Z935" s="391"/>
      <c r="AA935" s="319"/>
      <c r="AB935" s="319"/>
      <c r="AC935" s="319"/>
      <c r="AD935" s="319"/>
      <c r="AE935" s="319"/>
      <c r="AF935" s="391"/>
      <c r="AG935" s="319"/>
      <c r="AH935" s="319"/>
      <c r="AI935" s="319"/>
      <c r="AJ935" s="319"/>
      <c r="AK935" s="319"/>
      <c r="AL935" s="391"/>
      <c r="AM935" s="319"/>
      <c r="AN935" s="319"/>
      <c r="AO935" s="319"/>
      <c r="AP935" s="319"/>
      <c r="AQ935" s="319"/>
      <c r="AR935" s="391"/>
      <c r="AS935" s="319"/>
      <c r="AT935" s="319"/>
      <c r="AU935" s="319"/>
      <c r="AV935" s="319"/>
      <c r="AW935" s="394"/>
      <c r="AX935" s="391"/>
      <c r="AY935" s="319"/>
      <c r="AZ935" s="319"/>
      <c r="BA935" s="319"/>
      <c r="BB935" s="319"/>
      <c r="BC935" s="319"/>
      <c r="BD935" s="391"/>
      <c r="BE935" s="319"/>
      <c r="BF935" s="319"/>
      <c r="BG935" s="319"/>
      <c r="BH935" s="319"/>
      <c r="BI935" s="319"/>
      <c r="BJ935" s="391"/>
      <c r="BL935" s="391"/>
      <c r="BM935" s="391"/>
      <c r="BN935" s="391"/>
      <c r="BO935" s="391"/>
      <c r="BP935" s="391"/>
      <c r="BQ935" s="391"/>
      <c r="BR935" s="391"/>
      <c r="BS935" s="391"/>
      <c r="BT935" s="391"/>
      <c r="BU935" s="391"/>
      <c r="BV935" s="391"/>
      <c r="BW935" s="391"/>
      <c r="BX935" s="391"/>
    </row>
    <row r="936" spans="1:76">
      <c r="A936" s="662"/>
      <c r="B936" s="319"/>
      <c r="C936" s="319"/>
      <c r="D936" s="319"/>
      <c r="E936" s="319"/>
      <c r="F936" s="319"/>
      <c r="G936" s="393"/>
      <c r="H936" s="391"/>
      <c r="I936" s="319"/>
      <c r="J936" s="319"/>
      <c r="K936" s="319"/>
      <c r="L936" s="319"/>
      <c r="M936" s="319"/>
      <c r="N936" s="391"/>
      <c r="O936" s="319"/>
      <c r="P936" s="319"/>
      <c r="Q936" s="319"/>
      <c r="R936" s="319"/>
      <c r="S936" s="319"/>
      <c r="T936" s="391"/>
      <c r="U936" s="319"/>
      <c r="V936" s="319"/>
      <c r="W936" s="319"/>
      <c r="X936" s="319"/>
      <c r="Y936" s="319"/>
      <c r="Z936" s="391"/>
      <c r="AA936" s="319"/>
      <c r="AB936" s="319"/>
      <c r="AC936" s="319"/>
      <c r="AD936" s="319"/>
      <c r="AE936" s="319"/>
      <c r="AF936" s="391"/>
      <c r="AG936" s="319"/>
      <c r="AH936" s="319"/>
      <c r="AI936" s="319"/>
      <c r="AJ936" s="319"/>
      <c r="AK936" s="319"/>
      <c r="AL936" s="391"/>
      <c r="AM936" s="319"/>
      <c r="AN936" s="319"/>
      <c r="AO936" s="319"/>
      <c r="AP936" s="319"/>
      <c r="AQ936" s="319"/>
      <c r="AR936" s="391"/>
      <c r="AS936" s="319"/>
      <c r="AT936" s="319"/>
      <c r="AU936" s="319"/>
      <c r="AV936" s="319"/>
      <c r="AW936" s="394"/>
      <c r="AX936" s="391"/>
      <c r="AY936" s="319"/>
      <c r="AZ936" s="319"/>
      <c r="BA936" s="319"/>
      <c r="BB936" s="319"/>
      <c r="BC936" s="319"/>
      <c r="BD936" s="391"/>
      <c r="BE936" s="319"/>
      <c r="BF936" s="319"/>
      <c r="BG936" s="319"/>
      <c r="BH936" s="319"/>
      <c r="BI936" s="319"/>
      <c r="BJ936" s="391"/>
      <c r="BL936" s="391"/>
      <c r="BM936" s="391"/>
      <c r="BN936" s="391"/>
      <c r="BO936" s="391"/>
      <c r="BP936" s="391"/>
      <c r="BQ936" s="391"/>
      <c r="BR936" s="391"/>
      <c r="BS936" s="391"/>
      <c r="BT936" s="391"/>
      <c r="BU936" s="391"/>
      <c r="BV936" s="391"/>
      <c r="BW936" s="391"/>
      <c r="BX936" s="391"/>
    </row>
    <row r="937" spans="1:76">
      <c r="A937" s="662"/>
      <c r="B937" s="319"/>
      <c r="C937" s="319"/>
      <c r="D937" s="319"/>
      <c r="E937" s="319"/>
      <c r="F937" s="319"/>
      <c r="G937" s="393"/>
      <c r="H937" s="391"/>
      <c r="I937" s="319"/>
      <c r="J937" s="319"/>
      <c r="K937" s="319"/>
      <c r="L937" s="319"/>
      <c r="M937" s="319"/>
      <c r="N937" s="391"/>
      <c r="O937" s="319"/>
      <c r="P937" s="319"/>
      <c r="Q937" s="319"/>
      <c r="R937" s="319"/>
      <c r="S937" s="319"/>
      <c r="T937" s="391"/>
      <c r="U937" s="319"/>
      <c r="V937" s="319"/>
      <c r="W937" s="319"/>
      <c r="X937" s="319"/>
      <c r="Y937" s="319"/>
      <c r="Z937" s="391"/>
      <c r="AA937" s="319"/>
      <c r="AB937" s="319"/>
      <c r="AC937" s="319"/>
      <c r="AD937" s="319"/>
      <c r="AE937" s="319"/>
      <c r="AF937" s="391"/>
      <c r="AG937" s="319"/>
      <c r="AH937" s="319"/>
      <c r="AI937" s="319"/>
      <c r="AJ937" s="319"/>
      <c r="AK937" s="319"/>
      <c r="AL937" s="391"/>
      <c r="AM937" s="319"/>
      <c r="AN937" s="319"/>
      <c r="AO937" s="319"/>
      <c r="AP937" s="319"/>
      <c r="AQ937" s="319"/>
      <c r="AR937" s="391"/>
      <c r="AS937" s="319"/>
      <c r="AT937" s="319"/>
      <c r="AU937" s="319"/>
      <c r="AV937" s="319"/>
      <c r="AW937" s="394"/>
      <c r="AX937" s="391"/>
      <c r="AY937" s="319"/>
      <c r="AZ937" s="319"/>
      <c r="BA937" s="319"/>
      <c r="BB937" s="319"/>
      <c r="BC937" s="319"/>
      <c r="BD937" s="391"/>
      <c r="BE937" s="319"/>
      <c r="BF937" s="319"/>
      <c r="BG937" s="319"/>
      <c r="BH937" s="319"/>
      <c r="BI937" s="319"/>
      <c r="BJ937" s="391"/>
      <c r="BL937" s="391"/>
      <c r="BM937" s="391"/>
      <c r="BN937" s="391"/>
      <c r="BO937" s="391"/>
      <c r="BP937" s="391"/>
      <c r="BQ937" s="391"/>
      <c r="BR937" s="391"/>
      <c r="BS937" s="391"/>
      <c r="BT937" s="391"/>
      <c r="BU937" s="391"/>
      <c r="BV937" s="391"/>
      <c r="BW937" s="391"/>
      <c r="BX937" s="391"/>
    </row>
    <row r="938" spans="1:76">
      <c r="A938" s="662"/>
      <c r="B938" s="319"/>
      <c r="C938" s="319"/>
      <c r="D938" s="319"/>
      <c r="E938" s="319"/>
      <c r="F938" s="319"/>
      <c r="G938" s="393"/>
      <c r="H938" s="391"/>
      <c r="I938" s="319"/>
      <c r="J938" s="319"/>
      <c r="K938" s="319"/>
      <c r="L938" s="319"/>
      <c r="M938" s="319"/>
      <c r="N938" s="391"/>
      <c r="O938" s="319"/>
      <c r="P938" s="319"/>
      <c r="Q938" s="319"/>
      <c r="R938" s="319"/>
      <c r="S938" s="319"/>
      <c r="T938" s="391"/>
      <c r="U938" s="319"/>
      <c r="V938" s="319"/>
      <c r="W938" s="319"/>
      <c r="X938" s="319"/>
      <c r="Y938" s="319"/>
      <c r="Z938" s="391"/>
      <c r="AA938" s="319"/>
      <c r="AB938" s="319"/>
      <c r="AC938" s="319"/>
      <c r="AD938" s="319"/>
      <c r="AE938" s="319"/>
      <c r="AF938" s="391"/>
      <c r="AG938" s="319"/>
      <c r="AH938" s="319"/>
      <c r="AI938" s="319"/>
      <c r="AJ938" s="319"/>
      <c r="AK938" s="319"/>
      <c r="AL938" s="391"/>
      <c r="AM938" s="319"/>
      <c r="AN938" s="319"/>
      <c r="AO938" s="319"/>
      <c r="AP938" s="319"/>
      <c r="AQ938" s="319"/>
      <c r="AR938" s="391"/>
      <c r="AS938" s="319"/>
      <c r="AT938" s="319"/>
      <c r="AU938" s="319"/>
      <c r="AV938" s="319"/>
      <c r="AW938" s="394"/>
      <c r="AX938" s="391"/>
      <c r="AY938" s="319"/>
      <c r="AZ938" s="319"/>
      <c r="BA938" s="319"/>
      <c r="BB938" s="319"/>
      <c r="BC938" s="319"/>
      <c r="BD938" s="391"/>
      <c r="BE938" s="319"/>
      <c r="BF938" s="319"/>
      <c r="BG938" s="319"/>
      <c r="BH938" s="319"/>
      <c r="BI938" s="319"/>
      <c r="BJ938" s="391"/>
      <c r="BL938" s="391"/>
      <c r="BM938" s="391"/>
      <c r="BN938" s="391"/>
      <c r="BO938" s="391"/>
      <c r="BP938" s="391"/>
      <c r="BQ938" s="391"/>
      <c r="BR938" s="391"/>
      <c r="BS938" s="391"/>
      <c r="BT938" s="391"/>
      <c r="BU938" s="391"/>
      <c r="BV938" s="391"/>
      <c r="BW938" s="391"/>
      <c r="BX938" s="391"/>
    </row>
    <row r="939" spans="1:76">
      <c r="A939" s="662"/>
      <c r="B939" s="319"/>
      <c r="C939" s="319"/>
      <c r="D939" s="319"/>
      <c r="E939" s="319"/>
      <c r="F939" s="319"/>
      <c r="G939" s="393"/>
      <c r="H939" s="391"/>
      <c r="I939" s="319"/>
      <c r="J939" s="319"/>
      <c r="K939" s="319"/>
      <c r="L939" s="319"/>
      <c r="M939" s="319"/>
      <c r="N939" s="391"/>
      <c r="O939" s="319"/>
      <c r="P939" s="319"/>
      <c r="Q939" s="319"/>
      <c r="R939" s="319"/>
      <c r="S939" s="319"/>
      <c r="T939" s="391"/>
      <c r="U939" s="319"/>
      <c r="V939" s="319"/>
      <c r="W939" s="319"/>
      <c r="X939" s="319"/>
      <c r="Y939" s="319"/>
      <c r="Z939" s="391"/>
      <c r="AA939" s="319"/>
      <c r="AB939" s="319"/>
      <c r="AC939" s="319"/>
      <c r="AD939" s="319"/>
      <c r="AE939" s="319"/>
      <c r="AF939" s="391"/>
      <c r="AG939" s="319"/>
      <c r="AH939" s="319"/>
      <c r="AI939" s="319"/>
      <c r="AJ939" s="319"/>
      <c r="AK939" s="319"/>
      <c r="AL939" s="391"/>
      <c r="AM939" s="319"/>
      <c r="AN939" s="319"/>
      <c r="AO939" s="319"/>
      <c r="AP939" s="319"/>
      <c r="AQ939" s="319"/>
      <c r="AR939" s="391"/>
      <c r="AS939" s="319"/>
      <c r="AT939" s="319"/>
      <c r="AU939" s="319"/>
      <c r="AV939" s="319"/>
      <c r="AW939" s="394"/>
      <c r="AX939" s="391"/>
      <c r="AY939" s="319"/>
      <c r="AZ939" s="319"/>
      <c r="BA939" s="319"/>
      <c r="BB939" s="319"/>
      <c r="BC939" s="319"/>
      <c r="BD939" s="391"/>
      <c r="BE939" s="319"/>
      <c r="BF939" s="319"/>
      <c r="BG939" s="319"/>
      <c r="BH939" s="319"/>
      <c r="BI939" s="319"/>
      <c r="BJ939" s="391"/>
      <c r="BL939" s="391"/>
      <c r="BM939" s="391"/>
      <c r="BN939" s="391"/>
      <c r="BO939" s="391"/>
      <c r="BP939" s="391"/>
      <c r="BQ939" s="391"/>
      <c r="BR939" s="391"/>
      <c r="BS939" s="391"/>
      <c r="BT939" s="391"/>
      <c r="BU939" s="391"/>
      <c r="BV939" s="391"/>
      <c r="BW939" s="391"/>
      <c r="BX939" s="391"/>
    </row>
    <row r="940" spans="1:76">
      <c r="A940" s="662"/>
      <c r="B940" s="319"/>
      <c r="C940" s="319"/>
      <c r="D940" s="319"/>
      <c r="E940" s="319"/>
      <c r="F940" s="319"/>
      <c r="G940" s="393"/>
      <c r="H940" s="391"/>
      <c r="I940" s="319"/>
      <c r="J940" s="319"/>
      <c r="K940" s="319"/>
      <c r="L940" s="319"/>
      <c r="M940" s="319"/>
      <c r="N940" s="391"/>
      <c r="O940" s="319"/>
      <c r="P940" s="319"/>
      <c r="Q940" s="319"/>
      <c r="R940" s="319"/>
      <c r="S940" s="319"/>
      <c r="T940" s="391"/>
      <c r="U940" s="319"/>
      <c r="V940" s="319"/>
      <c r="W940" s="319"/>
      <c r="X940" s="319"/>
      <c r="Y940" s="319"/>
      <c r="Z940" s="391"/>
      <c r="AA940" s="319"/>
      <c r="AB940" s="319"/>
      <c r="AC940" s="319"/>
      <c r="AD940" s="319"/>
      <c r="AE940" s="319"/>
      <c r="AF940" s="391"/>
      <c r="AG940" s="319"/>
      <c r="AH940" s="319"/>
      <c r="AI940" s="319"/>
      <c r="AJ940" s="319"/>
      <c r="AK940" s="319"/>
      <c r="AL940" s="391"/>
      <c r="AM940" s="319"/>
      <c r="AN940" s="319"/>
      <c r="AO940" s="319"/>
      <c r="AP940" s="319"/>
      <c r="AQ940" s="319"/>
      <c r="AR940" s="391"/>
      <c r="AS940" s="319"/>
      <c r="AT940" s="319"/>
      <c r="AU940" s="319"/>
      <c r="AV940" s="319"/>
      <c r="AW940" s="394"/>
      <c r="AX940" s="391"/>
      <c r="AY940" s="319"/>
      <c r="AZ940" s="319"/>
      <c r="BA940" s="319"/>
      <c r="BB940" s="319"/>
      <c r="BC940" s="319"/>
      <c r="BD940" s="391"/>
      <c r="BE940" s="319"/>
      <c r="BF940" s="319"/>
      <c r="BG940" s="319"/>
      <c r="BH940" s="319"/>
      <c r="BI940" s="319"/>
      <c r="BJ940" s="391"/>
      <c r="BL940" s="391"/>
      <c r="BM940" s="391"/>
      <c r="BN940" s="391"/>
      <c r="BO940" s="391"/>
      <c r="BP940" s="391"/>
      <c r="BQ940" s="391"/>
      <c r="BR940" s="391"/>
      <c r="BS940" s="391"/>
      <c r="BT940" s="391"/>
      <c r="BU940" s="391"/>
      <c r="BV940" s="391"/>
      <c r="BW940" s="391"/>
      <c r="BX940" s="391"/>
    </row>
    <row r="941" spans="1:76">
      <c r="A941" s="662"/>
      <c r="B941" s="319"/>
      <c r="C941" s="319"/>
      <c r="D941" s="319"/>
      <c r="E941" s="319"/>
      <c r="F941" s="319"/>
      <c r="G941" s="393"/>
      <c r="H941" s="391"/>
      <c r="I941" s="319"/>
      <c r="J941" s="319"/>
      <c r="K941" s="319"/>
      <c r="L941" s="319"/>
      <c r="M941" s="319"/>
      <c r="N941" s="391"/>
      <c r="O941" s="319"/>
      <c r="P941" s="319"/>
      <c r="Q941" s="319"/>
      <c r="R941" s="319"/>
      <c r="S941" s="319"/>
      <c r="T941" s="391"/>
      <c r="U941" s="319"/>
      <c r="V941" s="319"/>
      <c r="W941" s="319"/>
      <c r="X941" s="319"/>
      <c r="Y941" s="319"/>
      <c r="Z941" s="391"/>
      <c r="AA941" s="319"/>
      <c r="AB941" s="319"/>
      <c r="AC941" s="319"/>
      <c r="AD941" s="319"/>
      <c r="AE941" s="319"/>
      <c r="AF941" s="391"/>
      <c r="AG941" s="319"/>
      <c r="AH941" s="319"/>
      <c r="AI941" s="319"/>
      <c r="AJ941" s="319"/>
      <c r="AK941" s="319"/>
      <c r="AL941" s="391"/>
      <c r="AM941" s="319"/>
      <c r="AN941" s="319"/>
      <c r="AO941" s="319"/>
      <c r="AP941" s="319"/>
      <c r="AQ941" s="319"/>
      <c r="AR941" s="391"/>
      <c r="AS941" s="319"/>
      <c r="AT941" s="319"/>
      <c r="AU941" s="319"/>
      <c r="AV941" s="319"/>
      <c r="AW941" s="394"/>
      <c r="AX941" s="391"/>
      <c r="AY941" s="319"/>
      <c r="AZ941" s="319"/>
      <c r="BA941" s="319"/>
      <c r="BB941" s="319"/>
      <c r="BC941" s="319"/>
      <c r="BD941" s="391"/>
      <c r="BE941" s="319"/>
      <c r="BF941" s="319"/>
      <c r="BG941" s="319"/>
      <c r="BH941" s="319"/>
      <c r="BI941" s="319"/>
      <c r="BJ941" s="391"/>
      <c r="BL941" s="391"/>
      <c r="BM941" s="391"/>
      <c r="BN941" s="391"/>
      <c r="BO941" s="391"/>
      <c r="BP941" s="391"/>
      <c r="BQ941" s="391"/>
      <c r="BR941" s="391"/>
      <c r="BS941" s="391"/>
      <c r="BT941" s="391"/>
      <c r="BU941" s="391"/>
      <c r="BV941" s="391"/>
      <c r="BW941" s="391"/>
      <c r="BX941" s="391"/>
    </row>
    <row r="942" spans="1:76">
      <c r="A942" s="662"/>
      <c r="B942" s="319"/>
      <c r="C942" s="319"/>
      <c r="D942" s="319"/>
      <c r="E942" s="319"/>
      <c r="F942" s="319"/>
      <c r="G942" s="393"/>
      <c r="H942" s="391"/>
      <c r="I942" s="319"/>
      <c r="J942" s="319"/>
      <c r="K942" s="319"/>
      <c r="L942" s="319"/>
      <c r="M942" s="319"/>
      <c r="N942" s="391"/>
      <c r="O942" s="319"/>
      <c r="P942" s="319"/>
      <c r="Q942" s="319"/>
      <c r="R942" s="319"/>
      <c r="S942" s="319"/>
      <c r="T942" s="391"/>
      <c r="U942" s="319"/>
      <c r="V942" s="319"/>
      <c r="W942" s="319"/>
      <c r="X942" s="319"/>
      <c r="Y942" s="319"/>
      <c r="Z942" s="391"/>
      <c r="AA942" s="319"/>
      <c r="AB942" s="319"/>
      <c r="AC942" s="319"/>
      <c r="AD942" s="319"/>
      <c r="AE942" s="319"/>
      <c r="AF942" s="391"/>
      <c r="AG942" s="319"/>
      <c r="AH942" s="319"/>
      <c r="AI942" s="319"/>
      <c r="AJ942" s="319"/>
      <c r="AK942" s="319"/>
      <c r="AL942" s="391"/>
      <c r="AM942" s="319"/>
      <c r="AN942" s="319"/>
      <c r="AO942" s="319"/>
      <c r="AP942" s="319"/>
      <c r="AQ942" s="319"/>
      <c r="AR942" s="391"/>
      <c r="AS942" s="319"/>
      <c r="AT942" s="319"/>
      <c r="AU942" s="319"/>
      <c r="AV942" s="319"/>
      <c r="AW942" s="394"/>
      <c r="AX942" s="391"/>
      <c r="AY942" s="319"/>
      <c r="AZ942" s="319"/>
      <c r="BA942" s="319"/>
      <c r="BB942" s="319"/>
      <c r="BC942" s="319"/>
      <c r="BD942" s="391"/>
      <c r="BE942" s="319"/>
      <c r="BF942" s="319"/>
      <c r="BG942" s="319"/>
      <c r="BH942" s="319"/>
      <c r="BI942" s="319"/>
      <c r="BJ942" s="391"/>
      <c r="BL942" s="391"/>
      <c r="BM942" s="391"/>
      <c r="BN942" s="391"/>
      <c r="BO942" s="391"/>
      <c r="BP942" s="391"/>
      <c r="BQ942" s="391"/>
      <c r="BR942" s="391"/>
      <c r="BS942" s="391"/>
      <c r="BT942" s="391"/>
      <c r="BU942" s="391"/>
      <c r="BV942" s="391"/>
      <c r="BW942" s="391"/>
      <c r="BX942" s="391"/>
    </row>
    <row r="943" spans="1:76">
      <c r="A943" s="662"/>
      <c r="B943" s="319"/>
      <c r="C943" s="319"/>
      <c r="D943" s="319"/>
      <c r="E943" s="319"/>
      <c r="F943" s="319"/>
      <c r="G943" s="393"/>
      <c r="H943" s="391"/>
      <c r="I943" s="319"/>
      <c r="J943" s="319"/>
      <c r="K943" s="319"/>
      <c r="L943" s="319"/>
      <c r="M943" s="319"/>
      <c r="N943" s="391"/>
      <c r="O943" s="319"/>
      <c r="P943" s="319"/>
      <c r="Q943" s="319"/>
      <c r="R943" s="319"/>
      <c r="S943" s="319"/>
      <c r="T943" s="391"/>
      <c r="U943" s="319"/>
      <c r="V943" s="319"/>
      <c r="W943" s="319"/>
      <c r="X943" s="319"/>
      <c r="Y943" s="319"/>
      <c r="Z943" s="391"/>
      <c r="AA943" s="319"/>
      <c r="AB943" s="319"/>
      <c r="AC943" s="319"/>
      <c r="AD943" s="319"/>
      <c r="AE943" s="319"/>
      <c r="AF943" s="391"/>
      <c r="AG943" s="319"/>
      <c r="AH943" s="319"/>
      <c r="AI943" s="319"/>
      <c r="AJ943" s="319"/>
      <c r="AK943" s="319"/>
      <c r="AL943" s="391"/>
      <c r="AM943" s="319"/>
      <c r="AN943" s="319"/>
      <c r="AO943" s="319"/>
      <c r="AP943" s="319"/>
      <c r="AQ943" s="319"/>
      <c r="AR943" s="391"/>
      <c r="AS943" s="319"/>
      <c r="AT943" s="319"/>
      <c r="AU943" s="319"/>
      <c r="AV943" s="319"/>
      <c r="AW943" s="394"/>
      <c r="AX943" s="391"/>
      <c r="AY943" s="319"/>
      <c r="AZ943" s="319"/>
      <c r="BA943" s="319"/>
      <c r="BB943" s="319"/>
      <c r="BC943" s="319"/>
      <c r="BD943" s="391"/>
      <c r="BE943" s="319"/>
      <c r="BF943" s="319"/>
      <c r="BG943" s="319"/>
      <c r="BH943" s="319"/>
      <c r="BI943" s="319"/>
      <c r="BJ943" s="391"/>
      <c r="BL943" s="391"/>
      <c r="BM943" s="391"/>
      <c r="BN943" s="391"/>
      <c r="BO943" s="391"/>
      <c r="BP943" s="391"/>
      <c r="BQ943" s="391"/>
      <c r="BR943" s="391"/>
      <c r="BS943" s="391"/>
      <c r="BT943" s="391"/>
      <c r="BU943" s="391"/>
      <c r="BV943" s="391"/>
      <c r="BW943" s="391"/>
      <c r="BX943" s="391"/>
    </row>
    <row r="944" spans="1:76">
      <c r="A944" s="662"/>
      <c r="B944" s="319"/>
      <c r="C944" s="319"/>
      <c r="D944" s="319"/>
      <c r="E944" s="319"/>
      <c r="F944" s="319"/>
      <c r="G944" s="393"/>
      <c r="H944" s="391"/>
      <c r="I944" s="319"/>
      <c r="J944" s="319"/>
      <c r="K944" s="319"/>
      <c r="L944" s="319"/>
      <c r="M944" s="319"/>
      <c r="N944" s="391"/>
      <c r="O944" s="319"/>
      <c r="P944" s="319"/>
      <c r="Q944" s="319"/>
      <c r="R944" s="319"/>
      <c r="S944" s="319"/>
      <c r="T944" s="391"/>
      <c r="U944" s="319"/>
      <c r="V944" s="319"/>
      <c r="W944" s="319"/>
      <c r="X944" s="319"/>
      <c r="Y944" s="319"/>
      <c r="Z944" s="391"/>
      <c r="AA944" s="319"/>
      <c r="AB944" s="319"/>
      <c r="AC944" s="319"/>
      <c r="AD944" s="319"/>
      <c r="AE944" s="319"/>
      <c r="AF944" s="391"/>
      <c r="AG944" s="319"/>
      <c r="AH944" s="319"/>
      <c r="AI944" s="319"/>
      <c r="AJ944" s="319"/>
      <c r="AK944" s="319"/>
      <c r="AL944" s="391"/>
      <c r="AM944" s="319"/>
      <c r="AN944" s="319"/>
      <c r="AO944" s="319"/>
      <c r="AP944" s="319"/>
      <c r="AQ944" s="319"/>
      <c r="AR944" s="391"/>
      <c r="AS944" s="319"/>
      <c r="AT944" s="319"/>
      <c r="AU944" s="319"/>
      <c r="AV944" s="319"/>
      <c r="AW944" s="394"/>
      <c r="AX944" s="391"/>
      <c r="AY944" s="319"/>
      <c r="AZ944" s="319"/>
      <c r="BA944" s="319"/>
      <c r="BB944" s="319"/>
      <c r="BC944" s="319"/>
      <c r="BD944" s="391"/>
      <c r="BE944" s="319"/>
      <c r="BF944" s="319"/>
      <c r="BG944" s="319"/>
      <c r="BH944" s="319"/>
      <c r="BI944" s="319"/>
      <c r="BJ944" s="391"/>
      <c r="BL944" s="391"/>
      <c r="BM944" s="391"/>
      <c r="BN944" s="391"/>
      <c r="BO944" s="391"/>
      <c r="BP944" s="391"/>
      <c r="BQ944" s="391"/>
      <c r="BR944" s="391"/>
      <c r="BS944" s="391"/>
      <c r="BT944" s="391"/>
      <c r="BU944" s="391"/>
      <c r="BV944" s="391"/>
      <c r="BW944" s="391"/>
      <c r="BX944" s="391"/>
    </row>
    <row r="945" spans="1:76">
      <c r="A945" s="662"/>
      <c r="B945" s="319"/>
      <c r="C945" s="319"/>
      <c r="D945" s="319"/>
      <c r="E945" s="319"/>
      <c r="F945" s="319"/>
      <c r="G945" s="393"/>
      <c r="H945" s="391"/>
      <c r="I945" s="319"/>
      <c r="J945" s="319"/>
      <c r="K945" s="319"/>
      <c r="L945" s="319"/>
      <c r="M945" s="319"/>
      <c r="N945" s="391"/>
      <c r="O945" s="319"/>
      <c r="P945" s="319"/>
      <c r="Q945" s="319"/>
      <c r="R945" s="319"/>
      <c r="S945" s="319"/>
      <c r="T945" s="391"/>
      <c r="U945" s="319"/>
      <c r="V945" s="319"/>
      <c r="W945" s="319"/>
      <c r="X945" s="319"/>
      <c r="Y945" s="319"/>
      <c r="Z945" s="391"/>
      <c r="AA945" s="319"/>
      <c r="AB945" s="319"/>
      <c r="AC945" s="319"/>
      <c r="AD945" s="319"/>
      <c r="AE945" s="319"/>
      <c r="AF945" s="391"/>
      <c r="AG945" s="319"/>
      <c r="AH945" s="319"/>
      <c r="AI945" s="319"/>
      <c r="AJ945" s="319"/>
      <c r="AK945" s="319"/>
      <c r="AL945" s="391"/>
      <c r="AM945" s="319"/>
      <c r="AN945" s="319"/>
      <c r="AO945" s="319"/>
      <c r="AP945" s="319"/>
      <c r="AQ945" s="319"/>
      <c r="AR945" s="391"/>
      <c r="AS945" s="319"/>
      <c r="AT945" s="319"/>
      <c r="AU945" s="319"/>
      <c r="AV945" s="319"/>
      <c r="AW945" s="394"/>
      <c r="AX945" s="391"/>
      <c r="AY945" s="319"/>
      <c r="AZ945" s="319"/>
      <c r="BA945" s="319"/>
      <c r="BB945" s="319"/>
      <c r="BC945" s="319"/>
      <c r="BD945" s="391"/>
      <c r="BE945" s="319"/>
      <c r="BF945" s="319"/>
      <c r="BG945" s="319"/>
      <c r="BH945" s="319"/>
      <c r="BI945" s="319"/>
      <c r="BJ945" s="391"/>
      <c r="BL945" s="391"/>
      <c r="BM945" s="391"/>
      <c r="BN945" s="391"/>
      <c r="BO945" s="391"/>
      <c r="BP945" s="391"/>
      <c r="BQ945" s="391"/>
      <c r="BR945" s="391"/>
      <c r="BS945" s="391"/>
      <c r="BT945" s="391"/>
      <c r="BU945" s="391"/>
      <c r="BV945" s="391"/>
      <c r="BW945" s="391"/>
      <c r="BX945" s="391"/>
    </row>
    <row r="946" spans="1:76">
      <c r="A946" s="662"/>
      <c r="B946" s="319"/>
      <c r="C946" s="319"/>
      <c r="D946" s="319"/>
      <c r="E946" s="319"/>
      <c r="F946" s="319"/>
      <c r="G946" s="393"/>
      <c r="H946" s="391"/>
      <c r="I946" s="319"/>
      <c r="J946" s="319"/>
      <c r="K946" s="319"/>
      <c r="L946" s="319"/>
      <c r="M946" s="319"/>
      <c r="N946" s="391"/>
      <c r="O946" s="319"/>
      <c r="P946" s="319"/>
      <c r="Q946" s="319"/>
      <c r="R946" s="319"/>
      <c r="S946" s="319"/>
      <c r="T946" s="391"/>
      <c r="U946" s="319"/>
      <c r="V946" s="319"/>
      <c r="W946" s="319"/>
      <c r="X946" s="319"/>
      <c r="Y946" s="319"/>
      <c r="Z946" s="391"/>
      <c r="AA946" s="319"/>
      <c r="AB946" s="319"/>
      <c r="AC946" s="319"/>
      <c r="AD946" s="319"/>
      <c r="AE946" s="319"/>
      <c r="AF946" s="391"/>
      <c r="AG946" s="319"/>
      <c r="AH946" s="319"/>
      <c r="AI946" s="319"/>
      <c r="AJ946" s="319"/>
      <c r="AK946" s="319"/>
      <c r="AL946" s="391"/>
      <c r="AM946" s="319"/>
      <c r="AN946" s="319"/>
      <c r="AO946" s="319"/>
      <c r="AP946" s="319"/>
      <c r="AQ946" s="319"/>
      <c r="AR946" s="391"/>
      <c r="AS946" s="319"/>
      <c r="AT946" s="319"/>
      <c r="AU946" s="319"/>
      <c r="AV946" s="319"/>
      <c r="AW946" s="394"/>
      <c r="AX946" s="391"/>
      <c r="AY946" s="319"/>
      <c r="AZ946" s="319"/>
      <c r="BA946" s="319"/>
      <c r="BB946" s="319"/>
      <c r="BC946" s="319"/>
      <c r="BD946" s="391"/>
      <c r="BE946" s="319"/>
      <c r="BF946" s="319"/>
      <c r="BG946" s="319"/>
      <c r="BH946" s="319"/>
      <c r="BI946" s="319"/>
      <c r="BJ946" s="391"/>
      <c r="BL946" s="391"/>
      <c r="BM946" s="391"/>
      <c r="BN946" s="391"/>
      <c r="BO946" s="391"/>
      <c r="BP946" s="391"/>
      <c r="BQ946" s="391"/>
      <c r="BR946" s="391"/>
      <c r="BS946" s="391"/>
      <c r="BT946" s="391"/>
      <c r="BU946" s="391"/>
      <c r="BV946" s="391"/>
      <c r="BW946" s="391"/>
      <c r="BX946" s="391"/>
    </row>
    <row r="947" spans="1:76">
      <c r="A947" s="662"/>
      <c r="B947" s="319"/>
      <c r="C947" s="319"/>
      <c r="D947" s="319"/>
      <c r="E947" s="319"/>
      <c r="F947" s="319"/>
      <c r="G947" s="393"/>
      <c r="H947" s="391"/>
      <c r="I947" s="319"/>
      <c r="J947" s="319"/>
      <c r="K947" s="319"/>
      <c r="L947" s="319"/>
      <c r="M947" s="319"/>
      <c r="N947" s="391"/>
      <c r="O947" s="319"/>
      <c r="P947" s="319"/>
      <c r="Q947" s="319"/>
      <c r="R947" s="319"/>
      <c r="S947" s="319"/>
      <c r="T947" s="391"/>
      <c r="U947" s="319"/>
      <c r="V947" s="319"/>
      <c r="W947" s="319"/>
      <c r="X947" s="319"/>
      <c r="Y947" s="319"/>
      <c r="Z947" s="391"/>
      <c r="AA947" s="319"/>
      <c r="AB947" s="319"/>
      <c r="AC947" s="319"/>
      <c r="AD947" s="319"/>
      <c r="AE947" s="319"/>
      <c r="AF947" s="391"/>
      <c r="AG947" s="319"/>
      <c r="AH947" s="319"/>
      <c r="AI947" s="319"/>
      <c r="AJ947" s="319"/>
      <c r="AK947" s="319"/>
      <c r="AL947" s="391"/>
      <c r="AM947" s="319"/>
      <c r="AN947" s="319"/>
      <c r="AO947" s="319"/>
      <c r="AP947" s="319"/>
      <c r="AQ947" s="319"/>
      <c r="AR947" s="391"/>
      <c r="AS947" s="319"/>
      <c r="AT947" s="319"/>
      <c r="AU947" s="319"/>
      <c r="AV947" s="319"/>
      <c r="AW947" s="394"/>
      <c r="AX947" s="391"/>
      <c r="AY947" s="319"/>
      <c r="AZ947" s="319"/>
      <c r="BA947" s="319"/>
      <c r="BB947" s="319"/>
      <c r="BC947" s="319"/>
      <c r="BD947" s="391"/>
      <c r="BE947" s="319"/>
      <c r="BF947" s="319"/>
      <c r="BG947" s="319"/>
      <c r="BH947" s="319"/>
      <c r="BI947" s="319"/>
      <c r="BJ947" s="391"/>
      <c r="BL947" s="391"/>
      <c r="BM947" s="391"/>
      <c r="BN947" s="391"/>
      <c r="BO947" s="391"/>
      <c r="BP947" s="391"/>
      <c r="BQ947" s="391"/>
      <c r="BR947" s="391"/>
      <c r="BS947" s="391"/>
      <c r="BT947" s="391"/>
      <c r="BU947" s="391"/>
      <c r="BV947" s="391"/>
      <c r="BW947" s="391"/>
      <c r="BX947" s="391"/>
    </row>
    <row r="948" spans="1:76">
      <c r="A948" s="662"/>
      <c r="B948" s="319"/>
      <c r="C948" s="319"/>
      <c r="D948" s="319"/>
      <c r="E948" s="319"/>
      <c r="F948" s="319"/>
      <c r="G948" s="393"/>
      <c r="H948" s="391"/>
      <c r="I948" s="319"/>
      <c r="J948" s="319"/>
      <c r="K948" s="319"/>
      <c r="L948" s="319"/>
      <c r="M948" s="319"/>
      <c r="N948" s="391"/>
      <c r="O948" s="319"/>
      <c r="P948" s="319"/>
      <c r="Q948" s="319"/>
      <c r="R948" s="319"/>
      <c r="S948" s="319"/>
      <c r="T948" s="391"/>
      <c r="U948" s="319"/>
      <c r="V948" s="319"/>
      <c r="W948" s="319"/>
      <c r="X948" s="319"/>
      <c r="Y948" s="319"/>
      <c r="Z948" s="391"/>
      <c r="AA948" s="319"/>
      <c r="AB948" s="319"/>
      <c r="AC948" s="319"/>
      <c r="AD948" s="319"/>
      <c r="AE948" s="319"/>
      <c r="AF948" s="391"/>
      <c r="AG948" s="319"/>
      <c r="AH948" s="319"/>
      <c r="AI948" s="319"/>
      <c r="AJ948" s="319"/>
      <c r="AK948" s="319"/>
      <c r="AL948" s="391"/>
      <c r="AM948" s="319"/>
      <c r="AN948" s="319"/>
      <c r="AO948" s="319"/>
      <c r="AP948" s="319"/>
      <c r="AQ948" s="319"/>
      <c r="AR948" s="391"/>
      <c r="AS948" s="319"/>
      <c r="AT948" s="319"/>
      <c r="AU948" s="319"/>
      <c r="AV948" s="319"/>
      <c r="AW948" s="394"/>
      <c r="AX948" s="391"/>
      <c r="AY948" s="319"/>
      <c r="AZ948" s="319"/>
      <c r="BA948" s="319"/>
      <c r="BB948" s="319"/>
      <c r="BC948" s="319"/>
      <c r="BD948" s="391"/>
      <c r="BE948" s="319"/>
      <c r="BF948" s="319"/>
      <c r="BG948" s="319"/>
      <c r="BH948" s="319"/>
      <c r="BI948" s="319"/>
      <c r="BJ948" s="391"/>
      <c r="BL948" s="391"/>
      <c r="BM948" s="391"/>
      <c r="BN948" s="391"/>
      <c r="BO948" s="391"/>
      <c r="BP948" s="391"/>
      <c r="BQ948" s="391"/>
      <c r="BR948" s="391"/>
      <c r="BS948" s="391"/>
      <c r="BT948" s="391"/>
      <c r="BU948" s="391"/>
      <c r="BV948" s="391"/>
      <c r="BW948" s="391"/>
      <c r="BX948" s="391"/>
    </row>
    <row r="949" spans="1:76">
      <c r="A949" s="662"/>
      <c r="B949" s="319"/>
      <c r="C949" s="319"/>
      <c r="D949" s="319"/>
      <c r="E949" s="319"/>
      <c r="F949" s="319"/>
      <c r="G949" s="393"/>
      <c r="H949" s="391"/>
      <c r="I949" s="319"/>
      <c r="J949" s="319"/>
      <c r="K949" s="319"/>
      <c r="L949" s="319"/>
      <c r="M949" s="319"/>
      <c r="N949" s="391"/>
      <c r="O949" s="319"/>
      <c r="P949" s="319"/>
      <c r="Q949" s="319"/>
      <c r="R949" s="319"/>
      <c r="S949" s="319"/>
      <c r="T949" s="391"/>
      <c r="U949" s="319"/>
      <c r="V949" s="319"/>
      <c r="W949" s="319"/>
      <c r="X949" s="319"/>
      <c r="Y949" s="319"/>
      <c r="Z949" s="391"/>
      <c r="AA949" s="319"/>
      <c r="AB949" s="319"/>
      <c r="AC949" s="319"/>
      <c r="AD949" s="319"/>
      <c r="AE949" s="319"/>
      <c r="AF949" s="391"/>
      <c r="AG949" s="319"/>
      <c r="AH949" s="319"/>
      <c r="AI949" s="319"/>
      <c r="AJ949" s="319"/>
      <c r="AK949" s="319"/>
      <c r="AL949" s="391"/>
      <c r="AM949" s="319"/>
      <c r="AN949" s="319"/>
      <c r="AO949" s="319"/>
      <c r="AP949" s="319"/>
      <c r="AQ949" s="319"/>
      <c r="AR949" s="391"/>
      <c r="AS949" s="319"/>
      <c r="AT949" s="319"/>
      <c r="AU949" s="319"/>
      <c r="AV949" s="319"/>
      <c r="AW949" s="394"/>
      <c r="AX949" s="391"/>
      <c r="AY949" s="319"/>
      <c r="AZ949" s="319"/>
      <c r="BA949" s="319"/>
      <c r="BB949" s="319"/>
      <c r="BC949" s="319"/>
      <c r="BD949" s="391"/>
      <c r="BE949" s="319"/>
      <c r="BF949" s="319"/>
      <c r="BG949" s="319"/>
      <c r="BH949" s="319"/>
      <c r="BI949" s="319"/>
      <c r="BJ949" s="391"/>
      <c r="BL949" s="391"/>
      <c r="BM949" s="391"/>
      <c r="BN949" s="391"/>
      <c r="BO949" s="391"/>
      <c r="BP949" s="391"/>
      <c r="BQ949" s="391"/>
      <c r="BR949" s="391"/>
      <c r="BS949" s="391"/>
      <c r="BT949" s="391"/>
      <c r="BU949" s="391"/>
      <c r="BV949" s="391"/>
      <c r="BW949" s="391"/>
      <c r="BX949" s="391"/>
    </row>
    <row r="950" spans="1:76">
      <c r="A950" s="662"/>
      <c r="B950" s="319"/>
      <c r="C950" s="319"/>
      <c r="D950" s="319"/>
      <c r="E950" s="319"/>
      <c r="F950" s="319"/>
      <c r="G950" s="393"/>
      <c r="H950" s="391"/>
      <c r="I950" s="319"/>
      <c r="J950" s="319"/>
      <c r="K950" s="319"/>
      <c r="L950" s="319"/>
      <c r="M950" s="319"/>
      <c r="N950" s="391"/>
      <c r="O950" s="319"/>
      <c r="P950" s="319"/>
      <c r="Q950" s="319"/>
      <c r="R950" s="319"/>
      <c r="S950" s="319"/>
      <c r="T950" s="391"/>
      <c r="U950" s="319"/>
      <c r="V950" s="319"/>
      <c r="W950" s="319"/>
      <c r="X950" s="319"/>
      <c r="Y950" s="319"/>
      <c r="Z950" s="391"/>
      <c r="AA950" s="319"/>
      <c r="AB950" s="319"/>
      <c r="AC950" s="319"/>
      <c r="AD950" s="319"/>
      <c r="AE950" s="319"/>
      <c r="AF950" s="391"/>
      <c r="AG950" s="319"/>
      <c r="AH950" s="319"/>
      <c r="AI950" s="319"/>
      <c r="AJ950" s="319"/>
      <c r="AK950" s="319"/>
      <c r="AL950" s="391"/>
      <c r="AM950" s="319"/>
      <c r="AN950" s="319"/>
      <c r="AO950" s="319"/>
      <c r="AP950" s="319"/>
      <c r="AQ950" s="319"/>
      <c r="AR950" s="391"/>
      <c r="AS950" s="319"/>
      <c r="AT950" s="319"/>
      <c r="AU950" s="319"/>
      <c r="AV950" s="319"/>
      <c r="AW950" s="394"/>
      <c r="AX950" s="391"/>
      <c r="AY950" s="319"/>
      <c r="AZ950" s="319"/>
      <c r="BA950" s="319"/>
      <c r="BB950" s="319"/>
      <c r="BC950" s="319"/>
      <c r="BD950" s="391"/>
      <c r="BE950" s="319"/>
      <c r="BF950" s="319"/>
      <c r="BG950" s="319"/>
      <c r="BH950" s="319"/>
      <c r="BI950" s="319"/>
      <c r="BJ950" s="391"/>
      <c r="BL950" s="391"/>
      <c r="BM950" s="391"/>
      <c r="BN950" s="391"/>
      <c r="BO950" s="391"/>
      <c r="BP950" s="391"/>
      <c r="BQ950" s="391"/>
      <c r="BR950" s="391"/>
      <c r="BS950" s="391"/>
      <c r="BT950" s="391"/>
      <c r="BU950" s="391"/>
      <c r="BV950" s="391"/>
      <c r="BW950" s="391"/>
      <c r="BX950" s="391"/>
    </row>
    <row r="951" spans="1:76">
      <c r="A951" s="662"/>
      <c r="B951" s="319"/>
      <c r="C951" s="319"/>
      <c r="D951" s="319"/>
      <c r="E951" s="319"/>
      <c r="F951" s="319"/>
      <c r="G951" s="393"/>
      <c r="H951" s="391"/>
      <c r="I951" s="319"/>
      <c r="J951" s="319"/>
      <c r="K951" s="319"/>
      <c r="L951" s="319"/>
      <c r="M951" s="319"/>
      <c r="N951" s="391"/>
      <c r="O951" s="319"/>
      <c r="P951" s="319"/>
      <c r="Q951" s="319"/>
      <c r="R951" s="319"/>
      <c r="S951" s="319"/>
      <c r="T951" s="391"/>
      <c r="U951" s="319"/>
      <c r="V951" s="319"/>
      <c r="W951" s="319"/>
      <c r="X951" s="319"/>
      <c r="Y951" s="319"/>
      <c r="Z951" s="391"/>
      <c r="AA951" s="319"/>
      <c r="AB951" s="319"/>
      <c r="AC951" s="319"/>
      <c r="AD951" s="319"/>
      <c r="AE951" s="319"/>
      <c r="AF951" s="391"/>
      <c r="AG951" s="319"/>
      <c r="AH951" s="319"/>
      <c r="AI951" s="319"/>
      <c r="AJ951" s="319"/>
      <c r="AK951" s="319"/>
      <c r="AL951" s="391"/>
      <c r="AM951" s="319"/>
      <c r="AN951" s="319"/>
      <c r="AO951" s="319"/>
      <c r="AP951" s="319"/>
      <c r="AQ951" s="319"/>
      <c r="AR951" s="391"/>
      <c r="AS951" s="319"/>
      <c r="AT951" s="319"/>
      <c r="AU951" s="319"/>
      <c r="AV951" s="319"/>
      <c r="AW951" s="394"/>
      <c r="AX951" s="391"/>
      <c r="AY951" s="319"/>
      <c r="AZ951" s="319"/>
      <c r="BA951" s="319"/>
      <c r="BB951" s="319"/>
      <c r="BC951" s="319"/>
      <c r="BD951" s="391"/>
      <c r="BE951" s="319"/>
      <c r="BF951" s="319"/>
      <c r="BG951" s="319"/>
      <c r="BH951" s="319"/>
      <c r="BI951" s="319"/>
      <c r="BJ951" s="391"/>
      <c r="BL951" s="391"/>
      <c r="BM951" s="391"/>
      <c r="BN951" s="391"/>
      <c r="BO951" s="391"/>
      <c r="BP951" s="391"/>
      <c r="BQ951" s="391"/>
      <c r="BR951" s="391"/>
      <c r="BS951" s="391"/>
      <c r="BT951" s="391"/>
      <c r="BU951" s="391"/>
      <c r="BV951" s="391"/>
      <c r="BW951" s="391"/>
      <c r="BX951" s="391"/>
    </row>
    <row r="952" spans="1:76">
      <c r="A952" s="662"/>
      <c r="B952" s="319"/>
      <c r="C952" s="319"/>
      <c r="D952" s="319"/>
      <c r="E952" s="319"/>
      <c r="F952" s="319"/>
      <c r="G952" s="393"/>
      <c r="H952" s="391"/>
      <c r="I952" s="319"/>
      <c r="J952" s="319"/>
      <c r="K952" s="319"/>
      <c r="L952" s="319"/>
      <c r="M952" s="319"/>
      <c r="N952" s="391"/>
      <c r="O952" s="319"/>
      <c r="P952" s="319"/>
      <c r="Q952" s="319"/>
      <c r="R952" s="319"/>
      <c r="S952" s="319"/>
      <c r="T952" s="391"/>
      <c r="U952" s="319"/>
      <c r="V952" s="319"/>
      <c r="W952" s="319"/>
      <c r="X952" s="319"/>
      <c r="Y952" s="319"/>
      <c r="Z952" s="391"/>
      <c r="AA952" s="319"/>
      <c r="AB952" s="319"/>
      <c r="AC952" s="319"/>
      <c r="AD952" s="319"/>
      <c r="AE952" s="319"/>
      <c r="AF952" s="391"/>
      <c r="AG952" s="319"/>
      <c r="AH952" s="319"/>
      <c r="AI952" s="319"/>
      <c r="AJ952" s="319"/>
      <c r="AK952" s="319"/>
      <c r="AL952" s="391"/>
      <c r="AM952" s="319"/>
      <c r="AN952" s="319"/>
      <c r="AO952" s="319"/>
      <c r="AP952" s="319"/>
      <c r="AQ952" s="319"/>
      <c r="AR952" s="391"/>
      <c r="AS952" s="319"/>
      <c r="AT952" s="319"/>
      <c r="AU952" s="319"/>
      <c r="AV952" s="319"/>
      <c r="AW952" s="394"/>
      <c r="AX952" s="391"/>
      <c r="AY952" s="319"/>
      <c r="AZ952" s="319"/>
      <c r="BA952" s="319"/>
      <c r="BB952" s="319"/>
      <c r="BC952" s="319"/>
      <c r="BD952" s="391"/>
      <c r="BE952" s="319"/>
      <c r="BF952" s="319"/>
      <c r="BG952" s="319"/>
      <c r="BH952" s="319"/>
      <c r="BI952" s="319"/>
      <c r="BJ952" s="391"/>
      <c r="BL952" s="391"/>
      <c r="BM952" s="391"/>
      <c r="BN952" s="391"/>
      <c r="BO952" s="391"/>
      <c r="BP952" s="391"/>
      <c r="BQ952" s="391"/>
      <c r="BR952" s="391"/>
      <c r="BS952" s="391"/>
      <c r="BT952" s="391"/>
      <c r="BU952" s="391"/>
      <c r="BV952" s="391"/>
      <c r="BW952" s="391"/>
      <c r="BX952" s="391"/>
    </row>
    <row r="953" spans="1:76">
      <c r="A953" s="662"/>
      <c r="B953" s="319"/>
      <c r="C953" s="319"/>
      <c r="D953" s="319"/>
      <c r="E953" s="319"/>
      <c r="F953" s="319"/>
      <c r="G953" s="393"/>
      <c r="H953" s="391"/>
      <c r="I953" s="319"/>
      <c r="J953" s="319"/>
      <c r="K953" s="319"/>
      <c r="L953" s="319"/>
      <c r="M953" s="319"/>
      <c r="N953" s="391"/>
      <c r="O953" s="319"/>
      <c r="P953" s="319"/>
      <c r="Q953" s="319"/>
      <c r="R953" s="319"/>
      <c r="S953" s="319"/>
      <c r="T953" s="391"/>
      <c r="U953" s="319"/>
      <c r="V953" s="319"/>
      <c r="W953" s="319"/>
      <c r="X953" s="319"/>
      <c r="Y953" s="319"/>
      <c r="Z953" s="391"/>
      <c r="AA953" s="319"/>
      <c r="AB953" s="319"/>
      <c r="AC953" s="319"/>
      <c r="AD953" s="319"/>
      <c r="AE953" s="319"/>
      <c r="AF953" s="391"/>
      <c r="AG953" s="319"/>
      <c r="AH953" s="319"/>
      <c r="AI953" s="319"/>
      <c r="AJ953" s="319"/>
      <c r="AK953" s="319"/>
      <c r="AL953" s="391"/>
      <c r="AM953" s="319"/>
      <c r="AN953" s="319"/>
      <c r="AO953" s="319"/>
      <c r="AP953" s="319"/>
      <c r="AQ953" s="319"/>
      <c r="AR953" s="391"/>
      <c r="AS953" s="319"/>
      <c r="AT953" s="319"/>
      <c r="AU953" s="319"/>
      <c r="AV953" s="319"/>
      <c r="AW953" s="394"/>
      <c r="AX953" s="391"/>
      <c r="AY953" s="319"/>
      <c r="AZ953" s="319"/>
      <c r="BA953" s="319"/>
      <c r="BB953" s="319"/>
      <c r="BC953" s="319"/>
      <c r="BD953" s="391"/>
      <c r="BE953" s="319"/>
      <c r="BF953" s="319"/>
      <c r="BG953" s="319"/>
      <c r="BH953" s="319"/>
      <c r="BI953" s="319"/>
      <c r="BJ953" s="391"/>
      <c r="BL953" s="391"/>
      <c r="BM953" s="391"/>
      <c r="BN953" s="391"/>
      <c r="BO953" s="391"/>
      <c r="BP953" s="391"/>
      <c r="BQ953" s="391"/>
      <c r="BR953" s="391"/>
      <c r="BS953" s="391"/>
      <c r="BT953" s="391"/>
      <c r="BU953" s="391"/>
      <c r="BV953" s="391"/>
      <c r="BW953" s="391"/>
      <c r="BX953" s="391"/>
    </row>
    <row r="954" spans="1:76">
      <c r="A954" s="662"/>
      <c r="B954" s="319"/>
      <c r="C954" s="319"/>
      <c r="D954" s="319"/>
      <c r="E954" s="319"/>
      <c r="F954" s="319"/>
      <c r="G954" s="393"/>
      <c r="H954" s="391"/>
      <c r="I954" s="319"/>
      <c r="J954" s="319"/>
      <c r="K954" s="319"/>
      <c r="L954" s="319"/>
      <c r="M954" s="319"/>
      <c r="N954" s="391"/>
      <c r="O954" s="319"/>
      <c r="P954" s="319"/>
      <c r="Q954" s="319"/>
      <c r="R954" s="319"/>
      <c r="S954" s="319"/>
      <c r="T954" s="391"/>
      <c r="U954" s="319"/>
      <c r="V954" s="319"/>
      <c r="W954" s="319"/>
      <c r="X954" s="319"/>
      <c r="Y954" s="319"/>
      <c r="Z954" s="391"/>
      <c r="AA954" s="319"/>
      <c r="AB954" s="319"/>
      <c r="AC954" s="319"/>
      <c r="AD954" s="319"/>
      <c r="AE954" s="319"/>
      <c r="AF954" s="391"/>
      <c r="AG954" s="319"/>
      <c r="AH954" s="319"/>
      <c r="AI954" s="319"/>
      <c r="AJ954" s="319"/>
      <c r="AK954" s="319"/>
      <c r="AL954" s="391"/>
      <c r="AM954" s="319"/>
      <c r="AN954" s="319"/>
      <c r="AO954" s="319"/>
      <c r="AP954" s="319"/>
      <c r="AQ954" s="319"/>
      <c r="AR954" s="391"/>
      <c r="AS954" s="319"/>
      <c r="AT954" s="319"/>
      <c r="AU954" s="319"/>
      <c r="AV954" s="319"/>
      <c r="AW954" s="394"/>
      <c r="AX954" s="391"/>
      <c r="AY954" s="319"/>
      <c r="AZ954" s="319"/>
      <c r="BA954" s="319"/>
      <c r="BB954" s="319"/>
      <c r="BC954" s="319"/>
      <c r="BD954" s="391"/>
      <c r="BE954" s="319"/>
      <c r="BF954" s="319"/>
      <c r="BG954" s="319"/>
      <c r="BH954" s="319"/>
      <c r="BI954" s="319"/>
      <c r="BJ954" s="391"/>
      <c r="BL954" s="391"/>
      <c r="BM954" s="391"/>
      <c r="BN954" s="391"/>
      <c r="BO954" s="391"/>
      <c r="BP954" s="391"/>
      <c r="BQ954" s="391"/>
      <c r="BR954" s="391"/>
      <c r="BS954" s="391"/>
      <c r="BT954" s="391"/>
      <c r="BU954" s="391"/>
      <c r="BV954" s="391"/>
      <c r="BW954" s="391"/>
      <c r="BX954" s="391"/>
    </row>
    <row r="955" spans="1:76">
      <c r="A955" s="662"/>
      <c r="B955" s="319"/>
      <c r="C955" s="319"/>
      <c r="D955" s="319"/>
      <c r="E955" s="319"/>
      <c r="F955" s="319"/>
      <c r="G955" s="393"/>
      <c r="H955" s="391"/>
      <c r="I955" s="319"/>
      <c r="J955" s="319"/>
      <c r="K955" s="319"/>
      <c r="L955" s="319"/>
      <c r="M955" s="319"/>
      <c r="N955" s="391"/>
      <c r="O955" s="319"/>
      <c r="P955" s="319"/>
      <c r="Q955" s="319"/>
      <c r="R955" s="319"/>
      <c r="S955" s="319"/>
      <c r="T955" s="391"/>
      <c r="U955" s="319"/>
      <c r="V955" s="319"/>
      <c r="W955" s="319"/>
      <c r="X955" s="319"/>
      <c r="Y955" s="319"/>
      <c r="Z955" s="391"/>
      <c r="AA955" s="319"/>
      <c r="AB955" s="319"/>
      <c r="AC955" s="319"/>
      <c r="AD955" s="319"/>
      <c r="AE955" s="319"/>
      <c r="AF955" s="391"/>
      <c r="AG955" s="319"/>
      <c r="AH955" s="319"/>
      <c r="AI955" s="319"/>
      <c r="AJ955" s="319"/>
      <c r="AK955" s="319"/>
      <c r="AL955" s="391"/>
      <c r="AM955" s="319"/>
      <c r="AN955" s="319"/>
      <c r="AO955" s="319"/>
      <c r="AP955" s="319"/>
      <c r="AQ955" s="319"/>
      <c r="AR955" s="391"/>
      <c r="AS955" s="319"/>
      <c r="AT955" s="319"/>
      <c r="AU955" s="319"/>
      <c r="AV955" s="319"/>
      <c r="AW955" s="394"/>
      <c r="AX955" s="391"/>
      <c r="AY955" s="319"/>
      <c r="AZ955" s="319"/>
      <c r="BA955" s="319"/>
      <c r="BB955" s="319"/>
      <c r="BC955" s="319"/>
      <c r="BD955" s="391"/>
      <c r="BE955" s="319"/>
      <c r="BF955" s="319"/>
      <c r="BG955" s="319"/>
      <c r="BH955" s="319"/>
      <c r="BI955" s="319"/>
      <c r="BJ955" s="391"/>
      <c r="BL955" s="391"/>
      <c r="BM955" s="391"/>
      <c r="BN955" s="391"/>
      <c r="BO955" s="391"/>
      <c r="BP955" s="391"/>
      <c r="BQ955" s="391"/>
      <c r="BR955" s="391"/>
      <c r="BS955" s="391"/>
      <c r="BT955" s="391"/>
      <c r="BU955" s="391"/>
      <c r="BV955" s="391"/>
      <c r="BW955" s="391"/>
      <c r="BX955" s="391"/>
    </row>
    <row r="956" spans="1:76">
      <c r="A956" s="662"/>
      <c r="B956" s="319"/>
      <c r="C956" s="319"/>
      <c r="D956" s="319"/>
      <c r="E956" s="319"/>
      <c r="F956" s="319"/>
      <c r="G956" s="393"/>
      <c r="H956" s="391"/>
      <c r="I956" s="319"/>
      <c r="J956" s="319"/>
      <c r="K956" s="319"/>
      <c r="L956" s="319"/>
      <c r="M956" s="319"/>
      <c r="N956" s="391"/>
      <c r="O956" s="319"/>
      <c r="P956" s="319"/>
      <c r="Q956" s="319"/>
      <c r="R956" s="319"/>
      <c r="S956" s="319"/>
      <c r="T956" s="391"/>
      <c r="U956" s="319"/>
      <c r="V956" s="319"/>
      <c r="W956" s="319"/>
      <c r="X956" s="319"/>
      <c r="Y956" s="319"/>
      <c r="Z956" s="391"/>
      <c r="AA956" s="319"/>
      <c r="AB956" s="319"/>
      <c r="AC956" s="319"/>
      <c r="AD956" s="319"/>
      <c r="AE956" s="319"/>
      <c r="AF956" s="391"/>
      <c r="AG956" s="319"/>
      <c r="AH956" s="319"/>
      <c r="AI956" s="319"/>
      <c r="AJ956" s="319"/>
      <c r="AK956" s="319"/>
      <c r="AL956" s="391"/>
      <c r="AM956" s="319"/>
      <c r="AN956" s="319"/>
      <c r="AO956" s="319"/>
      <c r="AP956" s="319"/>
      <c r="AQ956" s="319"/>
      <c r="AR956" s="391"/>
      <c r="AS956" s="319"/>
      <c r="AT956" s="319"/>
      <c r="AU956" s="319"/>
      <c r="AV956" s="319"/>
      <c r="AW956" s="394"/>
      <c r="AX956" s="391"/>
      <c r="AY956" s="319"/>
      <c r="AZ956" s="319"/>
      <c r="BA956" s="319"/>
      <c r="BB956" s="319"/>
      <c r="BC956" s="319"/>
      <c r="BD956" s="391"/>
      <c r="BE956" s="319"/>
      <c r="BF956" s="319"/>
      <c r="BG956" s="319"/>
      <c r="BH956" s="319"/>
      <c r="BI956" s="319"/>
      <c r="BJ956" s="391"/>
      <c r="BL956" s="391"/>
      <c r="BM956" s="391"/>
      <c r="BN956" s="391"/>
      <c r="BO956" s="391"/>
      <c r="BP956" s="391"/>
      <c r="BQ956" s="391"/>
      <c r="BR956" s="391"/>
      <c r="BS956" s="391"/>
      <c r="BT956" s="391"/>
      <c r="BU956" s="391"/>
      <c r="BV956" s="391"/>
      <c r="BW956" s="391"/>
      <c r="BX956" s="391"/>
    </row>
    <row r="957" spans="1:76">
      <c r="A957" s="662"/>
      <c r="B957" s="319"/>
      <c r="C957" s="319"/>
      <c r="D957" s="319"/>
      <c r="E957" s="319"/>
      <c r="F957" s="319"/>
      <c r="G957" s="393"/>
      <c r="H957" s="391"/>
      <c r="I957" s="319"/>
      <c r="J957" s="319"/>
      <c r="K957" s="319"/>
      <c r="L957" s="319"/>
      <c r="M957" s="319"/>
      <c r="N957" s="391"/>
      <c r="O957" s="319"/>
      <c r="P957" s="319"/>
      <c r="Q957" s="319"/>
      <c r="R957" s="319"/>
      <c r="S957" s="319"/>
      <c r="T957" s="391"/>
      <c r="U957" s="319"/>
      <c r="V957" s="319"/>
      <c r="W957" s="319"/>
      <c r="X957" s="319"/>
      <c r="Y957" s="319"/>
      <c r="Z957" s="391"/>
      <c r="AA957" s="319"/>
      <c r="AB957" s="319"/>
      <c r="AC957" s="319"/>
      <c r="AD957" s="319"/>
      <c r="AE957" s="319"/>
      <c r="AF957" s="391"/>
      <c r="AG957" s="319"/>
      <c r="AH957" s="319"/>
      <c r="AI957" s="319"/>
      <c r="AJ957" s="319"/>
      <c r="AK957" s="319"/>
      <c r="AL957" s="391"/>
      <c r="AM957" s="319"/>
      <c r="AN957" s="319"/>
      <c r="AO957" s="319"/>
      <c r="AP957" s="319"/>
      <c r="AQ957" s="319"/>
      <c r="AR957" s="391"/>
      <c r="AS957" s="319"/>
      <c r="AT957" s="319"/>
      <c r="AU957" s="319"/>
      <c r="AV957" s="319"/>
      <c r="AW957" s="394"/>
      <c r="AX957" s="391"/>
      <c r="AY957" s="319"/>
      <c r="AZ957" s="319"/>
      <c r="BA957" s="319"/>
      <c r="BB957" s="319"/>
      <c r="BC957" s="319"/>
      <c r="BD957" s="391"/>
      <c r="BE957" s="319"/>
      <c r="BF957" s="319"/>
      <c r="BG957" s="319"/>
      <c r="BH957" s="319"/>
      <c r="BI957" s="319"/>
      <c r="BJ957" s="391"/>
      <c r="BL957" s="391"/>
      <c r="BM957" s="391"/>
      <c r="BN957" s="391"/>
      <c r="BO957" s="391"/>
      <c r="BP957" s="391"/>
      <c r="BQ957" s="391"/>
      <c r="BR957" s="391"/>
      <c r="BS957" s="391"/>
      <c r="BT957" s="391"/>
      <c r="BU957" s="391"/>
      <c r="BV957" s="391"/>
      <c r="BW957" s="391"/>
      <c r="BX957" s="391"/>
    </row>
    <row r="958" spans="1:76">
      <c r="A958" s="662"/>
      <c r="B958" s="319"/>
      <c r="C958" s="319"/>
      <c r="D958" s="319"/>
      <c r="E958" s="319"/>
      <c r="F958" s="319"/>
      <c r="G958" s="393"/>
      <c r="H958" s="391"/>
      <c r="I958" s="319"/>
      <c r="J958" s="319"/>
      <c r="K958" s="319"/>
      <c r="L958" s="319"/>
      <c r="M958" s="319"/>
      <c r="N958" s="391"/>
      <c r="O958" s="319"/>
      <c r="P958" s="319"/>
      <c r="Q958" s="319"/>
      <c r="R958" s="319"/>
      <c r="S958" s="319"/>
      <c r="T958" s="391"/>
      <c r="U958" s="319"/>
      <c r="V958" s="319"/>
      <c r="W958" s="319"/>
      <c r="X958" s="319"/>
      <c r="Y958" s="319"/>
      <c r="Z958" s="391"/>
      <c r="AA958" s="319"/>
      <c r="AB958" s="319"/>
      <c r="AC958" s="319"/>
      <c r="AD958" s="319"/>
      <c r="AE958" s="319"/>
      <c r="AF958" s="391"/>
      <c r="AG958" s="319"/>
      <c r="AH958" s="319"/>
      <c r="AI958" s="319"/>
      <c r="AJ958" s="319"/>
      <c r="AK958" s="319"/>
      <c r="AL958" s="391"/>
      <c r="AM958" s="319"/>
      <c r="AN958" s="319"/>
      <c r="AO958" s="319"/>
      <c r="AP958" s="319"/>
      <c r="AQ958" s="319"/>
      <c r="AR958" s="391"/>
      <c r="AS958" s="319"/>
      <c r="AT958" s="319"/>
      <c r="AU958" s="319"/>
      <c r="AV958" s="319"/>
      <c r="AW958" s="394"/>
      <c r="AX958" s="391"/>
      <c r="AY958" s="319"/>
      <c r="AZ958" s="319"/>
      <c r="BA958" s="319"/>
      <c r="BB958" s="319"/>
      <c r="BC958" s="319"/>
      <c r="BD958" s="391"/>
      <c r="BE958" s="319"/>
      <c r="BF958" s="319"/>
      <c r="BG958" s="319"/>
      <c r="BH958" s="319"/>
      <c r="BI958" s="319"/>
      <c r="BJ958" s="391"/>
      <c r="BL958" s="391"/>
      <c r="BM958" s="391"/>
      <c r="BN958" s="391"/>
      <c r="BO958" s="391"/>
      <c r="BP958" s="391"/>
      <c r="BQ958" s="391"/>
      <c r="BR958" s="391"/>
      <c r="BS958" s="391"/>
      <c r="BT958" s="391"/>
      <c r="BU958" s="391"/>
      <c r="BV958" s="391"/>
      <c r="BW958" s="391"/>
      <c r="BX958" s="391"/>
    </row>
    <row r="959" spans="1:76">
      <c r="A959" s="662"/>
      <c r="B959" s="319"/>
      <c r="C959" s="319"/>
      <c r="D959" s="319"/>
      <c r="E959" s="319"/>
      <c r="F959" s="319"/>
      <c r="G959" s="393"/>
      <c r="H959" s="391"/>
      <c r="I959" s="319"/>
      <c r="J959" s="319"/>
      <c r="K959" s="319"/>
      <c r="L959" s="319"/>
      <c r="M959" s="319"/>
      <c r="N959" s="391"/>
      <c r="O959" s="319"/>
      <c r="P959" s="319"/>
      <c r="Q959" s="319"/>
      <c r="R959" s="319"/>
      <c r="S959" s="319"/>
      <c r="T959" s="391"/>
      <c r="U959" s="319"/>
      <c r="V959" s="319"/>
      <c r="W959" s="319"/>
      <c r="X959" s="319"/>
      <c r="Y959" s="319"/>
      <c r="Z959" s="391"/>
      <c r="AA959" s="319"/>
      <c r="AB959" s="319"/>
      <c r="AC959" s="319"/>
      <c r="AD959" s="319"/>
      <c r="AE959" s="319"/>
      <c r="AF959" s="391"/>
      <c r="AG959" s="319"/>
      <c r="AH959" s="319"/>
      <c r="AI959" s="319"/>
      <c r="AJ959" s="319"/>
      <c r="AK959" s="319"/>
      <c r="AL959" s="391"/>
      <c r="AM959" s="319"/>
      <c r="AN959" s="319"/>
      <c r="AO959" s="319"/>
      <c r="AP959" s="319"/>
      <c r="AQ959" s="319"/>
      <c r="AR959" s="391"/>
      <c r="AS959" s="319"/>
      <c r="AT959" s="319"/>
      <c r="AU959" s="319"/>
      <c r="AV959" s="319"/>
      <c r="AW959" s="394"/>
      <c r="AX959" s="391"/>
      <c r="AY959" s="319"/>
      <c r="AZ959" s="319"/>
      <c r="BA959" s="319"/>
      <c r="BB959" s="319"/>
      <c r="BC959" s="319"/>
      <c r="BD959" s="391"/>
      <c r="BE959" s="319"/>
      <c r="BF959" s="319"/>
      <c r="BG959" s="319"/>
      <c r="BH959" s="319"/>
      <c r="BI959" s="319"/>
      <c r="BJ959" s="391"/>
      <c r="BL959" s="391"/>
      <c r="BM959" s="391"/>
      <c r="BN959" s="391"/>
      <c r="BO959" s="391"/>
      <c r="BP959" s="391"/>
      <c r="BQ959" s="391"/>
      <c r="BR959" s="391"/>
      <c r="BS959" s="391"/>
      <c r="BT959" s="391"/>
      <c r="BU959" s="391"/>
      <c r="BV959" s="391"/>
      <c r="BW959" s="391"/>
      <c r="BX959" s="391"/>
    </row>
    <row r="960" spans="1:76">
      <c r="A960" s="662"/>
      <c r="B960" s="319"/>
      <c r="C960" s="319"/>
      <c r="D960" s="319"/>
      <c r="E960" s="319"/>
      <c r="F960" s="319"/>
      <c r="G960" s="393"/>
      <c r="H960" s="391"/>
      <c r="I960" s="319"/>
      <c r="J960" s="319"/>
      <c r="K960" s="319"/>
      <c r="L960" s="319"/>
      <c r="M960" s="319"/>
      <c r="N960" s="391"/>
      <c r="O960" s="319"/>
      <c r="P960" s="319"/>
      <c r="Q960" s="319"/>
      <c r="R960" s="319"/>
      <c r="S960" s="319"/>
      <c r="T960" s="391"/>
      <c r="U960" s="319"/>
      <c r="V960" s="319"/>
      <c r="W960" s="319"/>
      <c r="X960" s="319"/>
      <c r="Y960" s="319"/>
      <c r="Z960" s="391"/>
      <c r="AA960" s="319"/>
      <c r="AB960" s="319"/>
      <c r="AC960" s="319"/>
      <c r="AD960" s="319"/>
      <c r="AE960" s="319"/>
      <c r="AF960" s="391"/>
      <c r="AG960" s="319"/>
      <c r="AH960" s="319"/>
      <c r="AI960" s="319"/>
      <c r="AJ960" s="319"/>
      <c r="AK960" s="319"/>
      <c r="AL960" s="391"/>
      <c r="AM960" s="319"/>
      <c r="AN960" s="319"/>
      <c r="AO960" s="319"/>
      <c r="AP960" s="319"/>
      <c r="AQ960" s="319"/>
      <c r="AR960" s="391"/>
      <c r="AS960" s="319"/>
      <c r="AT960" s="319"/>
      <c r="AU960" s="319"/>
      <c r="AV960" s="319"/>
      <c r="AW960" s="394"/>
      <c r="AX960" s="391"/>
      <c r="AY960" s="319"/>
      <c r="AZ960" s="319"/>
      <c r="BA960" s="319"/>
      <c r="BB960" s="319"/>
      <c r="BC960" s="319"/>
      <c r="BD960" s="391"/>
      <c r="BE960" s="319"/>
      <c r="BF960" s="319"/>
      <c r="BG960" s="319"/>
      <c r="BH960" s="319"/>
      <c r="BI960" s="319"/>
      <c r="BJ960" s="391"/>
      <c r="BL960" s="391"/>
      <c r="BM960" s="391"/>
      <c r="BN960" s="391"/>
      <c r="BO960" s="391"/>
      <c r="BP960" s="391"/>
      <c r="BQ960" s="391"/>
      <c r="BR960" s="391"/>
      <c r="BS960" s="391"/>
      <c r="BT960" s="391"/>
      <c r="BU960" s="391"/>
      <c r="BV960" s="391"/>
      <c r="BW960" s="391"/>
      <c r="BX960" s="391"/>
    </row>
    <row r="961" spans="1:76">
      <c r="A961" s="662"/>
      <c r="B961" s="319"/>
      <c r="C961" s="319"/>
      <c r="D961" s="319"/>
      <c r="E961" s="319"/>
      <c r="F961" s="319"/>
      <c r="G961" s="393"/>
      <c r="H961" s="391"/>
      <c r="I961" s="319"/>
      <c r="J961" s="319"/>
      <c r="K961" s="319"/>
      <c r="L961" s="319"/>
      <c r="M961" s="319"/>
      <c r="N961" s="391"/>
      <c r="O961" s="319"/>
      <c r="P961" s="319"/>
      <c r="Q961" s="319"/>
      <c r="R961" s="319"/>
      <c r="S961" s="319"/>
      <c r="T961" s="391"/>
      <c r="U961" s="319"/>
      <c r="V961" s="319"/>
      <c r="W961" s="319"/>
      <c r="X961" s="319"/>
      <c r="Y961" s="319"/>
      <c r="Z961" s="391"/>
      <c r="AA961" s="319"/>
      <c r="AB961" s="319"/>
      <c r="AC961" s="319"/>
      <c r="AD961" s="319"/>
      <c r="AE961" s="319"/>
      <c r="AF961" s="391"/>
      <c r="AG961" s="319"/>
      <c r="AH961" s="319"/>
      <c r="AI961" s="319"/>
      <c r="AJ961" s="319"/>
      <c r="AK961" s="319"/>
      <c r="AL961" s="391"/>
      <c r="AM961" s="319"/>
      <c r="AN961" s="319"/>
      <c r="AO961" s="319"/>
      <c r="AP961" s="319"/>
      <c r="AQ961" s="319"/>
      <c r="AR961" s="391"/>
      <c r="AS961" s="319"/>
      <c r="AT961" s="319"/>
      <c r="AU961" s="319"/>
      <c r="AV961" s="319"/>
      <c r="AW961" s="394"/>
      <c r="AX961" s="391"/>
      <c r="AY961" s="319"/>
      <c r="AZ961" s="319"/>
      <c r="BA961" s="319"/>
      <c r="BB961" s="319"/>
      <c r="BC961" s="319"/>
      <c r="BD961" s="391"/>
      <c r="BE961" s="319"/>
      <c r="BF961" s="319"/>
      <c r="BG961" s="319"/>
      <c r="BH961" s="319"/>
      <c r="BI961" s="319"/>
      <c r="BJ961" s="391"/>
      <c r="BL961" s="391"/>
      <c r="BM961" s="391"/>
      <c r="BN961" s="391"/>
      <c r="BO961" s="391"/>
      <c r="BP961" s="391"/>
      <c r="BQ961" s="391"/>
      <c r="BR961" s="391"/>
      <c r="BS961" s="391"/>
      <c r="BT961" s="391"/>
      <c r="BU961" s="391"/>
      <c r="BV961" s="391"/>
      <c r="BW961" s="391"/>
      <c r="BX961" s="391"/>
    </row>
    <row r="962" spans="1:76">
      <c r="A962" s="662"/>
      <c r="B962" s="319"/>
      <c r="C962" s="319"/>
      <c r="D962" s="319"/>
      <c r="E962" s="319"/>
      <c r="F962" s="319"/>
      <c r="G962" s="393"/>
      <c r="H962" s="391"/>
      <c r="I962" s="319"/>
      <c r="J962" s="319"/>
      <c r="K962" s="319"/>
      <c r="L962" s="319"/>
      <c r="M962" s="319"/>
      <c r="N962" s="391"/>
      <c r="O962" s="319"/>
      <c r="P962" s="319"/>
      <c r="Q962" s="319"/>
      <c r="R962" s="319"/>
      <c r="S962" s="319"/>
      <c r="T962" s="391"/>
      <c r="U962" s="319"/>
      <c r="V962" s="319"/>
      <c r="W962" s="319"/>
      <c r="X962" s="319"/>
      <c r="Y962" s="319"/>
      <c r="Z962" s="391"/>
      <c r="AA962" s="319"/>
      <c r="AB962" s="319"/>
      <c r="AC962" s="319"/>
      <c r="AD962" s="319"/>
      <c r="AE962" s="319"/>
      <c r="AF962" s="391"/>
      <c r="AG962" s="319"/>
      <c r="AH962" s="319"/>
      <c r="AI962" s="319"/>
      <c r="AJ962" s="319"/>
      <c r="AK962" s="319"/>
      <c r="AL962" s="391"/>
      <c r="AM962" s="319"/>
      <c r="AN962" s="319"/>
      <c r="AO962" s="319"/>
      <c r="AP962" s="319"/>
      <c r="AQ962" s="319"/>
      <c r="AR962" s="391"/>
      <c r="AS962" s="319"/>
      <c r="AT962" s="319"/>
      <c r="AU962" s="319"/>
      <c r="AV962" s="319"/>
      <c r="AW962" s="394"/>
      <c r="AX962" s="391"/>
      <c r="AY962" s="319"/>
      <c r="AZ962" s="319"/>
      <c r="BA962" s="319"/>
      <c r="BB962" s="319"/>
      <c r="BC962" s="319"/>
      <c r="BD962" s="391"/>
      <c r="BE962" s="319"/>
      <c r="BF962" s="319"/>
      <c r="BG962" s="319"/>
      <c r="BH962" s="319"/>
      <c r="BI962" s="319"/>
      <c r="BJ962" s="391"/>
      <c r="BL962" s="391"/>
      <c r="BM962" s="391"/>
      <c r="BN962" s="391"/>
      <c r="BO962" s="391"/>
      <c r="BP962" s="391"/>
      <c r="BQ962" s="391"/>
      <c r="BR962" s="391"/>
      <c r="BS962" s="391"/>
      <c r="BT962" s="391"/>
      <c r="BU962" s="391"/>
      <c r="BV962" s="391"/>
      <c r="BW962" s="391"/>
      <c r="BX962" s="391"/>
    </row>
    <row r="963" spans="1:76">
      <c r="A963" s="662"/>
      <c r="B963" s="319"/>
      <c r="C963" s="319"/>
      <c r="D963" s="319"/>
      <c r="E963" s="319"/>
      <c r="F963" s="319"/>
      <c r="G963" s="393"/>
      <c r="H963" s="391"/>
      <c r="I963" s="319"/>
      <c r="J963" s="319"/>
      <c r="K963" s="319"/>
      <c r="L963" s="319"/>
      <c r="M963" s="319"/>
      <c r="N963" s="391"/>
      <c r="O963" s="319"/>
      <c r="P963" s="319"/>
      <c r="Q963" s="319"/>
      <c r="R963" s="319"/>
      <c r="S963" s="319"/>
      <c r="T963" s="391"/>
      <c r="U963" s="319"/>
      <c r="V963" s="319"/>
      <c r="W963" s="319"/>
      <c r="X963" s="319"/>
      <c r="Y963" s="319"/>
      <c r="Z963" s="391"/>
      <c r="AA963" s="319"/>
      <c r="AB963" s="319"/>
      <c r="AC963" s="319"/>
      <c r="AD963" s="319"/>
      <c r="AE963" s="319"/>
      <c r="AF963" s="391"/>
      <c r="AG963" s="319"/>
      <c r="AH963" s="319"/>
      <c r="AI963" s="319"/>
      <c r="AJ963" s="319"/>
      <c r="AK963" s="319"/>
      <c r="AL963" s="391"/>
      <c r="AM963" s="319"/>
      <c r="AN963" s="319"/>
      <c r="AO963" s="319"/>
      <c r="AP963" s="319"/>
      <c r="AQ963" s="319"/>
      <c r="AR963" s="391"/>
      <c r="AS963" s="319"/>
      <c r="AT963" s="319"/>
      <c r="AU963" s="319"/>
      <c r="AV963" s="319"/>
      <c r="AW963" s="394"/>
      <c r="AX963" s="391"/>
      <c r="AY963" s="319"/>
      <c r="AZ963" s="319"/>
      <c r="BA963" s="319"/>
      <c r="BB963" s="319"/>
      <c r="BC963" s="319"/>
      <c r="BD963" s="391"/>
      <c r="BE963" s="319"/>
      <c r="BF963" s="319"/>
      <c r="BG963" s="319"/>
      <c r="BH963" s="319"/>
      <c r="BI963" s="319"/>
      <c r="BJ963" s="391"/>
      <c r="BL963" s="391"/>
      <c r="BM963" s="391"/>
      <c r="BN963" s="391"/>
      <c r="BO963" s="391"/>
      <c r="BP963" s="391"/>
      <c r="BQ963" s="391"/>
      <c r="BR963" s="391"/>
      <c r="BS963" s="391"/>
      <c r="BT963" s="391"/>
      <c r="BU963" s="391"/>
      <c r="BV963" s="391"/>
      <c r="BW963" s="391"/>
      <c r="BX963" s="391"/>
    </row>
    <row r="964" spans="1:76">
      <c r="A964" s="662"/>
      <c r="B964" s="319"/>
      <c r="C964" s="319"/>
      <c r="D964" s="319"/>
      <c r="E964" s="319"/>
      <c r="F964" s="319"/>
      <c r="G964" s="393"/>
      <c r="H964" s="391"/>
      <c r="I964" s="319"/>
      <c r="J964" s="319"/>
      <c r="K964" s="319"/>
      <c r="L964" s="319"/>
      <c r="M964" s="319"/>
      <c r="N964" s="391"/>
      <c r="O964" s="319"/>
      <c r="P964" s="319"/>
      <c r="Q964" s="319"/>
      <c r="R964" s="319"/>
      <c r="S964" s="319"/>
      <c r="T964" s="391"/>
      <c r="U964" s="319"/>
      <c r="V964" s="319"/>
      <c r="W964" s="319"/>
      <c r="X964" s="319"/>
      <c r="Y964" s="319"/>
      <c r="Z964" s="391"/>
      <c r="AA964" s="319"/>
      <c r="AB964" s="319"/>
      <c r="AC964" s="319"/>
      <c r="AD964" s="319"/>
      <c r="AE964" s="319"/>
      <c r="AF964" s="391"/>
      <c r="AG964" s="319"/>
      <c r="AH964" s="319"/>
      <c r="AI964" s="319"/>
      <c r="AJ964" s="319"/>
      <c r="AK964" s="319"/>
      <c r="AL964" s="391"/>
      <c r="AM964" s="319"/>
      <c r="AN964" s="319"/>
      <c r="AO964" s="319"/>
      <c r="AP964" s="319"/>
      <c r="AQ964" s="319"/>
      <c r="AR964" s="391"/>
      <c r="AS964" s="319"/>
      <c r="AT964" s="319"/>
      <c r="AU964" s="319"/>
      <c r="AV964" s="319"/>
      <c r="AW964" s="394"/>
      <c r="AX964" s="391"/>
      <c r="AY964" s="319"/>
      <c r="AZ964" s="319"/>
      <c r="BA964" s="319"/>
      <c r="BB964" s="319"/>
      <c r="BC964" s="319"/>
      <c r="BD964" s="391"/>
      <c r="BE964" s="319"/>
      <c r="BF964" s="319"/>
      <c r="BG964" s="319"/>
      <c r="BH964" s="319"/>
      <c r="BI964" s="319"/>
      <c r="BJ964" s="391"/>
      <c r="BL964" s="391"/>
      <c r="BM964" s="391"/>
      <c r="BN964" s="391"/>
      <c r="BO964" s="391"/>
      <c r="BP964" s="391"/>
      <c r="BQ964" s="391"/>
      <c r="BR964" s="391"/>
      <c r="BS964" s="391"/>
      <c r="BT964" s="391"/>
      <c r="BU964" s="391"/>
      <c r="BV964" s="391"/>
      <c r="BW964" s="391"/>
      <c r="BX964" s="391"/>
    </row>
    <row r="965" spans="1:76">
      <c r="A965" s="662"/>
      <c r="B965" s="319"/>
      <c r="C965" s="319"/>
      <c r="D965" s="319"/>
      <c r="E965" s="319"/>
      <c r="F965" s="319"/>
      <c r="G965" s="393"/>
      <c r="H965" s="391"/>
      <c r="I965" s="319"/>
      <c r="J965" s="319"/>
      <c r="K965" s="319"/>
      <c r="L965" s="319"/>
      <c r="M965" s="319"/>
      <c r="N965" s="391"/>
      <c r="O965" s="319"/>
      <c r="P965" s="319"/>
      <c r="Q965" s="319"/>
      <c r="R965" s="319"/>
      <c r="S965" s="319"/>
      <c r="T965" s="391"/>
      <c r="U965" s="319"/>
      <c r="V965" s="319"/>
      <c r="W965" s="319"/>
      <c r="X965" s="319"/>
      <c r="Y965" s="319"/>
      <c r="Z965" s="391"/>
      <c r="AA965" s="319"/>
      <c r="AB965" s="319"/>
      <c r="AC965" s="319"/>
      <c r="AD965" s="319"/>
      <c r="AE965" s="319"/>
      <c r="AF965" s="391"/>
      <c r="AG965" s="319"/>
      <c r="AH965" s="319"/>
      <c r="AI965" s="319"/>
      <c r="AJ965" s="319"/>
      <c r="AK965" s="319"/>
      <c r="AL965" s="391"/>
      <c r="AM965" s="319"/>
      <c r="AN965" s="319"/>
      <c r="AO965" s="319"/>
      <c r="AP965" s="319"/>
      <c r="AQ965" s="319"/>
      <c r="AR965" s="391"/>
      <c r="AS965" s="319"/>
      <c r="AT965" s="319"/>
      <c r="AU965" s="319"/>
      <c r="AV965" s="319"/>
      <c r="AW965" s="394"/>
      <c r="AX965" s="391"/>
      <c r="AY965" s="319"/>
      <c r="AZ965" s="319"/>
      <c r="BA965" s="319"/>
      <c r="BB965" s="319"/>
      <c r="BC965" s="319"/>
      <c r="BD965" s="391"/>
      <c r="BE965" s="319"/>
      <c r="BF965" s="319"/>
      <c r="BG965" s="319"/>
      <c r="BH965" s="319"/>
      <c r="BI965" s="319"/>
      <c r="BJ965" s="391"/>
      <c r="BL965" s="391"/>
      <c r="BM965" s="391"/>
      <c r="BN965" s="391"/>
      <c r="BO965" s="391"/>
      <c r="BP965" s="391"/>
      <c r="BQ965" s="391"/>
      <c r="BR965" s="391"/>
      <c r="BS965" s="391"/>
      <c r="BT965" s="391"/>
      <c r="BU965" s="391"/>
      <c r="BV965" s="391"/>
      <c r="BW965" s="391"/>
      <c r="BX965" s="391"/>
    </row>
    <row r="966" spans="1:76">
      <c r="A966" s="662"/>
      <c r="B966" s="319"/>
      <c r="C966" s="319"/>
      <c r="D966" s="319"/>
      <c r="E966" s="319"/>
      <c r="F966" s="319"/>
      <c r="G966" s="393"/>
      <c r="H966" s="391"/>
      <c r="I966" s="319"/>
      <c r="J966" s="319"/>
      <c r="K966" s="319"/>
      <c r="L966" s="319"/>
      <c r="M966" s="319"/>
      <c r="N966" s="391"/>
      <c r="O966" s="319"/>
      <c r="P966" s="319"/>
      <c r="Q966" s="319"/>
      <c r="R966" s="319"/>
      <c r="S966" s="319"/>
      <c r="T966" s="391"/>
      <c r="U966" s="319"/>
      <c r="V966" s="319"/>
      <c r="W966" s="319"/>
      <c r="X966" s="319"/>
      <c r="Y966" s="319"/>
      <c r="Z966" s="391"/>
      <c r="AA966" s="319"/>
      <c r="AB966" s="319"/>
      <c r="AC966" s="319"/>
      <c r="AD966" s="319"/>
      <c r="AE966" s="319"/>
      <c r="AF966" s="391"/>
      <c r="AG966" s="319"/>
      <c r="AH966" s="319"/>
      <c r="AI966" s="319"/>
      <c r="AJ966" s="319"/>
      <c r="AK966" s="319"/>
      <c r="AL966" s="391"/>
      <c r="AM966" s="319"/>
      <c r="AN966" s="319"/>
      <c r="AO966" s="319"/>
      <c r="AP966" s="319"/>
      <c r="AQ966" s="319"/>
      <c r="AR966" s="391"/>
      <c r="AS966" s="319"/>
      <c r="AT966" s="319"/>
      <c r="AU966" s="319"/>
      <c r="AV966" s="319"/>
      <c r="AW966" s="394"/>
      <c r="AX966" s="391"/>
      <c r="AY966" s="319"/>
      <c r="AZ966" s="319"/>
      <c r="BA966" s="319"/>
      <c r="BB966" s="319"/>
      <c r="BC966" s="319"/>
      <c r="BD966" s="391"/>
      <c r="BE966" s="319"/>
      <c r="BF966" s="319"/>
      <c r="BG966" s="319"/>
      <c r="BH966" s="319"/>
      <c r="BI966" s="319"/>
      <c r="BJ966" s="391"/>
      <c r="BL966" s="391"/>
      <c r="BM966" s="391"/>
      <c r="BN966" s="391"/>
      <c r="BO966" s="391"/>
      <c r="BP966" s="391"/>
      <c r="BQ966" s="391"/>
      <c r="BR966" s="391"/>
      <c r="BS966" s="391"/>
      <c r="BT966" s="391"/>
      <c r="BU966" s="391"/>
      <c r="BV966" s="391"/>
      <c r="BW966" s="391"/>
      <c r="BX966" s="391"/>
    </row>
    <row r="967" spans="1:76">
      <c r="A967" s="662"/>
      <c r="B967" s="319"/>
      <c r="C967" s="319"/>
      <c r="D967" s="319"/>
      <c r="E967" s="319"/>
      <c r="F967" s="319"/>
      <c r="G967" s="393"/>
      <c r="H967" s="391"/>
      <c r="I967" s="319"/>
      <c r="J967" s="319"/>
      <c r="K967" s="319"/>
      <c r="L967" s="319"/>
      <c r="M967" s="319"/>
      <c r="N967" s="391"/>
      <c r="O967" s="319"/>
      <c r="P967" s="319"/>
      <c r="Q967" s="319"/>
      <c r="R967" s="319"/>
      <c r="S967" s="319"/>
      <c r="T967" s="391"/>
      <c r="U967" s="319"/>
      <c r="V967" s="319"/>
      <c r="W967" s="319"/>
      <c r="X967" s="319"/>
      <c r="Y967" s="319"/>
      <c r="Z967" s="391"/>
      <c r="AA967" s="319"/>
      <c r="AB967" s="319"/>
      <c r="AC967" s="319"/>
      <c r="AD967" s="319"/>
      <c r="AE967" s="319"/>
      <c r="AF967" s="391"/>
      <c r="AG967" s="319"/>
      <c r="AH967" s="319"/>
      <c r="AI967" s="319"/>
      <c r="AJ967" s="319"/>
      <c r="AK967" s="319"/>
      <c r="AL967" s="391"/>
      <c r="AM967" s="319"/>
      <c r="AN967" s="319"/>
      <c r="AO967" s="319"/>
      <c r="AP967" s="319"/>
      <c r="AQ967" s="319"/>
      <c r="AR967" s="391"/>
      <c r="AS967" s="319"/>
      <c r="AT967" s="319"/>
      <c r="AU967" s="319"/>
      <c r="AV967" s="319"/>
      <c r="AW967" s="394"/>
      <c r="AX967" s="391"/>
      <c r="AY967" s="319"/>
      <c r="AZ967" s="319"/>
      <c r="BA967" s="319"/>
      <c r="BB967" s="319"/>
      <c r="BC967" s="319"/>
      <c r="BD967" s="391"/>
      <c r="BE967" s="319"/>
      <c r="BF967" s="319"/>
      <c r="BG967" s="319"/>
      <c r="BH967" s="319"/>
      <c r="BI967" s="319"/>
      <c r="BJ967" s="391"/>
      <c r="BL967" s="391"/>
      <c r="BM967" s="391"/>
      <c r="BN967" s="391"/>
      <c r="BO967" s="391"/>
      <c r="BP967" s="391"/>
      <c r="BQ967" s="391"/>
      <c r="BR967" s="391"/>
      <c r="BS967" s="391"/>
      <c r="BT967" s="391"/>
      <c r="BU967" s="391"/>
      <c r="BV967" s="391"/>
      <c r="BW967" s="391"/>
      <c r="BX967" s="391"/>
    </row>
    <row r="968" spans="1:76">
      <c r="A968" s="662"/>
      <c r="B968" s="319"/>
      <c r="C968" s="319"/>
      <c r="D968" s="319"/>
      <c r="E968" s="319"/>
      <c r="F968" s="319"/>
      <c r="G968" s="393"/>
      <c r="H968" s="391"/>
      <c r="I968" s="319"/>
      <c r="J968" s="319"/>
      <c r="K968" s="319"/>
      <c r="L968" s="319"/>
      <c r="M968" s="319"/>
      <c r="N968" s="391"/>
      <c r="O968" s="319"/>
      <c r="P968" s="319"/>
      <c r="Q968" s="319"/>
      <c r="R968" s="319"/>
      <c r="S968" s="319"/>
      <c r="T968" s="391"/>
      <c r="U968" s="319"/>
      <c r="V968" s="319"/>
      <c r="W968" s="319"/>
      <c r="X968" s="319"/>
      <c r="Y968" s="319"/>
      <c r="Z968" s="391"/>
      <c r="AA968" s="319"/>
      <c r="AB968" s="319"/>
      <c r="AC968" s="319"/>
      <c r="AD968" s="319"/>
      <c r="AE968" s="319"/>
      <c r="AF968" s="391"/>
      <c r="AG968" s="319"/>
      <c r="AH968" s="319"/>
      <c r="AI968" s="319"/>
      <c r="AJ968" s="319"/>
      <c r="AK968" s="319"/>
      <c r="AL968" s="391"/>
      <c r="AM968" s="319"/>
      <c r="AN968" s="319"/>
      <c r="AO968" s="319"/>
      <c r="AP968" s="319"/>
      <c r="AQ968" s="319"/>
      <c r="AR968" s="391"/>
      <c r="AS968" s="319"/>
      <c r="AT968" s="319"/>
      <c r="AU968" s="319"/>
      <c r="AV968" s="319"/>
      <c r="AW968" s="394"/>
      <c r="AX968" s="391"/>
      <c r="AY968" s="319"/>
      <c r="AZ968" s="319"/>
      <c r="BA968" s="319"/>
      <c r="BB968" s="319"/>
      <c r="BC968" s="319"/>
      <c r="BD968" s="391"/>
      <c r="BE968" s="319"/>
      <c r="BF968" s="319"/>
      <c r="BG968" s="319"/>
      <c r="BH968" s="319"/>
      <c r="BI968" s="319"/>
      <c r="BJ968" s="391"/>
      <c r="BL968" s="391"/>
      <c r="BM968" s="391"/>
      <c r="BN968" s="391"/>
      <c r="BO968" s="391"/>
      <c r="BP968" s="391"/>
      <c r="BQ968" s="391"/>
      <c r="BR968" s="391"/>
      <c r="BS968" s="391"/>
      <c r="BT968" s="391"/>
      <c r="BU968" s="391"/>
      <c r="BV968" s="391"/>
      <c r="BW968" s="391"/>
      <c r="BX968" s="391"/>
    </row>
    <row r="969" spans="1:76">
      <c r="A969" s="662"/>
      <c r="B969" s="319"/>
      <c r="C969" s="319"/>
      <c r="D969" s="319"/>
      <c r="E969" s="319"/>
      <c r="F969" s="319"/>
      <c r="G969" s="393"/>
      <c r="H969" s="391"/>
      <c r="I969" s="319"/>
      <c r="J969" s="319"/>
      <c r="K969" s="319"/>
      <c r="L969" s="319"/>
      <c r="M969" s="319"/>
      <c r="N969" s="391"/>
      <c r="O969" s="319"/>
      <c r="P969" s="319"/>
      <c r="Q969" s="319"/>
      <c r="R969" s="319"/>
      <c r="S969" s="319"/>
      <c r="T969" s="391"/>
      <c r="U969" s="319"/>
      <c r="V969" s="319"/>
      <c r="W969" s="319"/>
      <c r="X969" s="319"/>
      <c r="Y969" s="319"/>
      <c r="Z969" s="391"/>
      <c r="AA969" s="319"/>
      <c r="AB969" s="319"/>
      <c r="AC969" s="319"/>
      <c r="AD969" s="319"/>
      <c r="AE969" s="319"/>
      <c r="AF969" s="391"/>
      <c r="AG969" s="319"/>
      <c r="AH969" s="319"/>
      <c r="AI969" s="319"/>
      <c r="AJ969" s="319"/>
      <c r="AK969" s="319"/>
      <c r="AL969" s="391"/>
      <c r="AM969" s="319"/>
      <c r="AN969" s="319"/>
      <c r="AO969" s="319"/>
      <c r="AP969" s="319"/>
      <c r="AQ969" s="319"/>
      <c r="AR969" s="391"/>
      <c r="AS969" s="319"/>
      <c r="AT969" s="319"/>
      <c r="AU969" s="319"/>
      <c r="AV969" s="319"/>
      <c r="AW969" s="394"/>
      <c r="AX969" s="391"/>
      <c r="AY969" s="319"/>
      <c r="AZ969" s="319"/>
      <c r="BA969" s="319"/>
      <c r="BB969" s="319"/>
      <c r="BC969" s="319"/>
      <c r="BD969" s="391"/>
      <c r="BE969" s="319"/>
      <c r="BF969" s="319"/>
      <c r="BG969" s="319"/>
      <c r="BH969" s="319"/>
      <c r="BI969" s="319"/>
      <c r="BJ969" s="391"/>
      <c r="BL969" s="391"/>
      <c r="BM969" s="391"/>
      <c r="BN969" s="391"/>
      <c r="BO969" s="391"/>
      <c r="BP969" s="391"/>
      <c r="BQ969" s="391"/>
      <c r="BR969" s="391"/>
      <c r="BS969" s="391"/>
      <c r="BT969" s="391"/>
      <c r="BU969" s="391"/>
      <c r="BV969" s="391"/>
      <c r="BW969" s="391"/>
      <c r="BX969" s="391"/>
    </row>
    <row r="970" spans="1:76">
      <c r="A970" s="662"/>
      <c r="B970" s="319"/>
      <c r="C970" s="319"/>
      <c r="D970" s="319"/>
      <c r="E970" s="319"/>
      <c r="F970" s="319"/>
      <c r="G970" s="393"/>
      <c r="H970" s="391"/>
      <c r="I970" s="319"/>
      <c r="J970" s="319"/>
      <c r="K970" s="319"/>
      <c r="L970" s="319"/>
      <c r="M970" s="319"/>
      <c r="N970" s="391"/>
      <c r="O970" s="319"/>
      <c r="P970" s="319"/>
      <c r="Q970" s="319"/>
      <c r="R970" s="319"/>
      <c r="S970" s="319"/>
      <c r="T970" s="391"/>
      <c r="U970" s="319"/>
      <c r="V970" s="319"/>
      <c r="W970" s="319"/>
      <c r="X970" s="319"/>
      <c r="Y970" s="319"/>
      <c r="Z970" s="391"/>
      <c r="AA970" s="319"/>
      <c r="AB970" s="319"/>
      <c r="AC970" s="319"/>
      <c r="AD970" s="319"/>
      <c r="AE970" s="319"/>
      <c r="AF970" s="391"/>
      <c r="AG970" s="319"/>
      <c r="AH970" s="319"/>
      <c r="AI970" s="319"/>
      <c r="AJ970" s="319"/>
      <c r="AK970" s="319"/>
      <c r="AL970" s="391"/>
      <c r="AM970" s="319"/>
      <c r="AN970" s="319"/>
      <c r="AO970" s="319"/>
      <c r="AP970" s="319"/>
      <c r="AQ970" s="319"/>
      <c r="AR970" s="391"/>
      <c r="AS970" s="319"/>
      <c r="AT970" s="319"/>
      <c r="AU970" s="319"/>
      <c r="AV970" s="319"/>
      <c r="AW970" s="394"/>
      <c r="AX970" s="391"/>
      <c r="AY970" s="319"/>
      <c r="AZ970" s="319"/>
      <c r="BA970" s="319"/>
      <c r="BB970" s="319"/>
      <c r="BC970" s="319"/>
      <c r="BD970" s="391"/>
      <c r="BE970" s="319"/>
      <c r="BF970" s="319"/>
      <c r="BG970" s="319"/>
      <c r="BH970" s="319"/>
      <c r="BI970" s="319"/>
      <c r="BJ970" s="391"/>
      <c r="BL970" s="391"/>
      <c r="BM970" s="391"/>
      <c r="BN970" s="391"/>
      <c r="BO970" s="391"/>
      <c r="BP970" s="391"/>
      <c r="BQ970" s="391"/>
      <c r="BR970" s="391"/>
      <c r="BS970" s="391"/>
      <c r="BT970" s="391"/>
      <c r="BU970" s="391"/>
      <c r="BV970" s="391"/>
      <c r="BW970" s="391"/>
      <c r="BX970" s="391"/>
    </row>
    <row r="971" spans="1:76">
      <c r="A971" s="662"/>
      <c r="B971" s="319"/>
      <c r="C971" s="319"/>
      <c r="D971" s="319"/>
      <c r="E971" s="319"/>
      <c r="F971" s="319"/>
      <c r="G971" s="393"/>
      <c r="H971" s="391"/>
      <c r="I971" s="319"/>
      <c r="J971" s="319"/>
      <c r="K971" s="319"/>
      <c r="L971" s="319"/>
      <c r="M971" s="319"/>
      <c r="N971" s="391"/>
      <c r="O971" s="319"/>
      <c r="P971" s="319"/>
      <c r="Q971" s="319"/>
      <c r="R971" s="319"/>
      <c r="S971" s="319"/>
      <c r="T971" s="391"/>
      <c r="U971" s="319"/>
      <c r="V971" s="319"/>
      <c r="W971" s="319"/>
      <c r="X971" s="319"/>
      <c r="Y971" s="319"/>
      <c r="Z971" s="391"/>
      <c r="AA971" s="319"/>
      <c r="AB971" s="319"/>
      <c r="AC971" s="319"/>
      <c r="AD971" s="319"/>
      <c r="AE971" s="319"/>
      <c r="AF971" s="391"/>
      <c r="AG971" s="319"/>
      <c r="AH971" s="319"/>
      <c r="AI971" s="319"/>
      <c r="AJ971" s="319"/>
      <c r="AK971" s="319"/>
      <c r="AL971" s="391"/>
      <c r="AM971" s="319"/>
      <c r="AN971" s="319"/>
      <c r="AO971" s="319"/>
      <c r="AP971" s="319"/>
      <c r="AQ971" s="319"/>
      <c r="AR971" s="391"/>
      <c r="AS971" s="319"/>
      <c r="AT971" s="319"/>
      <c r="AU971" s="319"/>
      <c r="AV971" s="319"/>
      <c r="AW971" s="394"/>
      <c r="AX971" s="391"/>
      <c r="AY971" s="319"/>
      <c r="AZ971" s="319"/>
      <c r="BA971" s="319"/>
      <c r="BB971" s="319"/>
      <c r="BC971" s="319"/>
      <c r="BD971" s="391"/>
      <c r="BE971" s="319"/>
      <c r="BF971" s="319"/>
      <c r="BG971" s="319"/>
      <c r="BH971" s="319"/>
      <c r="BI971" s="319"/>
      <c r="BJ971" s="391"/>
      <c r="BL971" s="391"/>
      <c r="BM971" s="391"/>
      <c r="BN971" s="391"/>
      <c r="BO971" s="391"/>
      <c r="BP971" s="391"/>
      <c r="BQ971" s="391"/>
      <c r="BR971" s="391"/>
      <c r="BS971" s="391"/>
      <c r="BT971" s="391"/>
      <c r="BU971" s="391"/>
      <c r="BV971" s="391"/>
      <c r="BW971" s="391"/>
      <c r="BX971" s="391"/>
    </row>
    <row r="972" spans="1:76">
      <c r="A972" s="662"/>
      <c r="B972" s="319"/>
      <c r="C972" s="319"/>
      <c r="D972" s="319"/>
      <c r="E972" s="319"/>
      <c r="F972" s="319"/>
      <c r="G972" s="393"/>
      <c r="H972" s="391"/>
      <c r="I972" s="319"/>
      <c r="J972" s="319"/>
      <c r="K972" s="319"/>
      <c r="L972" s="319"/>
      <c r="M972" s="319"/>
      <c r="N972" s="391"/>
      <c r="O972" s="319"/>
      <c r="P972" s="319"/>
      <c r="Q972" s="319"/>
      <c r="R972" s="319"/>
      <c r="S972" s="319"/>
      <c r="T972" s="391"/>
      <c r="U972" s="319"/>
      <c r="V972" s="319"/>
      <c r="W972" s="319"/>
      <c r="X972" s="319"/>
      <c r="Y972" s="319"/>
      <c r="Z972" s="391"/>
      <c r="AA972" s="319"/>
      <c r="AB972" s="319"/>
      <c r="AC972" s="319"/>
      <c r="AD972" s="319"/>
      <c r="AE972" s="319"/>
      <c r="AF972" s="391"/>
      <c r="AG972" s="319"/>
      <c r="AH972" s="319"/>
      <c r="AI972" s="319"/>
      <c r="AJ972" s="319"/>
      <c r="AK972" s="319"/>
      <c r="AL972" s="391"/>
      <c r="AM972" s="319"/>
      <c r="AN972" s="319"/>
      <c r="AO972" s="319"/>
      <c r="AP972" s="319"/>
      <c r="AQ972" s="319"/>
      <c r="AR972" s="391"/>
      <c r="AS972" s="319"/>
      <c r="AT972" s="319"/>
      <c r="AU972" s="319"/>
      <c r="AV972" s="319"/>
      <c r="AW972" s="394"/>
      <c r="AX972" s="391"/>
      <c r="AY972" s="319"/>
      <c r="AZ972" s="319"/>
      <c r="BA972" s="319"/>
      <c r="BB972" s="319"/>
      <c r="BC972" s="319"/>
      <c r="BD972" s="391"/>
      <c r="BE972" s="319"/>
      <c r="BF972" s="319"/>
      <c r="BG972" s="319"/>
      <c r="BH972" s="319"/>
      <c r="BI972" s="319"/>
      <c r="BJ972" s="391"/>
      <c r="BL972" s="391"/>
      <c r="BM972" s="391"/>
      <c r="BN972" s="391"/>
      <c r="BO972" s="391"/>
      <c r="BP972" s="391"/>
      <c r="BQ972" s="391"/>
      <c r="BR972" s="391"/>
      <c r="BS972" s="391"/>
      <c r="BT972" s="391"/>
      <c r="BU972" s="391"/>
      <c r="BV972" s="391"/>
      <c r="BW972" s="391"/>
      <c r="BX972" s="391"/>
    </row>
    <row r="973" spans="1:76">
      <c r="A973" s="662"/>
      <c r="B973" s="319"/>
      <c r="C973" s="319"/>
      <c r="D973" s="319"/>
      <c r="E973" s="319"/>
      <c r="F973" s="319"/>
      <c r="G973" s="393"/>
      <c r="H973" s="391"/>
      <c r="I973" s="319"/>
      <c r="J973" s="319"/>
      <c r="K973" s="319"/>
      <c r="L973" s="319"/>
      <c r="M973" s="319"/>
      <c r="N973" s="391"/>
      <c r="O973" s="319"/>
      <c r="P973" s="319"/>
      <c r="Q973" s="319"/>
      <c r="R973" s="319"/>
      <c r="S973" s="319"/>
      <c r="T973" s="391"/>
      <c r="U973" s="319"/>
      <c r="V973" s="319"/>
      <c r="W973" s="319"/>
      <c r="X973" s="319"/>
      <c r="Y973" s="319"/>
      <c r="Z973" s="391"/>
      <c r="AA973" s="319"/>
      <c r="AB973" s="319"/>
      <c r="AC973" s="319"/>
      <c r="AD973" s="319"/>
      <c r="AE973" s="319"/>
      <c r="AF973" s="391"/>
      <c r="AG973" s="319"/>
      <c r="AH973" s="319"/>
      <c r="AI973" s="319"/>
      <c r="AJ973" s="319"/>
      <c r="AK973" s="319"/>
      <c r="AL973" s="391"/>
      <c r="AM973" s="319"/>
      <c r="AN973" s="319"/>
      <c r="AO973" s="319"/>
      <c r="AP973" s="319"/>
      <c r="AQ973" s="319"/>
      <c r="AR973" s="391"/>
      <c r="AS973" s="319"/>
      <c r="AT973" s="319"/>
      <c r="AU973" s="319"/>
      <c r="AV973" s="319"/>
      <c r="AW973" s="394"/>
      <c r="AX973" s="391"/>
      <c r="AY973" s="319"/>
      <c r="AZ973" s="319"/>
      <c r="BA973" s="319"/>
      <c r="BB973" s="319"/>
      <c r="BC973" s="319"/>
      <c r="BD973" s="391"/>
      <c r="BE973" s="319"/>
      <c r="BF973" s="319"/>
      <c r="BG973" s="319"/>
      <c r="BH973" s="319"/>
      <c r="BI973" s="319"/>
      <c r="BJ973" s="391"/>
      <c r="BL973" s="391"/>
      <c r="BM973" s="391"/>
      <c r="BN973" s="391"/>
      <c r="BO973" s="391"/>
      <c r="BP973" s="391"/>
      <c r="BQ973" s="391"/>
      <c r="BR973" s="391"/>
      <c r="BS973" s="391"/>
      <c r="BT973" s="391"/>
      <c r="BU973" s="391"/>
      <c r="BV973" s="391"/>
      <c r="BW973" s="391"/>
      <c r="BX973" s="391"/>
    </row>
    <row r="974" spans="1:76">
      <c r="A974" s="662"/>
      <c r="B974" s="319"/>
      <c r="C974" s="319"/>
      <c r="D974" s="319"/>
      <c r="E974" s="319"/>
      <c r="F974" s="319"/>
      <c r="G974" s="393"/>
      <c r="H974" s="391"/>
      <c r="I974" s="319"/>
      <c r="J974" s="319"/>
      <c r="K974" s="319"/>
      <c r="L974" s="319"/>
      <c r="M974" s="319"/>
      <c r="N974" s="391"/>
      <c r="O974" s="319"/>
      <c r="P974" s="319"/>
      <c r="Q974" s="319"/>
      <c r="R974" s="319"/>
      <c r="S974" s="319"/>
      <c r="T974" s="391"/>
      <c r="U974" s="319"/>
      <c r="V974" s="319"/>
      <c r="W974" s="319"/>
      <c r="X974" s="319"/>
      <c r="Y974" s="319"/>
      <c r="Z974" s="391"/>
      <c r="AA974" s="319"/>
      <c r="AB974" s="319"/>
      <c r="AC974" s="319"/>
      <c r="AD974" s="319"/>
      <c r="AE974" s="319"/>
      <c r="AF974" s="391"/>
      <c r="AG974" s="319"/>
      <c r="AH974" s="319"/>
      <c r="AI974" s="319"/>
      <c r="AJ974" s="319"/>
      <c r="AK974" s="319"/>
      <c r="AL974" s="391"/>
      <c r="AM974" s="319"/>
      <c r="AN974" s="319"/>
      <c r="AO974" s="319"/>
      <c r="AP974" s="319"/>
      <c r="AQ974" s="319"/>
      <c r="AR974" s="391"/>
      <c r="AS974" s="319"/>
      <c r="AT974" s="319"/>
      <c r="AU974" s="319"/>
      <c r="AV974" s="319"/>
      <c r="AW974" s="394"/>
      <c r="AX974" s="391"/>
      <c r="AY974" s="319"/>
      <c r="AZ974" s="319"/>
      <c r="BA974" s="319"/>
      <c r="BB974" s="319"/>
      <c r="BC974" s="319"/>
      <c r="BD974" s="391"/>
      <c r="BE974" s="319"/>
      <c r="BF974" s="319"/>
      <c r="BG974" s="319"/>
      <c r="BH974" s="319"/>
      <c r="BI974" s="319"/>
      <c r="BJ974" s="391"/>
      <c r="BL974" s="391"/>
      <c r="BM974" s="391"/>
      <c r="BN974" s="391"/>
      <c r="BO974" s="391"/>
      <c r="BP974" s="391"/>
      <c r="BQ974" s="391"/>
      <c r="BR974" s="391"/>
      <c r="BS974" s="391"/>
      <c r="BT974" s="391"/>
      <c r="BU974" s="391"/>
      <c r="BV974" s="391"/>
      <c r="BW974" s="391"/>
      <c r="BX974" s="391"/>
    </row>
    <row r="975" spans="1:76">
      <c r="A975" s="662"/>
      <c r="B975" s="319"/>
      <c r="C975" s="319"/>
      <c r="D975" s="319"/>
      <c r="E975" s="319"/>
      <c r="F975" s="319"/>
      <c r="G975" s="393"/>
      <c r="H975" s="391"/>
      <c r="I975" s="319"/>
      <c r="J975" s="319"/>
      <c r="K975" s="319"/>
      <c r="L975" s="319"/>
      <c r="M975" s="319"/>
      <c r="N975" s="391"/>
      <c r="O975" s="319"/>
      <c r="P975" s="319"/>
      <c r="Q975" s="319"/>
      <c r="R975" s="319"/>
      <c r="S975" s="319"/>
      <c r="T975" s="391"/>
      <c r="U975" s="319"/>
      <c r="V975" s="319"/>
      <c r="W975" s="319"/>
      <c r="X975" s="319"/>
      <c r="Y975" s="319"/>
      <c r="Z975" s="391"/>
      <c r="AA975" s="319"/>
      <c r="AB975" s="319"/>
      <c r="AC975" s="319"/>
      <c r="AD975" s="319"/>
      <c r="AE975" s="319"/>
      <c r="AF975" s="391"/>
      <c r="AG975" s="319"/>
      <c r="AH975" s="319"/>
      <c r="AI975" s="319"/>
      <c r="AJ975" s="319"/>
      <c r="AK975" s="319"/>
      <c r="AL975" s="391"/>
      <c r="AM975" s="319"/>
      <c r="AN975" s="319"/>
      <c r="AO975" s="319"/>
      <c r="AP975" s="319"/>
      <c r="AQ975" s="319"/>
      <c r="AR975" s="391"/>
      <c r="AS975" s="319"/>
      <c r="AT975" s="319"/>
      <c r="AU975" s="319"/>
      <c r="AV975" s="319"/>
      <c r="AW975" s="394"/>
      <c r="AX975" s="391"/>
      <c r="AY975" s="319"/>
      <c r="AZ975" s="319"/>
      <c r="BA975" s="319"/>
      <c r="BB975" s="319"/>
      <c r="BC975" s="319"/>
      <c r="BD975" s="391"/>
      <c r="BE975" s="319"/>
      <c r="BF975" s="319"/>
      <c r="BG975" s="319"/>
      <c r="BH975" s="319"/>
      <c r="BI975" s="319"/>
      <c r="BJ975" s="391"/>
      <c r="BL975" s="391"/>
      <c r="BM975" s="391"/>
      <c r="BN975" s="391"/>
      <c r="BO975" s="391"/>
      <c r="BP975" s="391"/>
      <c r="BQ975" s="391"/>
      <c r="BR975" s="391"/>
      <c r="BS975" s="391"/>
      <c r="BT975" s="391"/>
      <c r="BU975" s="391"/>
      <c r="BV975" s="391"/>
      <c r="BW975" s="391"/>
      <c r="BX975" s="391"/>
    </row>
    <row r="976" spans="1:76">
      <c r="A976" s="662"/>
      <c r="B976" s="319"/>
      <c r="C976" s="319"/>
      <c r="D976" s="319"/>
      <c r="E976" s="319"/>
      <c r="F976" s="319"/>
      <c r="G976" s="393"/>
      <c r="H976" s="391"/>
      <c r="I976" s="319"/>
      <c r="J976" s="319"/>
      <c r="K976" s="319"/>
      <c r="L976" s="319"/>
      <c r="M976" s="319"/>
      <c r="N976" s="391"/>
      <c r="O976" s="319"/>
      <c r="P976" s="319"/>
      <c r="Q976" s="319"/>
      <c r="R976" s="319"/>
      <c r="S976" s="319"/>
      <c r="T976" s="391"/>
      <c r="U976" s="319"/>
      <c r="V976" s="319"/>
      <c r="W976" s="319"/>
      <c r="X976" s="319"/>
      <c r="Y976" s="319"/>
      <c r="Z976" s="391"/>
      <c r="AA976" s="319"/>
      <c r="AB976" s="319"/>
      <c r="AC976" s="319"/>
      <c r="AD976" s="319"/>
      <c r="AE976" s="319"/>
      <c r="AF976" s="391"/>
      <c r="AG976" s="319"/>
      <c r="AH976" s="319"/>
      <c r="AI976" s="319"/>
      <c r="AJ976" s="319"/>
      <c r="AK976" s="319"/>
      <c r="AL976" s="391"/>
      <c r="AM976" s="319"/>
      <c r="AN976" s="319"/>
      <c r="AO976" s="319"/>
      <c r="AP976" s="319"/>
      <c r="AQ976" s="319"/>
      <c r="AR976" s="391"/>
      <c r="AS976" s="319"/>
      <c r="AT976" s="319"/>
      <c r="AU976" s="319"/>
      <c r="AV976" s="319"/>
      <c r="AW976" s="394"/>
      <c r="AX976" s="391"/>
      <c r="AY976" s="319"/>
      <c r="AZ976" s="319"/>
      <c r="BA976" s="319"/>
      <c r="BB976" s="319"/>
      <c r="BC976" s="319"/>
      <c r="BD976" s="391"/>
      <c r="BE976" s="319"/>
      <c r="BF976" s="319"/>
      <c r="BG976" s="319"/>
      <c r="BH976" s="319"/>
      <c r="BI976" s="319"/>
      <c r="BJ976" s="391"/>
      <c r="BL976" s="391"/>
      <c r="BM976" s="391"/>
      <c r="BN976" s="391"/>
      <c r="BO976" s="391"/>
      <c r="BP976" s="391"/>
      <c r="BQ976" s="391"/>
      <c r="BR976" s="391"/>
      <c r="BS976" s="391"/>
      <c r="BT976" s="391"/>
      <c r="BU976" s="391"/>
      <c r="BV976" s="391"/>
      <c r="BW976" s="391"/>
      <c r="BX976" s="391"/>
    </row>
    <row r="977" spans="1:76">
      <c r="A977" s="662"/>
      <c r="B977" s="319"/>
      <c r="C977" s="319"/>
      <c r="D977" s="319"/>
      <c r="E977" s="319"/>
      <c r="F977" s="319"/>
      <c r="G977" s="393"/>
      <c r="H977" s="391"/>
      <c r="I977" s="319"/>
      <c r="J977" s="319"/>
      <c r="K977" s="319"/>
      <c r="L977" s="319"/>
      <c r="M977" s="319"/>
      <c r="N977" s="391"/>
      <c r="O977" s="319"/>
      <c r="P977" s="319"/>
      <c r="Q977" s="319"/>
      <c r="R977" s="319"/>
      <c r="S977" s="319"/>
      <c r="T977" s="391"/>
      <c r="U977" s="319"/>
      <c r="V977" s="319"/>
      <c r="W977" s="319"/>
      <c r="X977" s="319"/>
      <c r="Y977" s="319"/>
      <c r="Z977" s="391"/>
      <c r="AA977" s="319"/>
      <c r="AB977" s="319"/>
      <c r="AC977" s="319"/>
      <c r="AD977" s="319"/>
      <c r="AE977" s="319"/>
      <c r="AF977" s="391"/>
      <c r="AG977" s="319"/>
      <c r="AH977" s="319"/>
      <c r="AI977" s="319"/>
      <c r="AJ977" s="319"/>
      <c r="AK977" s="319"/>
      <c r="AL977" s="391"/>
      <c r="AM977" s="319"/>
      <c r="AN977" s="319"/>
      <c r="AO977" s="319"/>
      <c r="AP977" s="319"/>
      <c r="AQ977" s="319"/>
      <c r="AR977" s="391"/>
      <c r="AS977" s="319"/>
      <c r="AT977" s="319"/>
      <c r="AU977" s="319"/>
      <c r="AV977" s="319"/>
      <c r="AW977" s="394"/>
      <c r="AX977" s="391"/>
      <c r="AY977" s="319"/>
      <c r="AZ977" s="319"/>
      <c r="BA977" s="319"/>
      <c r="BB977" s="319"/>
      <c r="BC977" s="319"/>
      <c r="BD977" s="391"/>
      <c r="BE977" s="319"/>
      <c r="BF977" s="319"/>
      <c r="BG977" s="319"/>
      <c r="BH977" s="319"/>
      <c r="BI977" s="319"/>
      <c r="BJ977" s="391"/>
      <c r="BL977" s="391"/>
      <c r="BM977" s="391"/>
      <c r="BN977" s="391"/>
      <c r="BO977" s="391"/>
      <c r="BP977" s="391"/>
      <c r="BQ977" s="391"/>
      <c r="BR977" s="391"/>
      <c r="BS977" s="391"/>
      <c r="BT977" s="391"/>
      <c r="BU977" s="391"/>
      <c r="BV977" s="391"/>
      <c r="BW977" s="391"/>
      <c r="BX977" s="391"/>
    </row>
    <row r="978" spans="1:76">
      <c r="A978" s="662"/>
      <c r="B978" s="319"/>
      <c r="C978" s="319"/>
      <c r="D978" s="319"/>
      <c r="E978" s="319"/>
      <c r="F978" s="319"/>
      <c r="G978" s="393"/>
      <c r="H978" s="391"/>
      <c r="I978" s="319"/>
      <c r="J978" s="319"/>
      <c r="K978" s="319"/>
      <c r="L978" s="319"/>
      <c r="M978" s="319"/>
      <c r="N978" s="391"/>
      <c r="O978" s="319"/>
      <c r="P978" s="319"/>
      <c r="Q978" s="319"/>
      <c r="R978" s="319"/>
      <c r="S978" s="319"/>
      <c r="T978" s="391"/>
      <c r="U978" s="319"/>
      <c r="V978" s="319"/>
      <c r="W978" s="319"/>
      <c r="X978" s="319"/>
      <c r="Y978" s="319"/>
      <c r="Z978" s="391"/>
      <c r="AA978" s="319"/>
      <c r="AB978" s="319"/>
      <c r="AC978" s="319"/>
      <c r="AD978" s="319"/>
      <c r="AE978" s="319"/>
      <c r="AF978" s="391"/>
      <c r="AG978" s="319"/>
      <c r="AH978" s="319"/>
      <c r="AI978" s="319"/>
      <c r="AJ978" s="319"/>
      <c r="AK978" s="319"/>
      <c r="AL978" s="391"/>
      <c r="AM978" s="319"/>
      <c r="AN978" s="319"/>
      <c r="AO978" s="319"/>
      <c r="AP978" s="319"/>
      <c r="AQ978" s="319"/>
      <c r="AR978" s="391"/>
      <c r="AS978" s="319"/>
      <c r="AT978" s="319"/>
      <c r="AU978" s="319"/>
      <c r="AV978" s="319"/>
      <c r="AW978" s="394"/>
      <c r="AX978" s="391"/>
      <c r="AY978" s="319"/>
      <c r="AZ978" s="319"/>
      <c r="BA978" s="319"/>
      <c r="BB978" s="319"/>
      <c r="BC978" s="319"/>
      <c r="BD978" s="391"/>
      <c r="BE978" s="319"/>
      <c r="BF978" s="319"/>
      <c r="BG978" s="319"/>
      <c r="BH978" s="319"/>
      <c r="BI978" s="319"/>
      <c r="BJ978" s="391"/>
      <c r="BL978" s="391"/>
      <c r="BM978" s="391"/>
      <c r="BN978" s="391"/>
      <c r="BO978" s="391"/>
      <c r="BP978" s="391"/>
      <c r="BQ978" s="391"/>
      <c r="BR978" s="391"/>
      <c r="BS978" s="391"/>
      <c r="BT978" s="391"/>
      <c r="BU978" s="391"/>
      <c r="BV978" s="391"/>
      <c r="BW978" s="391"/>
      <c r="BX978" s="391"/>
    </row>
    <row r="979" spans="1:76">
      <c r="A979" s="662"/>
      <c r="B979" s="319"/>
      <c r="C979" s="319"/>
      <c r="D979" s="319"/>
      <c r="E979" s="319"/>
      <c r="F979" s="319"/>
      <c r="G979" s="393"/>
      <c r="H979" s="391"/>
      <c r="I979" s="319"/>
      <c r="J979" s="319"/>
      <c r="K979" s="319"/>
      <c r="L979" s="319"/>
      <c r="M979" s="319"/>
      <c r="N979" s="391"/>
      <c r="O979" s="319"/>
      <c r="P979" s="319"/>
      <c r="Q979" s="319"/>
      <c r="R979" s="319"/>
      <c r="S979" s="319"/>
      <c r="T979" s="391"/>
      <c r="U979" s="319"/>
      <c r="V979" s="319"/>
      <c r="W979" s="319"/>
      <c r="X979" s="319"/>
      <c r="Y979" s="319"/>
      <c r="Z979" s="391"/>
      <c r="AA979" s="319"/>
      <c r="AB979" s="319"/>
      <c r="AC979" s="319"/>
      <c r="AD979" s="319"/>
      <c r="AE979" s="319"/>
      <c r="AF979" s="391"/>
      <c r="AG979" s="319"/>
      <c r="AH979" s="319"/>
      <c r="AI979" s="319"/>
      <c r="AJ979" s="319"/>
      <c r="AK979" s="319"/>
      <c r="AL979" s="391"/>
      <c r="AM979" s="319"/>
      <c r="AN979" s="319"/>
      <c r="AO979" s="319"/>
      <c r="AP979" s="319"/>
      <c r="AQ979" s="319"/>
      <c r="AR979" s="391"/>
      <c r="AS979" s="319"/>
      <c r="AT979" s="319"/>
      <c r="AU979" s="319"/>
      <c r="AV979" s="319"/>
      <c r="AW979" s="394"/>
      <c r="AX979" s="391"/>
      <c r="AY979" s="319"/>
      <c r="AZ979" s="319"/>
      <c r="BA979" s="319"/>
      <c r="BB979" s="319"/>
      <c r="BC979" s="319"/>
      <c r="BD979" s="391"/>
      <c r="BE979" s="319"/>
      <c r="BF979" s="319"/>
      <c r="BG979" s="319"/>
      <c r="BH979" s="319"/>
      <c r="BI979" s="319"/>
      <c r="BJ979" s="391"/>
      <c r="BL979" s="391"/>
      <c r="BM979" s="391"/>
      <c r="BN979" s="391"/>
      <c r="BO979" s="391"/>
      <c r="BP979" s="391"/>
      <c r="BQ979" s="391"/>
      <c r="BR979" s="391"/>
      <c r="BS979" s="391"/>
      <c r="BT979" s="391"/>
      <c r="BU979" s="391"/>
      <c r="BV979" s="391"/>
      <c r="BW979" s="391"/>
      <c r="BX979" s="391"/>
    </row>
    <row r="980" spans="1:76">
      <c r="A980" s="662"/>
      <c r="B980" s="319"/>
      <c r="C980" s="319"/>
      <c r="D980" s="319"/>
      <c r="E980" s="319"/>
      <c r="F980" s="319"/>
      <c r="G980" s="393"/>
      <c r="H980" s="391"/>
      <c r="I980" s="319"/>
      <c r="J980" s="319"/>
      <c r="K980" s="319"/>
      <c r="L980" s="319"/>
      <c r="M980" s="319"/>
      <c r="N980" s="391"/>
      <c r="O980" s="319"/>
      <c r="P980" s="319"/>
      <c r="Q980" s="319"/>
      <c r="R980" s="319"/>
      <c r="S980" s="319"/>
      <c r="T980" s="391"/>
      <c r="U980" s="319"/>
      <c r="V980" s="319"/>
      <c r="W980" s="319"/>
      <c r="X980" s="319"/>
      <c r="Y980" s="319"/>
      <c r="Z980" s="391"/>
      <c r="AA980" s="319"/>
      <c r="AB980" s="319"/>
      <c r="AC980" s="319"/>
      <c r="AD980" s="319"/>
      <c r="AE980" s="319"/>
      <c r="AF980" s="391"/>
      <c r="AG980" s="319"/>
      <c r="AH980" s="319"/>
      <c r="AI980" s="319"/>
      <c r="AJ980" s="319"/>
      <c r="AK980" s="319"/>
      <c r="AL980" s="391"/>
      <c r="AM980" s="319"/>
      <c r="AN980" s="319"/>
      <c r="AO980" s="319"/>
      <c r="AP980" s="319"/>
      <c r="AQ980" s="319"/>
      <c r="AR980" s="391"/>
      <c r="AS980" s="319"/>
      <c r="AT980" s="319"/>
      <c r="AU980" s="319"/>
      <c r="AV980" s="319"/>
      <c r="AW980" s="394"/>
      <c r="AX980" s="391"/>
      <c r="AY980" s="319"/>
      <c r="AZ980" s="319"/>
      <c r="BA980" s="319"/>
      <c r="BB980" s="319"/>
      <c r="BC980" s="319"/>
      <c r="BD980" s="391"/>
      <c r="BE980" s="319"/>
      <c r="BF980" s="319"/>
      <c r="BG980" s="319"/>
      <c r="BH980" s="319"/>
      <c r="BI980" s="319"/>
      <c r="BJ980" s="391"/>
      <c r="BL980" s="391"/>
      <c r="BM980" s="391"/>
      <c r="BN980" s="391"/>
      <c r="BO980" s="391"/>
      <c r="BP980" s="391"/>
      <c r="BQ980" s="391"/>
      <c r="BR980" s="391"/>
      <c r="BS980" s="391"/>
      <c r="BT980" s="391"/>
      <c r="BU980" s="391"/>
      <c r="BV980" s="391"/>
      <c r="BW980" s="391"/>
      <c r="BX980" s="391"/>
    </row>
    <row r="981" spans="1:76">
      <c r="A981" s="662"/>
      <c r="B981" s="319"/>
      <c r="C981" s="319"/>
      <c r="D981" s="319"/>
      <c r="E981" s="319"/>
      <c r="F981" s="319"/>
      <c r="G981" s="393"/>
      <c r="H981" s="391"/>
      <c r="I981" s="319"/>
      <c r="J981" s="319"/>
      <c r="K981" s="319"/>
      <c r="L981" s="319"/>
      <c r="M981" s="319"/>
      <c r="N981" s="391"/>
      <c r="O981" s="319"/>
      <c r="P981" s="319"/>
      <c r="Q981" s="319"/>
      <c r="R981" s="319"/>
      <c r="S981" s="319"/>
      <c r="T981" s="391"/>
      <c r="U981" s="319"/>
      <c r="V981" s="319"/>
      <c r="W981" s="319"/>
      <c r="X981" s="319"/>
      <c r="Y981" s="319"/>
      <c r="Z981" s="391"/>
      <c r="AA981" s="319"/>
      <c r="AB981" s="319"/>
      <c r="AC981" s="319"/>
      <c r="AD981" s="319"/>
      <c r="AE981" s="319"/>
      <c r="AF981" s="391"/>
      <c r="AG981" s="319"/>
      <c r="AH981" s="319"/>
      <c r="AI981" s="319"/>
      <c r="AJ981" s="319"/>
      <c r="AK981" s="319"/>
      <c r="AL981" s="391"/>
      <c r="AM981" s="319"/>
      <c r="AN981" s="319"/>
      <c r="AO981" s="319"/>
      <c r="AP981" s="319"/>
      <c r="AQ981" s="319"/>
      <c r="AR981" s="391"/>
      <c r="AS981" s="319"/>
      <c r="AT981" s="319"/>
      <c r="AU981" s="319"/>
      <c r="AV981" s="319"/>
      <c r="AW981" s="394"/>
      <c r="AX981" s="391"/>
      <c r="AY981" s="319"/>
      <c r="AZ981" s="319"/>
      <c r="BA981" s="319"/>
      <c r="BB981" s="319"/>
      <c r="BC981" s="319"/>
      <c r="BD981" s="391"/>
      <c r="BE981" s="319"/>
      <c r="BF981" s="319"/>
      <c r="BG981" s="319"/>
      <c r="BH981" s="319"/>
      <c r="BI981" s="319"/>
      <c r="BJ981" s="391"/>
      <c r="BL981" s="391"/>
      <c r="BM981" s="391"/>
      <c r="BN981" s="391"/>
      <c r="BO981" s="391"/>
      <c r="BP981" s="391"/>
      <c r="BQ981" s="391"/>
      <c r="BR981" s="391"/>
      <c r="BS981" s="391"/>
      <c r="BT981" s="391"/>
      <c r="BU981" s="391"/>
      <c r="BV981" s="391"/>
      <c r="BW981" s="391"/>
      <c r="BX981" s="391"/>
    </row>
    <row r="982" spans="1:76">
      <c r="A982" s="662"/>
      <c r="B982" s="319"/>
      <c r="C982" s="319"/>
      <c r="D982" s="319"/>
      <c r="E982" s="319"/>
      <c r="F982" s="319"/>
      <c r="G982" s="393"/>
      <c r="H982" s="391"/>
      <c r="I982" s="319"/>
      <c r="J982" s="319"/>
      <c r="K982" s="319"/>
      <c r="L982" s="319"/>
      <c r="M982" s="319"/>
      <c r="N982" s="391"/>
      <c r="O982" s="319"/>
      <c r="P982" s="319"/>
      <c r="Q982" s="319"/>
      <c r="R982" s="319"/>
      <c r="S982" s="319"/>
      <c r="T982" s="391"/>
      <c r="U982" s="319"/>
      <c r="V982" s="319"/>
      <c r="W982" s="319"/>
      <c r="X982" s="319"/>
      <c r="Y982" s="319"/>
      <c r="Z982" s="391"/>
      <c r="AA982" s="319"/>
      <c r="AB982" s="319"/>
      <c r="AC982" s="319"/>
      <c r="AD982" s="319"/>
      <c r="AE982" s="319"/>
      <c r="AF982" s="391"/>
      <c r="AG982" s="319"/>
      <c r="AH982" s="319"/>
      <c r="AI982" s="319"/>
      <c r="AJ982" s="319"/>
      <c r="AK982" s="319"/>
      <c r="AL982" s="391"/>
      <c r="AM982" s="319"/>
      <c r="AN982" s="319"/>
      <c r="AO982" s="319"/>
      <c r="AP982" s="319"/>
      <c r="AQ982" s="319"/>
      <c r="AR982" s="391"/>
      <c r="AS982" s="319"/>
      <c r="AT982" s="319"/>
      <c r="AU982" s="319"/>
      <c r="AV982" s="319"/>
      <c r="AW982" s="394"/>
      <c r="AX982" s="391"/>
      <c r="AY982" s="319"/>
      <c r="AZ982" s="319"/>
      <c r="BA982" s="319"/>
      <c r="BB982" s="319"/>
      <c r="BC982" s="319"/>
      <c r="BD982" s="391"/>
      <c r="BE982" s="319"/>
      <c r="BF982" s="319"/>
      <c r="BG982" s="319"/>
      <c r="BH982" s="319"/>
      <c r="BI982" s="319"/>
      <c r="BJ982" s="391"/>
      <c r="BL982" s="391"/>
      <c r="BM982" s="391"/>
      <c r="BN982" s="391"/>
      <c r="BO982" s="391"/>
      <c r="BP982" s="391"/>
      <c r="BQ982" s="391"/>
      <c r="BR982" s="391"/>
      <c r="BS982" s="391"/>
      <c r="BT982" s="391"/>
      <c r="BU982" s="391"/>
      <c r="BV982" s="391"/>
      <c r="BW982" s="391"/>
      <c r="BX982" s="391"/>
    </row>
    <row r="983" spans="1:76">
      <c r="A983" s="662"/>
      <c r="B983" s="319"/>
      <c r="C983" s="319"/>
      <c r="D983" s="319"/>
      <c r="E983" s="319"/>
      <c r="F983" s="319"/>
      <c r="G983" s="393"/>
      <c r="H983" s="391"/>
      <c r="I983" s="319"/>
      <c r="J983" s="319"/>
      <c r="K983" s="319"/>
      <c r="L983" s="319"/>
      <c r="M983" s="319"/>
      <c r="N983" s="391"/>
      <c r="O983" s="319"/>
      <c r="P983" s="319"/>
      <c r="Q983" s="319"/>
      <c r="R983" s="319"/>
      <c r="S983" s="319"/>
      <c r="T983" s="391"/>
      <c r="U983" s="319"/>
      <c r="V983" s="319"/>
      <c r="W983" s="319"/>
      <c r="X983" s="319"/>
      <c r="Y983" s="319"/>
      <c r="Z983" s="391"/>
      <c r="AA983" s="319"/>
      <c r="AB983" s="319"/>
      <c r="AC983" s="319"/>
      <c r="AD983" s="319"/>
      <c r="AE983" s="319"/>
      <c r="AF983" s="391"/>
      <c r="AG983" s="319"/>
      <c r="AH983" s="319"/>
      <c r="AI983" s="319"/>
      <c r="AJ983" s="319"/>
      <c r="AK983" s="319"/>
      <c r="AL983" s="391"/>
      <c r="AM983" s="319"/>
      <c r="AN983" s="319"/>
      <c r="AO983" s="319"/>
      <c r="AP983" s="319"/>
      <c r="AQ983" s="319"/>
      <c r="AR983" s="391"/>
      <c r="AS983" s="319"/>
      <c r="AT983" s="319"/>
      <c r="AU983" s="319"/>
      <c r="AV983" s="319"/>
      <c r="AW983" s="394"/>
      <c r="AX983" s="391"/>
      <c r="AY983" s="319"/>
      <c r="AZ983" s="319"/>
      <c r="BA983" s="319"/>
      <c r="BB983" s="319"/>
      <c r="BC983" s="319"/>
      <c r="BD983" s="391"/>
      <c r="BE983" s="319"/>
      <c r="BF983" s="319"/>
      <c r="BG983" s="319"/>
      <c r="BH983" s="319"/>
      <c r="BI983" s="319"/>
      <c r="BJ983" s="391"/>
      <c r="BL983" s="391"/>
      <c r="BM983" s="391"/>
      <c r="BN983" s="391"/>
      <c r="BO983" s="391"/>
      <c r="BP983" s="391"/>
      <c r="BQ983" s="391"/>
      <c r="BR983" s="391"/>
      <c r="BS983" s="391"/>
      <c r="BT983" s="391"/>
      <c r="BU983" s="391"/>
      <c r="BV983" s="391"/>
      <c r="BW983" s="391"/>
      <c r="BX983" s="391"/>
    </row>
    <row r="984" spans="1:76">
      <c r="A984" s="662"/>
      <c r="B984" s="319"/>
      <c r="C984" s="319"/>
      <c r="D984" s="319"/>
      <c r="E984" s="319"/>
      <c r="F984" s="319"/>
      <c r="G984" s="393"/>
      <c r="H984" s="391"/>
      <c r="I984" s="319"/>
      <c r="J984" s="319"/>
      <c r="K984" s="319"/>
      <c r="L984" s="319"/>
      <c r="M984" s="319"/>
      <c r="N984" s="391"/>
      <c r="O984" s="319"/>
      <c r="P984" s="319"/>
      <c r="Q984" s="319"/>
      <c r="R984" s="319"/>
      <c r="S984" s="319"/>
      <c r="T984" s="391"/>
      <c r="U984" s="319"/>
      <c r="V984" s="319"/>
      <c r="W984" s="319"/>
      <c r="X984" s="319"/>
      <c r="Y984" s="319"/>
      <c r="Z984" s="391"/>
      <c r="AA984" s="319"/>
      <c r="AB984" s="319"/>
      <c r="AC984" s="319"/>
      <c r="AD984" s="319"/>
      <c r="AE984" s="319"/>
      <c r="AF984" s="391"/>
      <c r="AG984" s="319"/>
      <c r="AH984" s="319"/>
      <c r="AI984" s="319"/>
      <c r="AJ984" s="319"/>
      <c r="AK984" s="319"/>
      <c r="AL984" s="391"/>
      <c r="AM984" s="319"/>
      <c r="AN984" s="319"/>
      <c r="AO984" s="319"/>
      <c r="AP984" s="319"/>
      <c r="AQ984" s="319"/>
      <c r="AR984" s="391"/>
      <c r="AS984" s="319"/>
      <c r="AT984" s="319"/>
      <c r="AU984" s="319"/>
      <c r="AV984" s="319"/>
      <c r="AW984" s="394"/>
      <c r="AX984" s="391"/>
      <c r="AY984" s="319"/>
      <c r="AZ984" s="319"/>
      <c r="BA984" s="319"/>
      <c r="BB984" s="319"/>
      <c r="BC984" s="319"/>
      <c r="BD984" s="391"/>
      <c r="BE984" s="319"/>
      <c r="BF984" s="319"/>
      <c r="BG984" s="319"/>
      <c r="BH984" s="319"/>
      <c r="BI984" s="319"/>
      <c r="BJ984" s="391"/>
      <c r="BL984" s="391"/>
      <c r="BM984" s="391"/>
      <c r="BN984" s="391"/>
      <c r="BO984" s="391"/>
      <c r="BP984" s="391"/>
      <c r="BQ984" s="391"/>
      <c r="BR984" s="391"/>
      <c r="BS984" s="391"/>
      <c r="BT984" s="391"/>
      <c r="BU984" s="391"/>
      <c r="BV984" s="391"/>
      <c r="BW984" s="391"/>
      <c r="BX984" s="391"/>
    </row>
    <row r="985" spans="1:76">
      <c r="A985" s="662"/>
      <c r="B985" s="319"/>
      <c r="C985" s="319"/>
      <c r="D985" s="319"/>
      <c r="E985" s="319"/>
      <c r="F985" s="319"/>
      <c r="G985" s="393"/>
      <c r="H985" s="391"/>
      <c r="I985" s="319"/>
      <c r="J985" s="319"/>
      <c r="K985" s="319"/>
      <c r="L985" s="319"/>
      <c r="M985" s="319"/>
      <c r="N985" s="391"/>
      <c r="O985" s="319"/>
      <c r="P985" s="319"/>
      <c r="Q985" s="319"/>
      <c r="R985" s="319"/>
      <c r="S985" s="319"/>
      <c r="T985" s="391"/>
      <c r="U985" s="319"/>
      <c r="V985" s="319"/>
      <c r="W985" s="319"/>
      <c r="X985" s="319"/>
      <c r="Y985" s="319"/>
      <c r="Z985" s="391"/>
      <c r="AA985" s="319"/>
      <c r="AB985" s="319"/>
      <c r="AC985" s="319"/>
      <c r="AD985" s="319"/>
      <c r="AE985" s="319"/>
      <c r="AF985" s="391"/>
      <c r="AG985" s="319"/>
      <c r="AH985" s="319"/>
      <c r="AI985" s="319"/>
      <c r="AJ985" s="319"/>
      <c r="AK985" s="319"/>
      <c r="AL985" s="391"/>
      <c r="AM985" s="319"/>
      <c r="AN985" s="319"/>
      <c r="AO985" s="319"/>
      <c r="AP985" s="319"/>
      <c r="AQ985" s="319"/>
      <c r="AR985" s="391"/>
      <c r="AS985" s="319"/>
      <c r="AT985" s="319"/>
      <c r="AU985" s="319"/>
      <c r="AV985" s="319"/>
      <c r="AW985" s="394"/>
      <c r="AX985" s="391"/>
      <c r="AY985" s="319"/>
      <c r="AZ985" s="319"/>
      <c r="BA985" s="319"/>
      <c r="BB985" s="319"/>
      <c r="BC985" s="319"/>
      <c r="BD985" s="391"/>
      <c r="BE985" s="319"/>
      <c r="BF985" s="319"/>
      <c r="BG985" s="319"/>
      <c r="BH985" s="319"/>
      <c r="BI985" s="319"/>
      <c r="BJ985" s="391"/>
      <c r="BL985" s="391"/>
      <c r="BM985" s="391"/>
      <c r="BN985" s="391"/>
      <c r="BO985" s="391"/>
      <c r="BP985" s="391"/>
      <c r="BQ985" s="391"/>
      <c r="BR985" s="391"/>
      <c r="BS985" s="391"/>
      <c r="BT985" s="391"/>
      <c r="BU985" s="391"/>
      <c r="BV985" s="391"/>
      <c r="BW985" s="391"/>
      <c r="BX985" s="391"/>
    </row>
    <row r="986" spans="1:76">
      <c r="A986" s="662"/>
      <c r="B986" s="319"/>
      <c r="C986" s="319"/>
      <c r="D986" s="319"/>
      <c r="E986" s="319"/>
      <c r="F986" s="319"/>
      <c r="G986" s="393"/>
      <c r="H986" s="391"/>
      <c r="I986" s="319"/>
      <c r="J986" s="319"/>
      <c r="K986" s="319"/>
      <c r="L986" s="319"/>
      <c r="M986" s="319"/>
      <c r="N986" s="391"/>
      <c r="O986" s="319"/>
      <c r="P986" s="319"/>
      <c r="Q986" s="319"/>
      <c r="R986" s="319"/>
      <c r="S986" s="319"/>
      <c r="T986" s="391"/>
      <c r="U986" s="319"/>
      <c r="V986" s="319"/>
      <c r="W986" s="319"/>
      <c r="X986" s="319"/>
      <c r="Y986" s="319"/>
      <c r="Z986" s="391"/>
      <c r="AA986" s="319"/>
      <c r="AB986" s="319"/>
      <c r="AC986" s="319"/>
      <c r="AD986" s="319"/>
      <c r="AE986" s="319"/>
      <c r="AF986" s="391"/>
      <c r="AG986" s="319"/>
      <c r="AH986" s="319"/>
      <c r="AI986" s="319"/>
      <c r="AJ986" s="319"/>
      <c r="AK986" s="319"/>
      <c r="AL986" s="391"/>
      <c r="AM986" s="319"/>
      <c r="AN986" s="319"/>
      <c r="AO986" s="319"/>
      <c r="AP986" s="319"/>
      <c r="AQ986" s="319"/>
      <c r="AR986" s="391"/>
      <c r="AS986" s="319"/>
      <c r="AT986" s="319"/>
      <c r="AU986" s="319"/>
      <c r="AV986" s="319"/>
      <c r="AW986" s="394"/>
      <c r="AX986" s="391"/>
      <c r="AY986" s="319"/>
      <c r="AZ986" s="319"/>
      <c r="BA986" s="319"/>
      <c r="BB986" s="319"/>
      <c r="BC986" s="319"/>
      <c r="BD986" s="391"/>
      <c r="BE986" s="319"/>
      <c r="BF986" s="319"/>
      <c r="BG986" s="319"/>
      <c r="BH986" s="319"/>
      <c r="BI986" s="319"/>
      <c r="BJ986" s="391"/>
      <c r="BL986" s="391"/>
      <c r="BM986" s="391"/>
      <c r="BN986" s="391"/>
      <c r="BO986" s="391"/>
      <c r="BP986" s="391"/>
      <c r="BQ986" s="391"/>
      <c r="BR986" s="391"/>
      <c r="BS986" s="391"/>
      <c r="BT986" s="391"/>
      <c r="BU986" s="391"/>
      <c r="BV986" s="391"/>
      <c r="BW986" s="391"/>
      <c r="BX986" s="391"/>
    </row>
    <row r="987" spans="1:76">
      <c r="A987" s="662"/>
      <c r="B987" s="319"/>
      <c r="C987" s="319"/>
      <c r="D987" s="319"/>
      <c r="E987" s="319"/>
      <c r="F987" s="319"/>
      <c r="G987" s="393"/>
      <c r="H987" s="391"/>
      <c r="I987" s="319"/>
      <c r="J987" s="319"/>
      <c r="K987" s="319"/>
      <c r="L987" s="319"/>
      <c r="M987" s="319"/>
      <c r="N987" s="391"/>
      <c r="O987" s="319"/>
      <c r="P987" s="319"/>
      <c r="Q987" s="319"/>
      <c r="R987" s="319"/>
      <c r="S987" s="319"/>
      <c r="T987" s="391"/>
      <c r="U987" s="319"/>
      <c r="V987" s="319"/>
      <c r="W987" s="319"/>
      <c r="X987" s="319"/>
      <c r="Y987" s="319"/>
      <c r="Z987" s="391"/>
      <c r="AA987" s="319"/>
      <c r="AB987" s="319"/>
      <c r="AC987" s="319"/>
      <c r="AD987" s="319"/>
      <c r="AE987" s="319"/>
      <c r="AF987" s="391"/>
      <c r="AG987" s="319"/>
      <c r="AH987" s="319"/>
      <c r="AI987" s="319"/>
      <c r="AJ987" s="319"/>
      <c r="AK987" s="319"/>
      <c r="AL987" s="391"/>
      <c r="AM987" s="319"/>
      <c r="AN987" s="319"/>
      <c r="AO987" s="319"/>
      <c r="AP987" s="319"/>
      <c r="AQ987" s="319"/>
      <c r="AR987" s="391"/>
      <c r="AS987" s="319"/>
      <c r="AT987" s="319"/>
      <c r="AU987" s="319"/>
      <c r="AV987" s="319"/>
      <c r="AW987" s="394"/>
      <c r="AX987" s="391"/>
      <c r="AY987" s="319"/>
      <c r="AZ987" s="319"/>
      <c r="BA987" s="319"/>
      <c r="BB987" s="319"/>
      <c r="BC987" s="319"/>
      <c r="BD987" s="391"/>
      <c r="BE987" s="319"/>
      <c r="BF987" s="319"/>
      <c r="BG987" s="319"/>
      <c r="BH987" s="319"/>
      <c r="BI987" s="319"/>
      <c r="BJ987" s="391"/>
      <c r="BL987" s="391"/>
      <c r="BM987" s="391"/>
      <c r="BN987" s="391"/>
      <c r="BO987" s="391"/>
      <c r="BP987" s="391"/>
      <c r="BQ987" s="391"/>
      <c r="BR987" s="391"/>
      <c r="BS987" s="391"/>
      <c r="BT987" s="391"/>
      <c r="BU987" s="391"/>
      <c r="BV987" s="391"/>
      <c r="BW987" s="391"/>
      <c r="BX987" s="391"/>
    </row>
    <row r="988" spans="1:76">
      <c r="A988" s="662"/>
      <c r="B988" s="319"/>
      <c r="C988" s="319"/>
      <c r="D988" s="319"/>
      <c r="E988" s="319"/>
      <c r="F988" s="319"/>
      <c r="G988" s="393"/>
      <c r="H988" s="391"/>
      <c r="I988" s="319"/>
      <c r="J988" s="319"/>
      <c r="K988" s="319"/>
      <c r="L988" s="319"/>
      <c r="M988" s="319"/>
      <c r="N988" s="391"/>
      <c r="O988" s="319"/>
      <c r="P988" s="319"/>
      <c r="Q988" s="319"/>
      <c r="R988" s="319"/>
      <c r="S988" s="319"/>
      <c r="T988" s="391"/>
      <c r="U988" s="319"/>
      <c r="V988" s="319"/>
      <c r="W988" s="319"/>
      <c r="X988" s="319"/>
      <c r="Y988" s="319"/>
      <c r="Z988" s="391"/>
      <c r="AA988" s="319"/>
      <c r="AB988" s="319"/>
      <c r="AC988" s="319"/>
      <c r="AD988" s="319"/>
      <c r="AE988" s="319"/>
      <c r="AF988" s="391"/>
      <c r="AG988" s="319"/>
      <c r="AH988" s="319"/>
      <c r="AI988" s="319"/>
      <c r="AJ988" s="319"/>
      <c r="AK988" s="319"/>
      <c r="AL988" s="391"/>
      <c r="AM988" s="319"/>
      <c r="AN988" s="319"/>
      <c r="AO988" s="319"/>
      <c r="AP988" s="319"/>
      <c r="AQ988" s="319"/>
      <c r="AR988" s="391"/>
      <c r="AS988" s="319"/>
      <c r="AT988" s="319"/>
      <c r="AU988" s="319"/>
      <c r="AV988" s="319"/>
      <c r="AW988" s="394"/>
      <c r="AX988" s="391"/>
      <c r="AY988" s="319"/>
      <c r="AZ988" s="319"/>
      <c r="BA988" s="319"/>
      <c r="BB988" s="319"/>
      <c r="BC988" s="319"/>
      <c r="BD988" s="391"/>
      <c r="BE988" s="319"/>
      <c r="BF988" s="319"/>
      <c r="BG988" s="319"/>
      <c r="BH988" s="319"/>
      <c r="BI988" s="319"/>
      <c r="BJ988" s="391"/>
      <c r="BL988" s="391"/>
      <c r="BM988" s="391"/>
      <c r="BN988" s="391"/>
      <c r="BO988" s="391"/>
      <c r="BP988" s="391"/>
      <c r="BQ988" s="391"/>
      <c r="BR988" s="391"/>
      <c r="BS988" s="391"/>
      <c r="BT988" s="391"/>
      <c r="BU988" s="391"/>
      <c r="BV988" s="391"/>
      <c r="BW988" s="391"/>
      <c r="BX988" s="391"/>
    </row>
    <row r="989" spans="1:76">
      <c r="A989" s="662"/>
      <c r="B989" s="319"/>
      <c r="C989" s="319"/>
      <c r="D989" s="319"/>
      <c r="E989" s="319"/>
      <c r="F989" s="319"/>
      <c r="G989" s="393"/>
      <c r="H989" s="391"/>
      <c r="I989" s="319"/>
      <c r="J989" s="319"/>
      <c r="K989" s="319"/>
      <c r="L989" s="319"/>
      <c r="M989" s="319"/>
      <c r="N989" s="391"/>
      <c r="O989" s="319"/>
      <c r="P989" s="319"/>
      <c r="Q989" s="319"/>
      <c r="R989" s="319"/>
      <c r="S989" s="319"/>
      <c r="T989" s="391"/>
      <c r="U989" s="319"/>
      <c r="V989" s="319"/>
      <c r="W989" s="319"/>
      <c r="X989" s="319"/>
      <c r="Y989" s="319"/>
      <c r="Z989" s="391"/>
      <c r="AA989" s="319"/>
      <c r="AB989" s="319"/>
      <c r="AC989" s="319"/>
      <c r="AD989" s="319"/>
      <c r="AE989" s="319"/>
      <c r="AF989" s="391"/>
      <c r="AG989" s="319"/>
      <c r="AH989" s="319"/>
      <c r="AI989" s="319"/>
      <c r="AJ989" s="319"/>
      <c r="AK989" s="319"/>
      <c r="AL989" s="391"/>
      <c r="AM989" s="319"/>
      <c r="AN989" s="319"/>
      <c r="AO989" s="319"/>
      <c r="AP989" s="319"/>
      <c r="AQ989" s="319"/>
      <c r="AR989" s="391"/>
      <c r="AS989" s="319"/>
      <c r="AT989" s="319"/>
      <c r="AU989" s="319"/>
      <c r="AV989" s="319"/>
      <c r="AW989" s="394"/>
      <c r="AX989" s="391"/>
      <c r="AY989" s="319"/>
      <c r="AZ989" s="319"/>
      <c r="BA989" s="319"/>
      <c r="BB989" s="319"/>
      <c r="BC989" s="319"/>
      <c r="BD989" s="391"/>
      <c r="BE989" s="319"/>
      <c r="BF989" s="319"/>
      <c r="BG989" s="319"/>
      <c r="BH989" s="319"/>
      <c r="BI989" s="319"/>
      <c r="BJ989" s="391"/>
      <c r="BL989" s="391"/>
      <c r="BM989" s="391"/>
      <c r="BN989" s="391"/>
      <c r="BO989" s="391"/>
      <c r="BP989" s="391"/>
      <c r="BQ989" s="391"/>
      <c r="BR989" s="391"/>
      <c r="BS989" s="391"/>
      <c r="BT989" s="391"/>
      <c r="BU989" s="391"/>
      <c r="BV989" s="391"/>
      <c r="BW989" s="391"/>
      <c r="BX989" s="391"/>
    </row>
    <row r="990" spans="1:76">
      <c r="A990" s="662"/>
      <c r="B990" s="319"/>
      <c r="C990" s="319"/>
      <c r="D990" s="319"/>
      <c r="E990" s="319"/>
      <c r="F990" s="319"/>
      <c r="G990" s="393"/>
      <c r="H990" s="391"/>
      <c r="I990" s="319"/>
      <c r="J990" s="319"/>
      <c r="K990" s="319"/>
      <c r="L990" s="319"/>
      <c r="M990" s="319"/>
      <c r="N990" s="391"/>
      <c r="O990" s="319"/>
      <c r="P990" s="319"/>
      <c r="Q990" s="319"/>
      <c r="R990" s="319"/>
      <c r="S990" s="319"/>
      <c r="T990" s="391"/>
      <c r="U990" s="319"/>
      <c r="V990" s="319"/>
      <c r="W990" s="319"/>
      <c r="X990" s="319"/>
      <c r="Y990" s="319"/>
      <c r="Z990" s="391"/>
      <c r="AA990" s="319"/>
      <c r="AB990" s="319"/>
      <c r="AC990" s="319"/>
      <c r="AD990" s="319"/>
      <c r="AE990" s="319"/>
      <c r="AF990" s="391"/>
      <c r="AG990" s="319"/>
      <c r="AH990" s="319"/>
      <c r="AI990" s="319"/>
      <c r="AJ990" s="319"/>
      <c r="AK990" s="319"/>
      <c r="AL990" s="391"/>
      <c r="AM990" s="319"/>
      <c r="AN990" s="319"/>
      <c r="AO990" s="319"/>
      <c r="AP990" s="319"/>
      <c r="AQ990" s="319"/>
      <c r="AR990" s="391"/>
      <c r="AS990" s="319"/>
      <c r="AT990" s="319"/>
      <c r="AU990" s="319"/>
      <c r="AV990" s="319"/>
      <c r="AW990" s="394"/>
      <c r="AX990" s="391"/>
      <c r="AY990" s="319"/>
      <c r="AZ990" s="319"/>
      <c r="BA990" s="319"/>
      <c r="BB990" s="319"/>
      <c r="BC990" s="319"/>
      <c r="BD990" s="391"/>
      <c r="BE990" s="319"/>
      <c r="BF990" s="319"/>
      <c r="BG990" s="319"/>
      <c r="BH990" s="319"/>
      <c r="BI990" s="319"/>
      <c r="BJ990" s="391"/>
      <c r="BL990" s="391"/>
      <c r="BM990" s="391"/>
      <c r="BN990" s="391"/>
      <c r="BO990" s="391"/>
      <c r="BP990" s="391"/>
      <c r="BQ990" s="391"/>
      <c r="BR990" s="391"/>
      <c r="BS990" s="391"/>
      <c r="BT990" s="391"/>
      <c r="BU990" s="391"/>
      <c r="BV990" s="391"/>
      <c r="BW990" s="391"/>
      <c r="BX990" s="391"/>
    </row>
    <row r="991" spans="1:76">
      <c r="A991" s="662"/>
      <c r="B991" s="319"/>
      <c r="C991" s="319"/>
      <c r="D991" s="319"/>
      <c r="E991" s="319"/>
      <c r="F991" s="319"/>
      <c r="G991" s="393"/>
      <c r="H991" s="391"/>
      <c r="I991" s="319"/>
      <c r="J991" s="319"/>
      <c r="K991" s="319"/>
      <c r="L991" s="319"/>
      <c r="M991" s="319"/>
      <c r="N991" s="391"/>
      <c r="O991" s="319"/>
      <c r="P991" s="319"/>
      <c r="Q991" s="319"/>
      <c r="R991" s="319"/>
      <c r="S991" s="319"/>
      <c r="T991" s="391"/>
      <c r="U991" s="319"/>
      <c r="V991" s="319"/>
      <c r="W991" s="319"/>
      <c r="X991" s="319"/>
      <c r="Y991" s="319"/>
      <c r="Z991" s="391"/>
      <c r="AA991" s="319"/>
      <c r="AB991" s="319"/>
      <c r="AC991" s="319"/>
      <c r="AD991" s="319"/>
      <c r="AE991" s="319"/>
      <c r="AF991" s="391"/>
      <c r="AG991" s="319"/>
      <c r="AH991" s="319"/>
      <c r="AI991" s="319"/>
      <c r="AJ991" s="319"/>
      <c r="AK991" s="319"/>
      <c r="AL991" s="391"/>
      <c r="AM991" s="319"/>
      <c r="AN991" s="319"/>
      <c r="AO991" s="319"/>
      <c r="AP991" s="319"/>
      <c r="AQ991" s="319"/>
      <c r="AR991" s="391"/>
      <c r="AS991" s="319"/>
      <c r="AT991" s="319"/>
      <c r="AU991" s="319"/>
      <c r="AV991" s="319"/>
      <c r="AW991" s="394"/>
      <c r="AX991" s="391"/>
      <c r="AY991" s="319"/>
      <c r="AZ991" s="319"/>
      <c r="BA991" s="319"/>
      <c r="BB991" s="319"/>
      <c r="BC991" s="319"/>
      <c r="BD991" s="391"/>
      <c r="BE991" s="319"/>
      <c r="BF991" s="319"/>
      <c r="BG991" s="319"/>
      <c r="BH991" s="319"/>
      <c r="BI991" s="319"/>
      <c r="BJ991" s="391"/>
      <c r="BL991" s="391"/>
      <c r="BM991" s="391"/>
      <c r="BN991" s="391"/>
      <c r="BO991" s="391"/>
      <c r="BP991" s="391"/>
      <c r="BQ991" s="391"/>
      <c r="BR991" s="391"/>
      <c r="BS991" s="391"/>
      <c r="BT991" s="391"/>
      <c r="BU991" s="391"/>
      <c r="BV991" s="391"/>
      <c r="BW991" s="391"/>
      <c r="BX991" s="391"/>
    </row>
    <row r="992" spans="1:76">
      <c r="A992" s="662"/>
      <c r="B992" s="319"/>
      <c r="C992" s="319"/>
      <c r="D992" s="319"/>
      <c r="E992" s="319"/>
      <c r="F992" s="319"/>
      <c r="G992" s="393"/>
      <c r="H992" s="391"/>
      <c r="I992" s="319"/>
      <c r="J992" s="319"/>
      <c r="K992" s="319"/>
      <c r="L992" s="319"/>
      <c r="M992" s="319"/>
      <c r="N992" s="391"/>
      <c r="O992" s="319"/>
      <c r="P992" s="319"/>
      <c r="Q992" s="319"/>
      <c r="R992" s="319"/>
      <c r="S992" s="319"/>
      <c r="T992" s="391"/>
      <c r="U992" s="319"/>
      <c r="V992" s="319"/>
      <c r="W992" s="319"/>
      <c r="X992" s="319"/>
      <c r="Y992" s="319"/>
      <c r="Z992" s="391"/>
      <c r="AA992" s="319"/>
      <c r="AB992" s="319"/>
      <c r="AC992" s="319"/>
      <c r="AD992" s="319"/>
      <c r="AE992" s="319"/>
      <c r="AF992" s="391"/>
      <c r="AG992" s="319"/>
      <c r="AH992" s="319"/>
      <c r="AI992" s="319"/>
      <c r="AJ992" s="319"/>
      <c r="AK992" s="319"/>
      <c r="AL992" s="391"/>
      <c r="AM992" s="319"/>
      <c r="AN992" s="319"/>
      <c r="AO992" s="319"/>
      <c r="AP992" s="319"/>
      <c r="AQ992" s="319"/>
      <c r="AR992" s="391"/>
      <c r="AS992" s="319"/>
      <c r="AT992" s="319"/>
      <c r="AU992" s="319"/>
      <c r="AV992" s="319"/>
      <c r="AW992" s="394"/>
      <c r="AX992" s="391"/>
      <c r="AY992" s="319"/>
      <c r="AZ992" s="319"/>
      <c r="BA992" s="319"/>
      <c r="BB992" s="319"/>
      <c r="BC992" s="319"/>
      <c r="BD992" s="391"/>
      <c r="BE992" s="319"/>
      <c r="BF992" s="319"/>
      <c r="BG992" s="319"/>
      <c r="BH992" s="319"/>
      <c r="BI992" s="319"/>
      <c r="BJ992" s="391"/>
      <c r="BL992" s="391"/>
      <c r="BM992" s="391"/>
      <c r="BN992" s="391"/>
      <c r="BO992" s="391"/>
      <c r="BP992" s="391"/>
      <c r="BQ992" s="391"/>
      <c r="BR992" s="391"/>
      <c r="BS992" s="391"/>
      <c r="BT992" s="391"/>
      <c r="BU992" s="391"/>
      <c r="BV992" s="391"/>
      <c r="BW992" s="391"/>
      <c r="BX992" s="391"/>
    </row>
    <row r="993" spans="1:76">
      <c r="A993" s="662"/>
      <c r="B993" s="319"/>
      <c r="C993" s="319"/>
      <c r="D993" s="319"/>
      <c r="E993" s="319"/>
      <c r="F993" s="319"/>
      <c r="G993" s="393"/>
      <c r="H993" s="391"/>
      <c r="I993" s="319"/>
      <c r="J993" s="319"/>
      <c r="K993" s="319"/>
      <c r="L993" s="319"/>
      <c r="M993" s="319"/>
      <c r="N993" s="391"/>
      <c r="O993" s="319"/>
      <c r="P993" s="319"/>
      <c r="Q993" s="319"/>
      <c r="R993" s="319"/>
      <c r="S993" s="319"/>
      <c r="T993" s="391"/>
      <c r="U993" s="319"/>
      <c r="V993" s="319"/>
      <c r="W993" s="319"/>
      <c r="X993" s="319"/>
      <c r="Y993" s="319"/>
      <c r="Z993" s="391"/>
      <c r="AA993" s="319"/>
      <c r="AB993" s="319"/>
      <c r="AC993" s="319"/>
      <c r="AD993" s="319"/>
      <c r="AE993" s="319"/>
      <c r="AF993" s="391"/>
      <c r="AG993" s="319"/>
      <c r="AH993" s="319"/>
      <c r="AI993" s="319"/>
      <c r="AJ993" s="319"/>
      <c r="AK993" s="319"/>
      <c r="AL993" s="391"/>
      <c r="AM993" s="319"/>
      <c r="AN993" s="319"/>
      <c r="AO993" s="319"/>
      <c r="AP993" s="319"/>
      <c r="AQ993" s="319"/>
      <c r="AR993" s="391"/>
      <c r="AS993" s="319"/>
      <c r="AT993" s="319"/>
      <c r="AU993" s="319"/>
      <c r="AV993" s="319"/>
      <c r="AW993" s="394"/>
      <c r="AX993" s="391"/>
      <c r="AY993" s="319"/>
      <c r="AZ993" s="319"/>
      <c r="BA993" s="319"/>
      <c r="BB993" s="319"/>
      <c r="BC993" s="319"/>
      <c r="BD993" s="391"/>
      <c r="BE993" s="319"/>
      <c r="BF993" s="319"/>
      <c r="BG993" s="319"/>
      <c r="BH993" s="319"/>
      <c r="BI993" s="319"/>
      <c r="BJ993" s="391"/>
      <c r="BL993" s="391"/>
      <c r="BM993" s="391"/>
      <c r="BN993" s="391"/>
      <c r="BO993" s="391"/>
      <c r="BP993" s="391"/>
      <c r="BQ993" s="391"/>
      <c r="BR993" s="391"/>
      <c r="BS993" s="391"/>
      <c r="BT993" s="391"/>
      <c r="BU993" s="391"/>
      <c r="BV993" s="391"/>
      <c r="BW993" s="391"/>
      <c r="BX993" s="391"/>
    </row>
    <row r="994" spans="1:76">
      <c r="A994" s="662"/>
      <c r="B994" s="319"/>
      <c r="C994" s="319"/>
      <c r="D994" s="319"/>
      <c r="E994" s="319"/>
      <c r="F994" s="319"/>
      <c r="G994" s="393"/>
      <c r="H994" s="391"/>
      <c r="I994" s="319"/>
      <c r="J994" s="319"/>
      <c r="K994" s="319"/>
      <c r="L994" s="319"/>
      <c r="M994" s="319"/>
      <c r="N994" s="391"/>
      <c r="O994" s="319"/>
      <c r="P994" s="319"/>
      <c r="Q994" s="319"/>
      <c r="R994" s="319"/>
      <c r="S994" s="319"/>
      <c r="T994" s="391"/>
      <c r="U994" s="319"/>
      <c r="V994" s="319"/>
      <c r="W994" s="319"/>
      <c r="X994" s="319"/>
      <c r="Y994" s="319"/>
      <c r="Z994" s="391"/>
      <c r="AA994" s="319"/>
      <c r="AB994" s="319"/>
      <c r="AC994" s="319"/>
      <c r="AD994" s="319"/>
      <c r="AE994" s="319"/>
      <c r="AF994" s="391"/>
      <c r="AG994" s="319"/>
      <c r="AH994" s="319"/>
      <c r="AI994" s="319"/>
      <c r="AJ994" s="319"/>
      <c r="AK994" s="319"/>
      <c r="AL994" s="391"/>
      <c r="AM994" s="319"/>
      <c r="AN994" s="319"/>
      <c r="AO994" s="319"/>
      <c r="AP994" s="319"/>
      <c r="AQ994" s="319"/>
      <c r="AR994" s="391"/>
      <c r="AS994" s="319"/>
      <c r="AT994" s="319"/>
      <c r="AU994" s="319"/>
      <c r="AV994" s="319"/>
      <c r="AW994" s="394"/>
      <c r="AX994" s="391"/>
      <c r="AY994" s="319"/>
      <c r="AZ994" s="319"/>
      <c r="BA994" s="319"/>
      <c r="BB994" s="319"/>
      <c r="BC994" s="319"/>
      <c r="BD994" s="391"/>
      <c r="BE994" s="319"/>
      <c r="BF994" s="319"/>
      <c r="BG994" s="319"/>
      <c r="BH994" s="319"/>
      <c r="BI994" s="319"/>
      <c r="BJ994" s="391"/>
      <c r="BL994" s="391"/>
      <c r="BM994" s="391"/>
      <c r="BN994" s="391"/>
      <c r="BO994" s="391"/>
      <c r="BP994" s="391"/>
      <c r="BQ994" s="391"/>
      <c r="BR994" s="391"/>
      <c r="BS994" s="391"/>
      <c r="BT994" s="391"/>
      <c r="BU994" s="391"/>
      <c r="BV994" s="391"/>
      <c r="BW994" s="391"/>
      <c r="BX994" s="391"/>
    </row>
    <row r="995" spans="1:76">
      <c r="A995" s="662"/>
      <c r="B995" s="319"/>
      <c r="C995" s="319"/>
      <c r="D995" s="319"/>
      <c r="E995" s="319"/>
      <c r="F995" s="319"/>
      <c r="G995" s="393"/>
      <c r="H995" s="391"/>
      <c r="I995" s="319"/>
      <c r="J995" s="319"/>
      <c r="K995" s="319"/>
      <c r="L995" s="319"/>
      <c r="M995" s="319"/>
      <c r="N995" s="391"/>
      <c r="O995" s="319"/>
      <c r="P995" s="319"/>
      <c r="Q995" s="319"/>
      <c r="R995" s="319"/>
      <c r="S995" s="319"/>
      <c r="T995" s="391"/>
      <c r="U995" s="319"/>
      <c r="V995" s="319"/>
      <c r="W995" s="319"/>
      <c r="X995" s="319"/>
      <c r="Y995" s="319"/>
      <c r="Z995" s="391"/>
      <c r="AA995" s="319"/>
      <c r="AB995" s="319"/>
      <c r="AC995" s="319"/>
      <c r="AD995" s="319"/>
      <c r="AE995" s="319"/>
      <c r="AF995" s="391"/>
      <c r="AG995" s="319"/>
      <c r="AH995" s="319"/>
      <c r="AI995" s="319"/>
      <c r="AJ995" s="319"/>
      <c r="AK995" s="319"/>
      <c r="AL995" s="391"/>
      <c r="AM995" s="319"/>
      <c r="AN995" s="319"/>
      <c r="AO995" s="319"/>
      <c r="AP995" s="319"/>
      <c r="AQ995" s="319"/>
      <c r="AR995" s="391"/>
      <c r="AS995" s="319"/>
      <c r="AT995" s="319"/>
      <c r="AU995" s="319"/>
      <c r="AV995" s="319"/>
      <c r="AW995" s="394"/>
      <c r="AX995" s="391"/>
      <c r="AY995" s="319"/>
      <c r="AZ995" s="319"/>
      <c r="BA995" s="319"/>
      <c r="BB995" s="319"/>
      <c r="BC995" s="319"/>
      <c r="BD995" s="391"/>
      <c r="BE995" s="319"/>
      <c r="BF995" s="319"/>
      <c r="BG995" s="319"/>
      <c r="BH995" s="319"/>
      <c r="BI995" s="319"/>
      <c r="BJ995" s="391"/>
      <c r="BL995" s="391"/>
      <c r="BM995" s="391"/>
      <c r="BN995" s="391"/>
      <c r="BO995" s="391"/>
      <c r="BP995" s="391"/>
      <c r="BQ995" s="391"/>
      <c r="BR995" s="391"/>
      <c r="BS995" s="391"/>
      <c r="BT995" s="391"/>
      <c r="BU995" s="391"/>
      <c r="BV995" s="391"/>
      <c r="BW995" s="391"/>
      <c r="BX995" s="391"/>
    </row>
    <row r="996" spans="1:76">
      <c r="A996" s="662"/>
      <c r="B996" s="319"/>
      <c r="C996" s="319"/>
      <c r="D996" s="319"/>
      <c r="E996" s="319"/>
      <c r="F996" s="319"/>
      <c r="G996" s="393"/>
      <c r="H996" s="391"/>
      <c r="I996" s="319"/>
      <c r="J996" s="319"/>
      <c r="K996" s="319"/>
      <c r="L996" s="319"/>
      <c r="M996" s="319"/>
      <c r="N996" s="391"/>
      <c r="O996" s="319"/>
      <c r="P996" s="319"/>
      <c r="Q996" s="319"/>
      <c r="R996" s="319"/>
      <c r="S996" s="319"/>
      <c r="T996" s="391"/>
      <c r="U996" s="319"/>
      <c r="V996" s="319"/>
      <c r="W996" s="319"/>
      <c r="X996" s="319"/>
      <c r="Y996" s="319"/>
      <c r="Z996" s="391"/>
      <c r="AA996" s="319"/>
      <c r="AB996" s="319"/>
      <c r="AC996" s="319"/>
      <c r="AD996" s="319"/>
      <c r="AE996" s="319"/>
      <c r="AF996" s="391"/>
      <c r="AG996" s="319"/>
      <c r="AH996" s="319"/>
      <c r="AI996" s="319"/>
      <c r="AJ996" s="319"/>
      <c r="AK996" s="319"/>
      <c r="AL996" s="391"/>
      <c r="AM996" s="319"/>
      <c r="AN996" s="319"/>
      <c r="AO996" s="319"/>
      <c r="AP996" s="319"/>
      <c r="AQ996" s="319"/>
      <c r="AR996" s="391"/>
      <c r="AS996" s="319"/>
      <c r="AT996" s="319"/>
      <c r="AU996" s="319"/>
      <c r="AV996" s="319"/>
      <c r="AW996" s="394"/>
      <c r="AX996" s="391"/>
      <c r="AY996" s="319"/>
      <c r="AZ996" s="319"/>
      <c r="BA996" s="319"/>
      <c r="BB996" s="319"/>
      <c r="BC996" s="319"/>
      <c r="BD996" s="391"/>
      <c r="BE996" s="319"/>
      <c r="BF996" s="319"/>
      <c r="BG996" s="319"/>
      <c r="BH996" s="319"/>
      <c r="BI996" s="319"/>
      <c r="BJ996" s="391"/>
      <c r="BL996" s="391"/>
      <c r="BM996" s="391"/>
      <c r="BN996" s="391"/>
      <c r="BO996" s="391"/>
      <c r="BP996" s="391"/>
      <c r="BQ996" s="391"/>
      <c r="BR996" s="391"/>
      <c r="BS996" s="391"/>
      <c r="BT996" s="391"/>
      <c r="BU996" s="391"/>
      <c r="BV996" s="391"/>
      <c r="BW996" s="391"/>
      <c r="BX996" s="391"/>
    </row>
    <row r="997" spans="1:76">
      <c r="A997" s="662"/>
      <c r="B997" s="319"/>
      <c r="C997" s="319"/>
      <c r="D997" s="319"/>
      <c r="E997" s="319"/>
      <c r="F997" s="319"/>
      <c r="G997" s="393"/>
      <c r="H997" s="391"/>
      <c r="I997" s="319"/>
      <c r="J997" s="319"/>
      <c r="K997" s="319"/>
      <c r="L997" s="319"/>
      <c r="M997" s="319"/>
      <c r="N997" s="391"/>
      <c r="O997" s="319"/>
      <c r="P997" s="319"/>
      <c r="Q997" s="319"/>
      <c r="R997" s="319"/>
      <c r="S997" s="319"/>
      <c r="T997" s="391"/>
      <c r="U997" s="319"/>
      <c r="V997" s="319"/>
      <c r="W997" s="319"/>
      <c r="X997" s="319"/>
      <c r="Y997" s="319"/>
      <c r="Z997" s="391"/>
      <c r="AA997" s="319"/>
      <c r="AB997" s="319"/>
      <c r="AC997" s="319"/>
      <c r="AD997" s="319"/>
      <c r="AE997" s="319"/>
      <c r="AF997" s="391"/>
      <c r="AG997" s="319"/>
      <c r="AH997" s="319"/>
      <c r="AI997" s="319"/>
      <c r="AJ997" s="319"/>
      <c r="AK997" s="319"/>
      <c r="AL997" s="391"/>
      <c r="AM997" s="319"/>
      <c r="AN997" s="319"/>
      <c r="AO997" s="319"/>
      <c r="AP997" s="319"/>
      <c r="AQ997" s="319"/>
      <c r="AR997" s="391"/>
      <c r="AS997" s="319"/>
      <c r="AT997" s="319"/>
      <c r="AU997" s="319"/>
      <c r="AV997" s="319"/>
      <c r="AW997" s="394"/>
      <c r="AX997" s="391"/>
      <c r="AY997" s="319"/>
      <c r="AZ997" s="319"/>
      <c r="BA997" s="319"/>
      <c r="BB997" s="319"/>
      <c r="BC997" s="319"/>
      <c r="BD997" s="391"/>
      <c r="BE997" s="319"/>
      <c r="BF997" s="319"/>
      <c r="BG997" s="319"/>
      <c r="BH997" s="319"/>
      <c r="BI997" s="319"/>
      <c r="BJ997" s="391"/>
      <c r="BL997" s="391"/>
      <c r="BM997" s="391"/>
      <c r="BN997" s="391"/>
      <c r="BO997" s="391"/>
      <c r="BP997" s="391"/>
      <c r="BQ997" s="391"/>
      <c r="BR997" s="391"/>
      <c r="BS997" s="391"/>
      <c r="BT997" s="391"/>
      <c r="BU997" s="391"/>
      <c r="BV997" s="391"/>
      <c r="BW997" s="391"/>
      <c r="BX997" s="391"/>
    </row>
    <row r="998" spans="1:76">
      <c r="A998" s="662"/>
      <c r="B998" s="319"/>
      <c r="C998" s="319"/>
      <c r="D998" s="319"/>
      <c r="E998" s="319"/>
      <c r="F998" s="319"/>
      <c r="G998" s="393"/>
      <c r="H998" s="391"/>
      <c r="I998" s="319"/>
      <c r="J998" s="319"/>
      <c r="K998" s="319"/>
      <c r="L998" s="319"/>
      <c r="M998" s="319"/>
      <c r="N998" s="391"/>
      <c r="O998" s="319"/>
      <c r="P998" s="319"/>
      <c r="Q998" s="319"/>
      <c r="R998" s="319"/>
      <c r="S998" s="319"/>
      <c r="T998" s="391"/>
      <c r="U998" s="319"/>
      <c r="V998" s="319"/>
      <c r="W998" s="319"/>
      <c r="X998" s="319"/>
      <c r="Y998" s="319"/>
      <c r="Z998" s="391"/>
      <c r="AA998" s="319"/>
      <c r="AB998" s="319"/>
      <c r="AC998" s="319"/>
      <c r="AD998" s="319"/>
      <c r="AE998" s="319"/>
      <c r="AF998" s="391"/>
      <c r="AG998" s="319"/>
      <c r="AH998" s="319"/>
      <c r="AI998" s="319"/>
      <c r="AJ998" s="319"/>
      <c r="AK998" s="319"/>
      <c r="AL998" s="391"/>
      <c r="AM998" s="319"/>
      <c r="AN998" s="319"/>
      <c r="AO998" s="319"/>
      <c r="AP998" s="319"/>
      <c r="AQ998" s="319"/>
      <c r="AR998" s="391"/>
      <c r="AS998" s="319"/>
      <c r="AT998" s="319"/>
      <c r="AU998" s="319"/>
      <c r="AV998" s="319"/>
      <c r="AW998" s="394"/>
      <c r="AX998" s="391"/>
      <c r="AY998" s="319"/>
      <c r="AZ998" s="319"/>
      <c r="BA998" s="319"/>
      <c r="BB998" s="319"/>
      <c r="BC998" s="319"/>
      <c r="BD998" s="391"/>
      <c r="BE998" s="319"/>
      <c r="BF998" s="319"/>
      <c r="BG998" s="319"/>
      <c r="BH998" s="319"/>
      <c r="BI998" s="319"/>
      <c r="BJ998" s="391"/>
      <c r="BL998" s="391"/>
      <c r="BM998" s="391"/>
      <c r="BN998" s="391"/>
      <c r="BO998" s="391"/>
      <c r="BP998" s="391"/>
      <c r="BQ998" s="391"/>
      <c r="BR998" s="391"/>
      <c r="BS998" s="391"/>
      <c r="BT998" s="391"/>
      <c r="BU998" s="391"/>
      <c r="BV998" s="391"/>
      <c r="BW998" s="391"/>
      <c r="BX998" s="391"/>
    </row>
    <row r="999" spans="1:76">
      <c r="A999" s="662"/>
      <c r="B999" s="319"/>
      <c r="C999" s="319"/>
      <c r="D999" s="319"/>
      <c r="E999" s="319"/>
      <c r="F999" s="319"/>
      <c r="G999" s="393"/>
      <c r="H999" s="391"/>
      <c r="I999" s="319"/>
      <c r="J999" s="319"/>
      <c r="K999" s="319"/>
      <c r="L999" s="319"/>
      <c r="M999" s="319"/>
      <c r="N999" s="391"/>
      <c r="O999" s="319"/>
      <c r="P999" s="319"/>
      <c r="Q999" s="319"/>
      <c r="R999" s="319"/>
      <c r="S999" s="319"/>
      <c r="T999" s="391"/>
      <c r="U999" s="319"/>
      <c r="V999" s="319"/>
      <c r="W999" s="319"/>
      <c r="X999" s="319"/>
      <c r="Y999" s="319"/>
      <c r="Z999" s="391"/>
      <c r="AA999" s="319"/>
      <c r="AB999" s="319"/>
      <c r="AC999" s="319"/>
      <c r="AD999" s="319"/>
      <c r="AE999" s="319"/>
      <c r="AF999" s="391"/>
      <c r="AG999" s="319"/>
      <c r="AH999" s="319"/>
      <c r="AI999" s="319"/>
      <c r="AJ999" s="319"/>
      <c r="AK999" s="319"/>
      <c r="AL999" s="391"/>
      <c r="AM999" s="319"/>
      <c r="AN999" s="319"/>
      <c r="AO999" s="319"/>
      <c r="AP999" s="319"/>
      <c r="AQ999" s="319"/>
      <c r="AR999" s="391"/>
      <c r="AS999" s="319"/>
      <c r="AT999" s="319"/>
      <c r="AU999" s="319"/>
      <c r="AV999" s="319"/>
      <c r="AW999" s="394"/>
      <c r="AX999" s="391"/>
      <c r="AY999" s="319"/>
      <c r="AZ999" s="319"/>
      <c r="BA999" s="319"/>
      <c r="BB999" s="319"/>
      <c r="BC999" s="319"/>
      <c r="BD999" s="391"/>
      <c r="BE999" s="319"/>
      <c r="BF999" s="319"/>
      <c r="BG999" s="319"/>
      <c r="BH999" s="319"/>
      <c r="BI999" s="319"/>
      <c r="BJ999" s="391"/>
      <c r="BL999" s="391"/>
      <c r="BM999" s="391"/>
      <c r="BN999" s="391"/>
      <c r="BO999" s="391"/>
      <c r="BP999" s="391"/>
      <c r="BQ999" s="391"/>
      <c r="BR999" s="391"/>
      <c r="BS999" s="391"/>
      <c r="BT999" s="391"/>
      <c r="BU999" s="391"/>
      <c r="BV999" s="391"/>
      <c r="BW999" s="391"/>
      <c r="BX999" s="391"/>
    </row>
    <row r="1000" spans="1:76">
      <c r="A1000" s="662"/>
      <c r="B1000" s="319"/>
      <c r="C1000" s="319"/>
      <c r="D1000" s="319"/>
      <c r="E1000" s="319"/>
      <c r="F1000" s="319"/>
      <c r="G1000" s="393"/>
      <c r="H1000" s="391"/>
      <c r="I1000" s="319"/>
      <c r="J1000" s="319"/>
      <c r="K1000" s="319"/>
      <c r="L1000" s="319"/>
      <c r="M1000" s="319"/>
      <c r="N1000" s="391"/>
      <c r="O1000" s="319"/>
      <c r="P1000" s="319"/>
      <c r="Q1000" s="319"/>
      <c r="R1000" s="319"/>
      <c r="S1000" s="319"/>
      <c r="T1000" s="391"/>
      <c r="U1000" s="319"/>
      <c r="V1000" s="319"/>
      <c r="W1000" s="319"/>
      <c r="X1000" s="319"/>
      <c r="Y1000" s="319"/>
      <c r="Z1000" s="391"/>
      <c r="AA1000" s="319"/>
      <c r="AB1000" s="319"/>
      <c r="AC1000" s="319"/>
      <c r="AD1000" s="319"/>
      <c r="AE1000" s="319"/>
      <c r="AF1000" s="391"/>
      <c r="AG1000" s="319"/>
      <c r="AH1000" s="319"/>
      <c r="AI1000" s="319"/>
      <c r="AJ1000" s="319"/>
      <c r="AK1000" s="319"/>
      <c r="AL1000" s="391"/>
      <c r="AM1000" s="319"/>
      <c r="AN1000" s="319"/>
      <c r="AO1000" s="319"/>
      <c r="AP1000" s="319"/>
      <c r="AQ1000" s="319"/>
      <c r="AR1000" s="391"/>
      <c r="AS1000" s="319"/>
      <c r="AT1000" s="319"/>
      <c r="AU1000" s="319"/>
      <c r="AV1000" s="319"/>
      <c r="AW1000" s="394"/>
      <c r="AX1000" s="391"/>
      <c r="AY1000" s="319"/>
      <c r="AZ1000" s="319"/>
      <c r="BA1000" s="319"/>
      <c r="BB1000" s="319"/>
      <c r="BC1000" s="319"/>
      <c r="BD1000" s="391"/>
      <c r="BE1000" s="319"/>
      <c r="BF1000" s="319"/>
      <c r="BG1000" s="319"/>
      <c r="BH1000" s="319"/>
      <c r="BI1000" s="319"/>
      <c r="BJ1000" s="391"/>
      <c r="BL1000" s="391"/>
      <c r="BM1000" s="391"/>
      <c r="BN1000" s="391"/>
      <c r="BO1000" s="391"/>
      <c r="BP1000" s="391"/>
      <c r="BQ1000" s="391"/>
      <c r="BR1000" s="391"/>
      <c r="BS1000" s="391"/>
      <c r="BT1000" s="391"/>
      <c r="BU1000" s="391"/>
      <c r="BV1000" s="391"/>
      <c r="BW1000" s="391"/>
      <c r="BX1000" s="391"/>
    </row>
    <row r="1001" spans="1:76">
      <c r="A1001" s="662"/>
      <c r="B1001" s="319"/>
      <c r="C1001" s="319"/>
      <c r="D1001" s="319"/>
      <c r="E1001" s="319"/>
      <c r="F1001" s="319"/>
      <c r="G1001" s="393"/>
      <c r="H1001" s="391"/>
      <c r="I1001" s="319"/>
      <c r="J1001" s="319"/>
      <c r="K1001" s="319"/>
      <c r="L1001" s="319"/>
      <c r="M1001" s="319"/>
      <c r="N1001" s="391"/>
      <c r="O1001" s="319"/>
      <c r="P1001" s="319"/>
      <c r="Q1001" s="319"/>
      <c r="R1001" s="319"/>
      <c r="S1001" s="319"/>
      <c r="T1001" s="391"/>
      <c r="U1001" s="319"/>
      <c r="V1001" s="319"/>
      <c r="W1001" s="319"/>
      <c r="X1001" s="319"/>
      <c r="Y1001" s="319"/>
      <c r="Z1001" s="391"/>
      <c r="AA1001" s="319"/>
      <c r="AB1001" s="319"/>
      <c r="AC1001" s="319"/>
      <c r="AD1001" s="319"/>
      <c r="AE1001" s="319"/>
      <c r="AF1001" s="391"/>
      <c r="AG1001" s="319"/>
      <c r="AH1001" s="319"/>
      <c r="AI1001" s="319"/>
      <c r="AJ1001" s="319"/>
      <c r="AK1001" s="319"/>
      <c r="AL1001" s="391"/>
      <c r="AM1001" s="319"/>
      <c r="AN1001" s="319"/>
      <c r="AO1001" s="319"/>
      <c r="AP1001" s="319"/>
      <c r="AQ1001" s="319"/>
      <c r="AR1001" s="391"/>
      <c r="AS1001" s="319"/>
      <c r="AT1001" s="319"/>
      <c r="AU1001" s="319"/>
      <c r="AV1001" s="319"/>
      <c r="AW1001" s="394"/>
      <c r="AX1001" s="391"/>
      <c r="AY1001" s="319"/>
      <c r="AZ1001" s="319"/>
      <c r="BA1001" s="319"/>
      <c r="BB1001" s="319"/>
      <c r="BC1001" s="319"/>
      <c r="BD1001" s="391"/>
      <c r="BE1001" s="319"/>
      <c r="BF1001" s="319"/>
      <c r="BG1001" s="319"/>
      <c r="BH1001" s="319"/>
      <c r="BI1001" s="319"/>
      <c r="BJ1001" s="391"/>
      <c r="BL1001" s="391"/>
      <c r="BM1001" s="391"/>
      <c r="BN1001" s="391"/>
      <c r="BO1001" s="391"/>
      <c r="BP1001" s="391"/>
      <c r="BQ1001" s="391"/>
      <c r="BR1001" s="391"/>
      <c r="BS1001" s="391"/>
      <c r="BT1001" s="391"/>
      <c r="BU1001" s="391"/>
      <c r="BV1001" s="391"/>
      <c r="BW1001" s="391"/>
      <c r="BX1001" s="391"/>
    </row>
    <row r="1002" spans="1:76">
      <c r="A1002" s="662"/>
      <c r="B1002" s="319"/>
      <c r="C1002" s="319"/>
      <c r="D1002" s="319"/>
      <c r="E1002" s="319"/>
      <c r="F1002" s="319"/>
      <c r="G1002" s="393"/>
      <c r="H1002" s="391"/>
      <c r="I1002" s="319"/>
      <c r="J1002" s="319"/>
      <c r="K1002" s="319"/>
      <c r="L1002" s="319"/>
      <c r="M1002" s="319"/>
      <c r="N1002" s="391"/>
      <c r="O1002" s="319"/>
      <c r="P1002" s="319"/>
      <c r="Q1002" s="319"/>
      <c r="R1002" s="319"/>
      <c r="S1002" s="319"/>
      <c r="T1002" s="391"/>
      <c r="U1002" s="319"/>
      <c r="V1002" s="319"/>
      <c r="W1002" s="319"/>
      <c r="X1002" s="319"/>
      <c r="Y1002" s="319"/>
      <c r="Z1002" s="391"/>
      <c r="AA1002" s="319"/>
      <c r="AB1002" s="319"/>
      <c r="AC1002" s="319"/>
      <c r="AD1002" s="319"/>
      <c r="AE1002" s="319"/>
      <c r="AF1002" s="391"/>
      <c r="AG1002" s="319"/>
      <c r="AH1002" s="319"/>
      <c r="AI1002" s="319"/>
      <c r="AJ1002" s="319"/>
      <c r="AK1002" s="319"/>
      <c r="AL1002" s="391"/>
      <c r="AM1002" s="319"/>
      <c r="AN1002" s="319"/>
      <c r="AO1002" s="319"/>
      <c r="AP1002" s="319"/>
      <c r="AQ1002" s="319"/>
      <c r="AR1002" s="391"/>
      <c r="AS1002" s="319"/>
      <c r="AT1002" s="319"/>
      <c r="AU1002" s="319"/>
      <c r="AV1002" s="319"/>
      <c r="AW1002" s="394"/>
      <c r="AX1002" s="391"/>
      <c r="AY1002" s="319"/>
      <c r="AZ1002" s="319"/>
      <c r="BA1002" s="319"/>
      <c r="BB1002" s="319"/>
      <c r="BC1002" s="319"/>
      <c r="BD1002" s="391"/>
      <c r="BE1002" s="319"/>
      <c r="BF1002" s="319"/>
      <c r="BG1002" s="319"/>
      <c r="BH1002" s="319"/>
      <c r="BI1002" s="319"/>
      <c r="BJ1002" s="391"/>
      <c r="BL1002" s="391"/>
      <c r="BM1002" s="391"/>
      <c r="BN1002" s="391"/>
      <c r="BO1002" s="391"/>
      <c r="BP1002" s="391"/>
      <c r="BQ1002" s="391"/>
      <c r="BR1002" s="391"/>
      <c r="BS1002" s="391"/>
      <c r="BT1002" s="391"/>
      <c r="BU1002" s="391"/>
      <c r="BV1002" s="391"/>
      <c r="BW1002" s="391"/>
      <c r="BX1002" s="391"/>
    </row>
    <row r="1003" spans="1:76">
      <c r="A1003" s="662"/>
      <c r="B1003" s="319"/>
      <c r="C1003" s="319"/>
      <c r="D1003" s="319"/>
      <c r="E1003" s="319"/>
      <c r="F1003" s="319"/>
      <c r="G1003" s="393"/>
      <c r="H1003" s="391"/>
      <c r="I1003" s="319"/>
      <c r="J1003" s="319"/>
      <c r="K1003" s="319"/>
      <c r="L1003" s="319"/>
      <c r="M1003" s="319"/>
      <c r="N1003" s="391"/>
      <c r="O1003" s="319"/>
      <c r="P1003" s="319"/>
      <c r="Q1003" s="319"/>
      <c r="R1003" s="319"/>
      <c r="S1003" s="319"/>
      <c r="T1003" s="391"/>
      <c r="U1003" s="319"/>
      <c r="V1003" s="319"/>
      <c r="W1003" s="319"/>
      <c r="X1003" s="319"/>
      <c r="Y1003" s="319"/>
      <c r="Z1003" s="391"/>
      <c r="AA1003" s="319"/>
      <c r="AB1003" s="319"/>
      <c r="AC1003" s="319"/>
      <c r="AD1003" s="319"/>
      <c r="AE1003" s="319"/>
      <c r="AF1003" s="391"/>
      <c r="AG1003" s="319"/>
      <c r="AH1003" s="319"/>
      <c r="AI1003" s="319"/>
      <c r="AJ1003" s="319"/>
      <c r="AK1003" s="319"/>
      <c r="AL1003" s="391"/>
      <c r="AM1003" s="319"/>
      <c r="AN1003" s="319"/>
      <c r="AO1003" s="319"/>
      <c r="AP1003" s="319"/>
      <c r="AQ1003" s="319"/>
      <c r="AR1003" s="391"/>
      <c r="AS1003" s="319"/>
      <c r="AT1003" s="319"/>
      <c r="AU1003" s="319"/>
      <c r="AV1003" s="319"/>
      <c r="AW1003" s="394"/>
      <c r="AX1003" s="391"/>
      <c r="AY1003" s="319"/>
      <c r="AZ1003" s="319"/>
      <c r="BA1003" s="319"/>
      <c r="BB1003" s="319"/>
      <c r="BC1003" s="319"/>
      <c r="BD1003" s="391"/>
      <c r="BE1003" s="319"/>
      <c r="BF1003" s="319"/>
      <c r="BG1003" s="319"/>
      <c r="BH1003" s="319"/>
      <c r="BI1003" s="319"/>
      <c r="BJ1003" s="391"/>
      <c r="BL1003" s="391"/>
      <c r="BM1003" s="391"/>
      <c r="BN1003" s="391"/>
      <c r="BO1003" s="391"/>
      <c r="BP1003" s="391"/>
      <c r="BQ1003" s="391"/>
      <c r="BR1003" s="391"/>
      <c r="BS1003" s="391"/>
      <c r="BT1003" s="391"/>
      <c r="BU1003" s="391"/>
      <c r="BV1003" s="391"/>
      <c r="BW1003" s="391"/>
      <c r="BX1003" s="391"/>
    </row>
    <row r="1004" spans="1:76">
      <c r="A1004" s="662"/>
      <c r="B1004" s="319"/>
      <c r="C1004" s="319"/>
      <c r="D1004" s="319"/>
      <c r="E1004" s="319"/>
      <c r="F1004" s="319"/>
      <c r="G1004" s="393"/>
      <c r="H1004" s="391"/>
      <c r="I1004" s="319"/>
      <c r="J1004" s="319"/>
      <c r="K1004" s="319"/>
      <c r="L1004" s="319"/>
      <c r="M1004" s="319"/>
      <c r="N1004" s="391"/>
      <c r="O1004" s="319"/>
      <c r="P1004" s="319"/>
      <c r="Q1004" s="319"/>
      <c r="R1004" s="319"/>
      <c r="S1004" s="319"/>
      <c r="T1004" s="391"/>
      <c r="U1004" s="319"/>
      <c r="V1004" s="319"/>
      <c r="W1004" s="319"/>
      <c r="X1004" s="319"/>
      <c r="Y1004" s="319"/>
      <c r="Z1004" s="391"/>
      <c r="AA1004" s="319"/>
      <c r="AB1004" s="319"/>
      <c r="AC1004" s="319"/>
      <c r="AD1004" s="319"/>
      <c r="AE1004" s="319"/>
      <c r="AF1004" s="391"/>
      <c r="AG1004" s="319"/>
      <c r="AH1004" s="319"/>
      <c r="AI1004" s="319"/>
      <c r="AJ1004" s="319"/>
      <c r="AK1004" s="319"/>
      <c r="AL1004" s="391"/>
      <c r="AM1004" s="319"/>
      <c r="AN1004" s="319"/>
      <c r="AO1004" s="319"/>
      <c r="AP1004" s="319"/>
      <c r="AQ1004" s="319"/>
      <c r="AR1004" s="391"/>
      <c r="AS1004" s="319"/>
      <c r="AT1004" s="319"/>
      <c r="AU1004" s="319"/>
      <c r="AV1004" s="319"/>
      <c r="AW1004" s="394"/>
      <c r="AX1004" s="391"/>
      <c r="AY1004" s="319"/>
      <c r="AZ1004" s="319"/>
      <c r="BA1004" s="319"/>
      <c r="BB1004" s="319"/>
      <c r="BC1004" s="319"/>
      <c r="BD1004" s="391"/>
      <c r="BE1004" s="319"/>
      <c r="BF1004" s="319"/>
      <c r="BG1004" s="319"/>
      <c r="BH1004" s="319"/>
      <c r="BI1004" s="319"/>
      <c r="BJ1004" s="391"/>
      <c r="BL1004" s="391"/>
      <c r="BM1004" s="391"/>
      <c r="BN1004" s="391"/>
      <c r="BO1004" s="391"/>
      <c r="BP1004" s="391"/>
      <c r="BQ1004" s="391"/>
      <c r="BR1004" s="391"/>
      <c r="BS1004" s="391"/>
      <c r="BT1004" s="391"/>
      <c r="BU1004" s="391"/>
      <c r="BV1004" s="391"/>
      <c r="BW1004" s="391"/>
      <c r="BX1004" s="391"/>
    </row>
    <row r="1005" spans="1:76">
      <c r="A1005" s="662"/>
      <c r="B1005" s="319"/>
      <c r="C1005" s="319"/>
      <c r="D1005" s="319"/>
      <c r="E1005" s="319"/>
      <c r="F1005" s="319"/>
      <c r="G1005" s="393"/>
      <c r="H1005" s="391"/>
      <c r="I1005" s="319"/>
      <c r="J1005" s="319"/>
      <c r="K1005" s="319"/>
      <c r="L1005" s="319"/>
      <c r="M1005" s="319"/>
      <c r="N1005" s="391"/>
      <c r="O1005" s="319"/>
      <c r="P1005" s="319"/>
      <c r="Q1005" s="319"/>
      <c r="R1005" s="319"/>
      <c r="S1005" s="319"/>
      <c r="T1005" s="391"/>
      <c r="U1005" s="319"/>
      <c r="V1005" s="319"/>
      <c r="W1005" s="319"/>
      <c r="X1005" s="319"/>
      <c r="Y1005" s="319"/>
      <c r="Z1005" s="391"/>
      <c r="AA1005" s="319"/>
      <c r="AB1005" s="319"/>
      <c r="AC1005" s="319"/>
      <c r="AD1005" s="319"/>
      <c r="AE1005" s="319"/>
      <c r="AF1005" s="391"/>
      <c r="AG1005" s="319"/>
      <c r="AH1005" s="319"/>
      <c r="AI1005" s="319"/>
      <c r="AJ1005" s="319"/>
      <c r="AK1005" s="319"/>
      <c r="AL1005" s="391"/>
      <c r="AM1005" s="319"/>
      <c r="AN1005" s="319"/>
      <c r="AO1005" s="319"/>
      <c r="AP1005" s="319"/>
      <c r="AQ1005" s="319"/>
      <c r="AR1005" s="391"/>
      <c r="AS1005" s="319"/>
      <c r="AT1005" s="319"/>
      <c r="AU1005" s="319"/>
      <c r="AV1005" s="319"/>
      <c r="AW1005" s="394"/>
      <c r="AX1005" s="391"/>
      <c r="AY1005" s="319"/>
      <c r="AZ1005" s="319"/>
      <c r="BA1005" s="319"/>
      <c r="BB1005" s="319"/>
      <c r="BC1005" s="319"/>
      <c r="BD1005" s="391"/>
      <c r="BE1005" s="319"/>
      <c r="BF1005" s="319"/>
      <c r="BG1005" s="319"/>
      <c r="BH1005" s="319"/>
      <c r="BI1005" s="319"/>
      <c r="BJ1005" s="391"/>
      <c r="BL1005" s="391"/>
      <c r="BM1005" s="391"/>
      <c r="BN1005" s="391"/>
      <c r="BO1005" s="391"/>
      <c r="BP1005" s="391"/>
      <c r="BQ1005" s="391"/>
      <c r="BR1005" s="391"/>
      <c r="BS1005" s="391"/>
      <c r="BT1005" s="391"/>
      <c r="BU1005" s="391"/>
      <c r="BV1005" s="391"/>
      <c r="BW1005" s="391"/>
      <c r="BX1005" s="391"/>
    </row>
    <row r="1006" spans="1:76">
      <c r="A1006" s="662"/>
      <c r="B1006" s="319"/>
      <c r="C1006" s="319"/>
      <c r="D1006" s="319"/>
      <c r="E1006" s="319"/>
      <c r="F1006" s="319"/>
      <c r="G1006" s="393"/>
      <c r="H1006" s="391"/>
      <c r="I1006" s="319"/>
      <c r="J1006" s="319"/>
      <c r="K1006" s="319"/>
      <c r="L1006" s="319"/>
      <c r="M1006" s="319"/>
      <c r="N1006" s="391"/>
      <c r="O1006" s="319"/>
      <c r="P1006" s="319"/>
      <c r="Q1006" s="319"/>
      <c r="R1006" s="319"/>
      <c r="S1006" s="319"/>
      <c r="T1006" s="391"/>
      <c r="U1006" s="319"/>
      <c r="V1006" s="319"/>
      <c r="W1006" s="319"/>
      <c r="X1006" s="319"/>
      <c r="Y1006" s="319"/>
      <c r="Z1006" s="391"/>
      <c r="AA1006" s="319"/>
      <c r="AB1006" s="319"/>
      <c r="AC1006" s="319"/>
      <c r="AD1006" s="319"/>
      <c r="AE1006" s="319"/>
      <c r="AF1006" s="391"/>
      <c r="AG1006" s="319"/>
      <c r="AH1006" s="319"/>
      <c r="AI1006" s="319"/>
      <c r="AJ1006" s="319"/>
      <c r="AK1006" s="319"/>
      <c r="AL1006" s="391"/>
      <c r="AM1006" s="319"/>
      <c r="AN1006" s="319"/>
      <c r="AO1006" s="319"/>
      <c r="AP1006" s="319"/>
      <c r="AQ1006" s="319"/>
      <c r="AR1006" s="391"/>
      <c r="AS1006" s="319"/>
      <c r="AT1006" s="319"/>
      <c r="AU1006" s="319"/>
      <c r="AV1006" s="319"/>
      <c r="AW1006" s="394"/>
      <c r="AX1006" s="391"/>
      <c r="AY1006" s="319"/>
      <c r="AZ1006" s="319"/>
      <c r="BA1006" s="319"/>
      <c r="BB1006" s="319"/>
      <c r="BC1006" s="319"/>
      <c r="BD1006" s="391"/>
      <c r="BE1006" s="319"/>
      <c r="BF1006" s="319"/>
      <c r="BG1006" s="319"/>
      <c r="BH1006" s="319"/>
      <c r="BI1006" s="319"/>
      <c r="BJ1006" s="391"/>
      <c r="BL1006" s="391"/>
      <c r="BM1006" s="391"/>
      <c r="BN1006" s="391"/>
      <c r="BO1006" s="391"/>
      <c r="BP1006" s="391"/>
      <c r="BQ1006" s="391"/>
      <c r="BR1006" s="391"/>
      <c r="BS1006" s="391"/>
      <c r="BT1006" s="391"/>
      <c r="BU1006" s="391"/>
      <c r="BV1006" s="391"/>
      <c r="BW1006" s="391"/>
      <c r="BX1006" s="391"/>
    </row>
    <row r="1007" spans="1:76">
      <c r="A1007" s="662"/>
      <c r="B1007" s="319"/>
      <c r="C1007" s="319"/>
      <c r="D1007" s="319"/>
      <c r="E1007" s="319"/>
      <c r="F1007" s="319"/>
      <c r="G1007" s="393"/>
      <c r="H1007" s="391"/>
      <c r="I1007" s="319"/>
      <c r="J1007" s="319"/>
      <c r="K1007" s="319"/>
      <c r="L1007" s="319"/>
      <c r="M1007" s="319"/>
      <c r="N1007" s="391"/>
      <c r="O1007" s="319"/>
      <c r="P1007" s="319"/>
      <c r="Q1007" s="319"/>
      <c r="R1007" s="319"/>
      <c r="S1007" s="319"/>
      <c r="T1007" s="391"/>
      <c r="U1007" s="319"/>
      <c r="V1007" s="319"/>
      <c r="W1007" s="319"/>
      <c r="X1007" s="319"/>
      <c r="Y1007" s="319"/>
      <c r="Z1007" s="391"/>
      <c r="AA1007" s="319"/>
      <c r="AB1007" s="319"/>
      <c r="AC1007" s="319"/>
      <c r="AD1007" s="319"/>
      <c r="AE1007" s="319"/>
      <c r="AF1007" s="391"/>
      <c r="AG1007" s="319"/>
      <c r="AH1007" s="319"/>
      <c r="AI1007" s="319"/>
      <c r="AJ1007" s="319"/>
      <c r="AK1007" s="319"/>
      <c r="AL1007" s="391"/>
      <c r="AM1007" s="319"/>
      <c r="AN1007" s="319"/>
      <c r="AO1007" s="319"/>
      <c r="AP1007" s="319"/>
      <c r="AQ1007" s="319"/>
      <c r="AR1007" s="391"/>
      <c r="AS1007" s="319"/>
      <c r="AT1007" s="319"/>
      <c r="AU1007" s="319"/>
      <c r="AV1007" s="319"/>
      <c r="AW1007" s="394"/>
      <c r="AX1007" s="391"/>
      <c r="AY1007" s="319"/>
      <c r="AZ1007" s="319"/>
      <c r="BA1007" s="319"/>
      <c r="BB1007" s="319"/>
      <c r="BC1007" s="319"/>
      <c r="BD1007" s="391"/>
      <c r="BE1007" s="319"/>
      <c r="BF1007" s="319"/>
      <c r="BG1007" s="319"/>
      <c r="BH1007" s="319"/>
      <c r="BI1007" s="319"/>
      <c r="BJ1007" s="391"/>
      <c r="BL1007" s="391"/>
      <c r="BM1007" s="391"/>
      <c r="BN1007" s="391"/>
      <c r="BO1007" s="391"/>
      <c r="BP1007" s="391"/>
      <c r="BQ1007" s="391"/>
      <c r="BR1007" s="391"/>
      <c r="BS1007" s="391"/>
      <c r="BT1007" s="391"/>
      <c r="BU1007" s="391"/>
      <c r="BV1007" s="391"/>
      <c r="BW1007" s="391"/>
      <c r="BX1007" s="391"/>
    </row>
    <row r="1008" spans="1:76">
      <c r="A1008" s="662"/>
      <c r="B1008" s="319"/>
      <c r="C1008" s="319"/>
      <c r="D1008" s="319"/>
      <c r="E1008" s="319"/>
      <c r="F1008" s="319"/>
      <c r="G1008" s="393"/>
      <c r="H1008" s="391"/>
      <c r="I1008" s="319"/>
      <c r="J1008" s="319"/>
      <c r="K1008" s="319"/>
      <c r="L1008" s="319"/>
      <c r="M1008" s="319"/>
      <c r="N1008" s="391"/>
      <c r="O1008" s="319"/>
      <c r="P1008" s="319"/>
      <c r="Q1008" s="319"/>
      <c r="R1008" s="319"/>
      <c r="S1008" s="319"/>
      <c r="T1008" s="391"/>
      <c r="U1008" s="319"/>
      <c r="V1008" s="319"/>
      <c r="W1008" s="319"/>
      <c r="X1008" s="319"/>
      <c r="Y1008" s="319"/>
      <c r="Z1008" s="391"/>
      <c r="AA1008" s="319"/>
      <c r="AB1008" s="319"/>
      <c r="AC1008" s="319"/>
      <c r="AD1008" s="319"/>
      <c r="AE1008" s="319"/>
      <c r="AF1008" s="391"/>
      <c r="AG1008" s="319"/>
      <c r="AH1008" s="319"/>
      <c r="AI1008" s="319"/>
      <c r="AJ1008" s="319"/>
      <c r="AK1008" s="319"/>
      <c r="AL1008" s="391"/>
      <c r="AM1008" s="319"/>
      <c r="AN1008" s="319"/>
      <c r="AO1008" s="319"/>
      <c r="AP1008" s="319"/>
      <c r="AQ1008" s="319"/>
      <c r="AR1008" s="391"/>
      <c r="AS1008" s="319"/>
      <c r="AT1008" s="319"/>
      <c r="AU1008" s="319"/>
      <c r="AV1008" s="319"/>
      <c r="AW1008" s="394"/>
      <c r="AX1008" s="391"/>
      <c r="AY1008" s="319"/>
      <c r="AZ1008" s="319"/>
      <c r="BA1008" s="319"/>
      <c r="BB1008" s="319"/>
      <c r="BC1008" s="319"/>
      <c r="BD1008" s="391"/>
      <c r="BE1008" s="319"/>
      <c r="BF1008" s="319"/>
      <c r="BG1008" s="319"/>
      <c r="BH1008" s="319"/>
      <c r="BI1008" s="319"/>
      <c r="BJ1008" s="391"/>
      <c r="BL1008" s="391"/>
      <c r="BM1008" s="391"/>
      <c r="BN1008" s="391"/>
      <c r="BO1008" s="391"/>
      <c r="BP1008" s="391"/>
      <c r="BQ1008" s="391"/>
      <c r="BR1008" s="391"/>
      <c r="BS1008" s="391"/>
      <c r="BT1008" s="391"/>
      <c r="BU1008" s="391"/>
      <c r="BV1008" s="391"/>
      <c r="BW1008" s="391"/>
      <c r="BX1008" s="391"/>
    </row>
    <row r="1009" spans="1:76">
      <c r="A1009" s="662"/>
      <c r="B1009" s="319"/>
      <c r="C1009" s="319"/>
      <c r="D1009" s="319"/>
      <c r="E1009" s="319"/>
      <c r="F1009" s="319"/>
      <c r="G1009" s="393"/>
      <c r="H1009" s="391"/>
      <c r="I1009" s="319"/>
      <c r="J1009" s="319"/>
      <c r="K1009" s="319"/>
      <c r="L1009" s="319"/>
      <c r="M1009" s="319"/>
      <c r="N1009" s="391"/>
      <c r="O1009" s="319"/>
      <c r="P1009" s="319"/>
      <c r="Q1009" s="319"/>
      <c r="R1009" s="319"/>
      <c r="S1009" s="319"/>
      <c r="T1009" s="391"/>
      <c r="U1009" s="319"/>
      <c r="V1009" s="319"/>
      <c r="W1009" s="319"/>
      <c r="X1009" s="319"/>
      <c r="Y1009" s="319"/>
      <c r="Z1009" s="391"/>
      <c r="AA1009" s="319"/>
      <c r="AB1009" s="319"/>
      <c r="AC1009" s="319"/>
      <c r="AD1009" s="319"/>
      <c r="AE1009" s="319"/>
      <c r="AF1009" s="391"/>
      <c r="AG1009" s="319"/>
      <c r="AH1009" s="319"/>
      <c r="AI1009" s="319"/>
      <c r="AJ1009" s="319"/>
      <c r="AK1009" s="319"/>
      <c r="AL1009" s="391"/>
      <c r="AM1009" s="319"/>
      <c r="AN1009" s="319"/>
      <c r="AO1009" s="319"/>
      <c r="AP1009" s="319"/>
      <c r="AQ1009" s="319"/>
      <c r="AR1009" s="391"/>
      <c r="AS1009" s="319"/>
      <c r="AT1009" s="319"/>
      <c r="AU1009" s="319"/>
      <c r="AV1009" s="319"/>
      <c r="AW1009" s="394"/>
      <c r="AX1009" s="391"/>
      <c r="AY1009" s="319"/>
      <c r="AZ1009" s="319"/>
      <c r="BA1009" s="319"/>
      <c r="BB1009" s="319"/>
      <c r="BC1009" s="319"/>
      <c r="BD1009" s="391"/>
      <c r="BE1009" s="319"/>
      <c r="BF1009" s="319"/>
      <c r="BG1009" s="319"/>
      <c r="BH1009" s="319"/>
      <c r="BI1009" s="319"/>
      <c r="BJ1009" s="391"/>
      <c r="BL1009" s="391"/>
      <c r="BM1009" s="391"/>
      <c r="BN1009" s="391"/>
      <c r="BO1009" s="391"/>
      <c r="BP1009" s="391"/>
      <c r="BQ1009" s="391"/>
      <c r="BR1009" s="391"/>
      <c r="BS1009" s="391"/>
      <c r="BT1009" s="391"/>
      <c r="BU1009" s="391"/>
      <c r="BV1009" s="391"/>
      <c r="BW1009" s="391"/>
      <c r="BX1009" s="391"/>
    </row>
    <row r="1010" spans="1:76">
      <c r="A1010" s="662"/>
      <c r="B1010" s="319"/>
      <c r="C1010" s="319"/>
      <c r="D1010" s="319"/>
      <c r="E1010" s="319"/>
      <c r="F1010" s="319"/>
      <c r="G1010" s="393"/>
      <c r="H1010" s="391"/>
      <c r="I1010" s="319"/>
      <c r="J1010" s="319"/>
      <c r="K1010" s="319"/>
      <c r="L1010" s="319"/>
      <c r="M1010" s="319"/>
      <c r="N1010" s="391"/>
      <c r="O1010" s="319"/>
      <c r="P1010" s="319"/>
      <c r="Q1010" s="319"/>
      <c r="R1010" s="319"/>
      <c r="S1010" s="319"/>
      <c r="T1010" s="391"/>
      <c r="U1010" s="319"/>
      <c r="V1010" s="319"/>
      <c r="W1010" s="319"/>
      <c r="X1010" s="319"/>
      <c r="Y1010" s="319"/>
      <c r="Z1010" s="391"/>
      <c r="AA1010" s="319"/>
      <c r="AB1010" s="319"/>
      <c r="AC1010" s="319"/>
      <c r="AD1010" s="319"/>
      <c r="AE1010" s="319"/>
      <c r="AF1010" s="391"/>
      <c r="AG1010" s="319"/>
      <c r="AH1010" s="319"/>
      <c r="AI1010" s="319"/>
      <c r="AJ1010" s="319"/>
      <c r="AK1010" s="319"/>
      <c r="AL1010" s="391"/>
      <c r="AM1010" s="319"/>
      <c r="AN1010" s="319"/>
      <c r="AO1010" s="319"/>
      <c r="AP1010" s="319"/>
      <c r="AQ1010" s="319"/>
      <c r="AR1010" s="391"/>
      <c r="AS1010" s="319"/>
      <c r="AT1010" s="319"/>
      <c r="AU1010" s="319"/>
      <c r="AV1010" s="319"/>
      <c r="AW1010" s="394"/>
      <c r="AX1010" s="391"/>
      <c r="AY1010" s="319"/>
      <c r="AZ1010" s="319"/>
      <c r="BA1010" s="319"/>
      <c r="BB1010" s="319"/>
      <c r="BC1010" s="319"/>
      <c r="BD1010" s="391"/>
      <c r="BE1010" s="319"/>
      <c r="BF1010" s="319"/>
      <c r="BG1010" s="319"/>
      <c r="BH1010" s="319"/>
      <c r="BI1010" s="319"/>
      <c r="BJ1010" s="391"/>
      <c r="BL1010" s="391"/>
      <c r="BM1010" s="391"/>
      <c r="BN1010" s="391"/>
      <c r="BO1010" s="391"/>
      <c r="BP1010" s="391"/>
      <c r="BQ1010" s="391"/>
      <c r="BR1010" s="391"/>
      <c r="BS1010" s="391"/>
      <c r="BT1010" s="391"/>
      <c r="BU1010" s="391"/>
      <c r="BV1010" s="391"/>
      <c r="BW1010" s="391"/>
      <c r="BX1010" s="391"/>
    </row>
    <row r="1011" spans="1:76">
      <c r="A1011" s="662"/>
      <c r="B1011" s="319"/>
      <c r="C1011" s="319"/>
      <c r="D1011" s="319"/>
      <c r="E1011" s="319"/>
      <c r="F1011" s="319"/>
      <c r="G1011" s="393"/>
      <c r="H1011" s="391"/>
      <c r="I1011" s="319"/>
      <c r="J1011" s="319"/>
      <c r="K1011" s="319"/>
      <c r="L1011" s="319"/>
      <c r="M1011" s="319"/>
      <c r="N1011" s="391"/>
      <c r="O1011" s="319"/>
      <c r="P1011" s="319"/>
      <c r="Q1011" s="319"/>
      <c r="R1011" s="319"/>
      <c r="S1011" s="319"/>
      <c r="T1011" s="391"/>
      <c r="U1011" s="319"/>
      <c r="V1011" s="319"/>
      <c r="W1011" s="319"/>
      <c r="X1011" s="319"/>
      <c r="Y1011" s="319"/>
      <c r="Z1011" s="391"/>
      <c r="AA1011" s="319"/>
      <c r="AB1011" s="319"/>
      <c r="AC1011" s="319"/>
      <c r="AD1011" s="319"/>
      <c r="AE1011" s="319"/>
      <c r="AF1011" s="391"/>
      <c r="AG1011" s="319"/>
      <c r="AH1011" s="319"/>
      <c r="AI1011" s="319"/>
      <c r="AJ1011" s="319"/>
      <c r="AK1011" s="319"/>
      <c r="AL1011" s="391"/>
      <c r="AM1011" s="319"/>
      <c r="AN1011" s="319"/>
      <c r="AO1011" s="319"/>
      <c r="AP1011" s="319"/>
      <c r="AQ1011" s="319"/>
      <c r="AR1011" s="391"/>
      <c r="AS1011" s="319"/>
      <c r="AT1011" s="319"/>
      <c r="AU1011" s="319"/>
      <c r="AV1011" s="319"/>
      <c r="AW1011" s="394"/>
      <c r="AX1011" s="391"/>
      <c r="AY1011" s="319"/>
      <c r="AZ1011" s="319"/>
      <c r="BA1011" s="319"/>
      <c r="BB1011" s="319"/>
      <c r="BC1011" s="319"/>
      <c r="BD1011" s="391"/>
      <c r="BE1011" s="319"/>
      <c r="BF1011" s="319"/>
      <c r="BG1011" s="319"/>
      <c r="BH1011" s="319"/>
      <c r="BI1011" s="319"/>
      <c r="BJ1011" s="391"/>
      <c r="BL1011" s="391"/>
      <c r="BM1011" s="391"/>
      <c r="BN1011" s="391"/>
      <c r="BO1011" s="391"/>
      <c r="BP1011" s="391"/>
      <c r="BQ1011" s="391"/>
      <c r="BR1011" s="391"/>
      <c r="BS1011" s="391"/>
      <c r="BT1011" s="391"/>
      <c r="BU1011" s="391"/>
      <c r="BV1011" s="391"/>
      <c r="BW1011" s="391"/>
      <c r="BX1011" s="391"/>
    </row>
    <row r="1012" spans="1:76">
      <c r="A1012" s="662"/>
      <c r="B1012" s="319"/>
      <c r="C1012" s="319"/>
      <c r="D1012" s="319"/>
      <c r="E1012" s="319"/>
      <c r="F1012" s="319"/>
      <c r="G1012" s="393"/>
      <c r="H1012" s="391"/>
      <c r="I1012" s="319"/>
      <c r="J1012" s="319"/>
      <c r="K1012" s="319"/>
      <c r="L1012" s="319"/>
      <c r="M1012" s="319"/>
      <c r="N1012" s="391"/>
      <c r="O1012" s="319"/>
      <c r="P1012" s="319"/>
      <c r="Q1012" s="319"/>
      <c r="R1012" s="319"/>
      <c r="S1012" s="319"/>
      <c r="T1012" s="391"/>
      <c r="U1012" s="319"/>
      <c r="V1012" s="319"/>
      <c r="W1012" s="319"/>
      <c r="X1012" s="319"/>
      <c r="Y1012" s="319"/>
      <c r="Z1012" s="391"/>
      <c r="AA1012" s="319"/>
      <c r="AB1012" s="319"/>
      <c r="AC1012" s="319"/>
      <c r="AD1012" s="319"/>
      <c r="AE1012" s="319"/>
      <c r="AF1012" s="391"/>
      <c r="AG1012" s="319"/>
      <c r="AH1012" s="319"/>
      <c r="AI1012" s="319"/>
      <c r="AJ1012" s="319"/>
      <c r="AK1012" s="319"/>
      <c r="AL1012" s="391"/>
      <c r="AM1012" s="319"/>
      <c r="AN1012" s="319"/>
      <c r="AO1012" s="319"/>
      <c r="AP1012" s="319"/>
      <c r="AQ1012" s="319"/>
      <c r="AR1012" s="391"/>
      <c r="AS1012" s="319"/>
      <c r="AT1012" s="319"/>
      <c r="AU1012" s="319"/>
      <c r="AV1012" s="319"/>
      <c r="AW1012" s="394"/>
      <c r="AX1012" s="391"/>
      <c r="AY1012" s="319"/>
      <c r="AZ1012" s="319"/>
      <c r="BA1012" s="319"/>
      <c r="BB1012" s="319"/>
      <c r="BC1012" s="319"/>
      <c r="BD1012" s="391"/>
      <c r="BE1012" s="319"/>
      <c r="BF1012" s="319"/>
      <c r="BG1012" s="319"/>
      <c r="BH1012" s="319"/>
      <c r="BI1012" s="319"/>
      <c r="BJ1012" s="391"/>
      <c r="BL1012" s="391"/>
      <c r="BM1012" s="391"/>
      <c r="BN1012" s="391"/>
      <c r="BO1012" s="391"/>
      <c r="BP1012" s="391"/>
      <c r="BQ1012" s="391"/>
      <c r="BR1012" s="391"/>
      <c r="BS1012" s="391"/>
      <c r="BT1012" s="391"/>
      <c r="BU1012" s="391"/>
      <c r="BV1012" s="391"/>
      <c r="BW1012" s="391"/>
      <c r="BX1012" s="391"/>
    </row>
    <row r="1013" spans="1:76">
      <c r="A1013" s="662"/>
      <c r="B1013" s="319"/>
      <c r="C1013" s="319"/>
      <c r="D1013" s="319"/>
      <c r="E1013" s="319"/>
      <c r="F1013" s="319"/>
      <c r="G1013" s="393"/>
      <c r="H1013" s="391"/>
      <c r="I1013" s="319"/>
      <c r="J1013" s="319"/>
      <c r="K1013" s="319"/>
      <c r="L1013" s="319"/>
      <c r="M1013" s="319"/>
      <c r="N1013" s="391"/>
      <c r="O1013" s="319"/>
      <c r="P1013" s="319"/>
      <c r="Q1013" s="319"/>
      <c r="R1013" s="319"/>
      <c r="S1013" s="319"/>
      <c r="T1013" s="391"/>
      <c r="U1013" s="319"/>
      <c r="V1013" s="319"/>
      <c r="W1013" s="319"/>
      <c r="X1013" s="319"/>
      <c r="Y1013" s="319"/>
      <c r="Z1013" s="391"/>
      <c r="AA1013" s="319"/>
      <c r="AB1013" s="319"/>
      <c r="AC1013" s="319"/>
      <c r="AD1013" s="319"/>
      <c r="AE1013" s="319"/>
      <c r="AF1013" s="391"/>
      <c r="AG1013" s="319"/>
      <c r="AH1013" s="319"/>
      <c r="AI1013" s="319"/>
      <c r="AJ1013" s="319"/>
      <c r="AK1013" s="319"/>
      <c r="AL1013" s="391"/>
      <c r="AM1013" s="319"/>
      <c r="AN1013" s="319"/>
      <c r="AO1013" s="319"/>
      <c r="AP1013" s="319"/>
      <c r="AQ1013" s="319"/>
      <c r="AR1013" s="391"/>
      <c r="AS1013" s="319"/>
      <c r="AT1013" s="319"/>
      <c r="AU1013" s="319"/>
      <c r="AV1013" s="319"/>
      <c r="AW1013" s="394"/>
      <c r="AX1013" s="391"/>
      <c r="AY1013" s="319"/>
      <c r="AZ1013" s="319"/>
      <c r="BA1013" s="319"/>
      <c r="BB1013" s="319"/>
      <c r="BC1013" s="319"/>
      <c r="BD1013" s="391"/>
      <c r="BE1013" s="319"/>
      <c r="BF1013" s="319"/>
      <c r="BG1013" s="319"/>
      <c r="BH1013" s="319"/>
      <c r="BI1013" s="319"/>
      <c r="BJ1013" s="391"/>
      <c r="BL1013" s="391"/>
      <c r="BM1013" s="391"/>
      <c r="BN1013" s="391"/>
      <c r="BO1013" s="391"/>
      <c r="BP1013" s="391"/>
      <c r="BQ1013" s="391"/>
      <c r="BR1013" s="391"/>
      <c r="BS1013" s="391"/>
      <c r="BT1013" s="391"/>
      <c r="BU1013" s="391"/>
      <c r="BV1013" s="391"/>
      <c r="BW1013" s="391"/>
      <c r="BX1013" s="391"/>
    </row>
    <row r="1014" spans="1:76">
      <c r="A1014" s="662"/>
      <c r="B1014" s="319"/>
      <c r="C1014" s="319"/>
      <c r="D1014" s="319"/>
      <c r="E1014" s="319"/>
      <c r="F1014" s="319"/>
      <c r="G1014" s="393"/>
      <c r="H1014" s="391"/>
      <c r="I1014" s="319"/>
      <c r="J1014" s="319"/>
      <c r="K1014" s="319"/>
      <c r="L1014" s="319"/>
      <c r="M1014" s="319"/>
      <c r="N1014" s="391"/>
      <c r="O1014" s="319"/>
      <c r="P1014" s="319"/>
      <c r="Q1014" s="319"/>
      <c r="R1014" s="319"/>
      <c r="S1014" s="319"/>
      <c r="T1014" s="391"/>
      <c r="U1014" s="319"/>
      <c r="V1014" s="319"/>
      <c r="W1014" s="319"/>
      <c r="X1014" s="319"/>
      <c r="Y1014" s="319"/>
      <c r="Z1014" s="391"/>
      <c r="AA1014" s="319"/>
      <c r="AB1014" s="319"/>
      <c r="AC1014" s="319"/>
      <c r="AD1014" s="319"/>
      <c r="AE1014" s="319"/>
      <c r="AF1014" s="391"/>
      <c r="AG1014" s="319"/>
      <c r="AH1014" s="319"/>
      <c r="AI1014" s="319"/>
      <c r="AJ1014" s="319"/>
      <c r="AK1014" s="319"/>
      <c r="AL1014" s="391"/>
      <c r="AM1014" s="319"/>
      <c r="AN1014" s="319"/>
      <c r="AO1014" s="319"/>
      <c r="AP1014" s="319"/>
      <c r="AQ1014" s="319"/>
      <c r="AR1014" s="391"/>
      <c r="AS1014" s="319"/>
      <c r="AT1014" s="319"/>
      <c r="AU1014" s="319"/>
      <c r="AV1014" s="319"/>
      <c r="AW1014" s="394"/>
      <c r="AX1014" s="391"/>
      <c r="AY1014" s="319"/>
      <c r="AZ1014" s="319"/>
      <c r="BA1014" s="319"/>
      <c r="BB1014" s="319"/>
      <c r="BC1014" s="319"/>
      <c r="BD1014" s="391"/>
      <c r="BE1014" s="319"/>
      <c r="BF1014" s="319"/>
      <c r="BG1014" s="319"/>
      <c r="BH1014" s="319"/>
      <c r="BI1014" s="319"/>
      <c r="BJ1014" s="391"/>
      <c r="BL1014" s="391"/>
      <c r="BM1014" s="391"/>
      <c r="BN1014" s="391"/>
      <c r="BO1014" s="391"/>
      <c r="BP1014" s="391"/>
      <c r="BQ1014" s="391"/>
      <c r="BR1014" s="391"/>
      <c r="BS1014" s="391"/>
      <c r="BT1014" s="391"/>
      <c r="BU1014" s="391"/>
      <c r="BV1014" s="391"/>
      <c r="BW1014" s="391"/>
      <c r="BX1014" s="391"/>
    </row>
    <row r="1015" spans="1:76">
      <c r="A1015" s="662"/>
      <c r="B1015" s="319"/>
      <c r="C1015" s="319"/>
      <c r="D1015" s="319"/>
      <c r="E1015" s="319"/>
      <c r="F1015" s="319"/>
      <c r="G1015" s="393"/>
      <c r="H1015" s="391"/>
      <c r="I1015" s="319"/>
      <c r="J1015" s="319"/>
      <c r="K1015" s="319"/>
      <c r="L1015" s="319"/>
      <c r="M1015" s="319"/>
      <c r="N1015" s="391"/>
      <c r="O1015" s="319"/>
      <c r="P1015" s="319"/>
      <c r="Q1015" s="319"/>
      <c r="R1015" s="319"/>
      <c r="S1015" s="319"/>
      <c r="T1015" s="391"/>
      <c r="U1015" s="319"/>
      <c r="V1015" s="319"/>
      <c r="W1015" s="319"/>
      <c r="X1015" s="319"/>
      <c r="Y1015" s="319"/>
      <c r="Z1015" s="391"/>
      <c r="AA1015" s="319"/>
      <c r="AB1015" s="319"/>
      <c r="AC1015" s="319"/>
      <c r="AD1015" s="319"/>
      <c r="AE1015" s="319"/>
      <c r="AF1015" s="391"/>
      <c r="AG1015" s="319"/>
      <c r="AH1015" s="319"/>
      <c r="AI1015" s="319"/>
      <c r="AJ1015" s="319"/>
      <c r="AK1015" s="319"/>
      <c r="AL1015" s="391"/>
      <c r="AM1015" s="319"/>
      <c r="AN1015" s="319"/>
      <c r="AO1015" s="319"/>
      <c r="AP1015" s="319"/>
      <c r="AQ1015" s="319"/>
      <c r="AR1015" s="391"/>
      <c r="AS1015" s="319"/>
      <c r="AT1015" s="319"/>
      <c r="AU1015" s="319"/>
      <c r="AV1015" s="319"/>
      <c r="AW1015" s="394"/>
      <c r="AX1015" s="391"/>
      <c r="AY1015" s="319"/>
      <c r="AZ1015" s="319"/>
      <c r="BA1015" s="319"/>
      <c r="BB1015" s="319"/>
      <c r="BC1015" s="319"/>
      <c r="BD1015" s="391"/>
      <c r="BE1015" s="319"/>
      <c r="BF1015" s="319"/>
      <c r="BG1015" s="319"/>
      <c r="BH1015" s="319"/>
      <c r="BI1015" s="319"/>
      <c r="BJ1015" s="391"/>
      <c r="BL1015" s="391"/>
      <c r="BM1015" s="391"/>
      <c r="BN1015" s="391"/>
      <c r="BO1015" s="391"/>
      <c r="BP1015" s="391"/>
      <c r="BQ1015" s="391"/>
      <c r="BR1015" s="391"/>
      <c r="BS1015" s="391"/>
      <c r="BT1015" s="391"/>
      <c r="BU1015" s="391"/>
      <c r="BV1015" s="391"/>
      <c r="BW1015" s="391"/>
      <c r="BX1015" s="391"/>
    </row>
    <row r="1016" spans="1:76">
      <c r="A1016" s="662"/>
      <c r="B1016" s="319"/>
      <c r="C1016" s="319"/>
      <c r="D1016" s="319"/>
      <c r="E1016" s="319"/>
      <c r="F1016" s="319"/>
      <c r="G1016" s="393"/>
      <c r="H1016" s="391"/>
      <c r="I1016" s="319"/>
      <c r="J1016" s="319"/>
      <c r="K1016" s="319"/>
      <c r="L1016" s="319"/>
      <c r="M1016" s="319"/>
      <c r="N1016" s="391"/>
      <c r="O1016" s="319"/>
      <c r="P1016" s="319"/>
      <c r="Q1016" s="319"/>
      <c r="R1016" s="319"/>
      <c r="S1016" s="319"/>
      <c r="T1016" s="391"/>
      <c r="U1016" s="319"/>
      <c r="V1016" s="319"/>
      <c r="W1016" s="319"/>
      <c r="X1016" s="319"/>
      <c r="Y1016" s="319"/>
      <c r="Z1016" s="391"/>
      <c r="AA1016" s="319"/>
      <c r="AB1016" s="319"/>
      <c r="AC1016" s="319"/>
      <c r="AD1016" s="319"/>
      <c r="AE1016" s="319"/>
      <c r="AF1016" s="391"/>
      <c r="AG1016" s="319"/>
      <c r="AH1016" s="319"/>
      <c r="AI1016" s="319"/>
      <c r="AJ1016" s="319"/>
      <c r="AK1016" s="319"/>
      <c r="AL1016" s="391"/>
      <c r="AM1016" s="319"/>
      <c r="AN1016" s="319"/>
      <c r="AO1016" s="319"/>
      <c r="AP1016" s="319"/>
      <c r="AQ1016" s="319"/>
      <c r="AR1016" s="391"/>
      <c r="AS1016" s="319"/>
      <c r="AT1016" s="319"/>
      <c r="AU1016" s="319"/>
      <c r="AV1016" s="319"/>
      <c r="AW1016" s="394"/>
      <c r="AX1016" s="391"/>
      <c r="AY1016" s="319"/>
      <c r="AZ1016" s="319"/>
      <c r="BA1016" s="319"/>
      <c r="BB1016" s="319"/>
      <c r="BC1016" s="319"/>
      <c r="BD1016" s="391"/>
      <c r="BE1016" s="319"/>
      <c r="BF1016" s="319"/>
      <c r="BG1016" s="319"/>
      <c r="BH1016" s="319"/>
      <c r="BI1016" s="319"/>
      <c r="BJ1016" s="391"/>
      <c r="BL1016" s="391"/>
      <c r="BM1016" s="391"/>
      <c r="BN1016" s="391"/>
      <c r="BO1016" s="391"/>
      <c r="BP1016" s="391"/>
      <c r="BQ1016" s="391"/>
      <c r="BR1016" s="391"/>
      <c r="BS1016" s="391"/>
      <c r="BT1016" s="391"/>
      <c r="BU1016" s="391"/>
      <c r="BV1016" s="391"/>
      <c r="BW1016" s="391"/>
      <c r="BX1016" s="391"/>
    </row>
    <row r="1017" spans="1:76">
      <c r="A1017" s="662"/>
      <c r="B1017" s="319"/>
      <c r="C1017" s="319"/>
      <c r="D1017" s="319"/>
      <c r="E1017" s="319"/>
      <c r="F1017" s="319"/>
      <c r="G1017" s="393"/>
      <c r="H1017" s="391"/>
      <c r="I1017" s="319"/>
      <c r="J1017" s="319"/>
      <c r="K1017" s="319"/>
      <c r="L1017" s="319"/>
      <c r="M1017" s="319"/>
      <c r="N1017" s="391"/>
      <c r="O1017" s="319"/>
      <c r="P1017" s="319"/>
      <c r="Q1017" s="319"/>
      <c r="R1017" s="319"/>
      <c r="S1017" s="319"/>
      <c r="T1017" s="391"/>
      <c r="U1017" s="319"/>
      <c r="V1017" s="319"/>
      <c r="W1017" s="319"/>
      <c r="X1017" s="319"/>
      <c r="Y1017" s="319"/>
      <c r="Z1017" s="391"/>
      <c r="AA1017" s="319"/>
      <c r="AB1017" s="319"/>
      <c r="AC1017" s="319"/>
      <c r="AD1017" s="319"/>
      <c r="AE1017" s="319"/>
      <c r="AF1017" s="391"/>
      <c r="AG1017" s="319"/>
      <c r="AH1017" s="319"/>
      <c r="AI1017" s="319"/>
      <c r="AJ1017" s="319"/>
      <c r="AK1017" s="319"/>
      <c r="AL1017" s="391"/>
      <c r="AM1017" s="319"/>
      <c r="AN1017" s="319"/>
      <c r="AO1017" s="319"/>
      <c r="AP1017" s="319"/>
      <c r="AQ1017" s="319"/>
      <c r="AR1017" s="391"/>
      <c r="AS1017" s="319"/>
      <c r="AT1017" s="319"/>
      <c r="AU1017" s="319"/>
      <c r="AV1017" s="319"/>
      <c r="AW1017" s="394"/>
      <c r="AX1017" s="391"/>
      <c r="AY1017" s="319"/>
      <c r="AZ1017" s="319"/>
      <c r="BA1017" s="319"/>
      <c r="BB1017" s="319"/>
      <c r="BC1017" s="319"/>
      <c r="BD1017" s="391"/>
      <c r="BE1017" s="319"/>
      <c r="BF1017" s="319"/>
      <c r="BG1017" s="319"/>
      <c r="BH1017" s="319"/>
      <c r="BI1017" s="319"/>
      <c r="BJ1017" s="391"/>
      <c r="BL1017" s="391"/>
      <c r="BM1017" s="391"/>
      <c r="BN1017" s="391"/>
      <c r="BO1017" s="391"/>
      <c r="BP1017" s="391"/>
      <c r="BQ1017" s="391"/>
      <c r="BR1017" s="391"/>
      <c r="BS1017" s="391"/>
      <c r="BT1017" s="391"/>
      <c r="BU1017" s="391"/>
      <c r="BV1017" s="391"/>
      <c r="BW1017" s="391"/>
      <c r="BX1017" s="391"/>
    </row>
    <row r="1018" spans="1:76">
      <c r="A1018" s="662"/>
      <c r="B1018" s="319"/>
      <c r="C1018" s="319"/>
      <c r="D1018" s="319"/>
      <c r="E1018" s="319"/>
      <c r="F1018" s="319"/>
      <c r="G1018" s="393"/>
      <c r="H1018" s="391"/>
      <c r="I1018" s="319"/>
      <c r="J1018" s="319"/>
      <c r="K1018" s="319"/>
      <c r="L1018" s="319"/>
      <c r="M1018" s="319"/>
      <c r="N1018" s="391"/>
      <c r="O1018" s="319"/>
      <c r="P1018" s="319"/>
      <c r="Q1018" s="319"/>
      <c r="R1018" s="319"/>
      <c r="S1018" s="319"/>
      <c r="T1018" s="391"/>
      <c r="U1018" s="319"/>
      <c r="V1018" s="319"/>
      <c r="W1018" s="319"/>
      <c r="X1018" s="319"/>
      <c r="Y1018" s="319"/>
      <c r="Z1018" s="391"/>
      <c r="AA1018" s="319"/>
      <c r="AB1018" s="319"/>
      <c r="AC1018" s="319"/>
      <c r="AD1018" s="319"/>
      <c r="AE1018" s="319"/>
      <c r="AF1018" s="391"/>
      <c r="AG1018" s="319"/>
      <c r="AH1018" s="319"/>
      <c r="AI1018" s="319"/>
      <c r="AJ1018" s="319"/>
      <c r="AK1018" s="319"/>
      <c r="AL1018" s="391"/>
      <c r="AM1018" s="319"/>
      <c r="AN1018" s="319"/>
      <c r="AO1018" s="319"/>
      <c r="AP1018" s="319"/>
      <c r="AQ1018" s="319"/>
      <c r="AR1018" s="391"/>
      <c r="AS1018" s="319"/>
      <c r="AT1018" s="319"/>
      <c r="AU1018" s="319"/>
      <c r="AV1018" s="319"/>
      <c r="AW1018" s="394"/>
      <c r="AX1018" s="391"/>
      <c r="AY1018" s="319"/>
      <c r="AZ1018" s="319"/>
      <c r="BA1018" s="319"/>
      <c r="BB1018" s="319"/>
      <c r="BC1018" s="319"/>
      <c r="BD1018" s="391"/>
      <c r="BE1018" s="319"/>
      <c r="BF1018" s="319"/>
      <c r="BG1018" s="319"/>
      <c r="BH1018" s="319"/>
      <c r="BI1018" s="319"/>
      <c r="BJ1018" s="391"/>
      <c r="BL1018" s="391"/>
      <c r="BM1018" s="391"/>
      <c r="BN1018" s="391"/>
      <c r="BO1018" s="391"/>
      <c r="BP1018" s="391"/>
      <c r="BQ1018" s="391"/>
      <c r="BR1018" s="391"/>
      <c r="BS1018" s="391"/>
      <c r="BT1018" s="391"/>
      <c r="BU1018" s="391"/>
      <c r="BV1018" s="391"/>
      <c r="BW1018" s="391"/>
      <c r="BX1018" s="391"/>
    </row>
    <row r="1019" spans="1:76">
      <c r="A1019" s="662"/>
      <c r="B1019" s="319"/>
      <c r="C1019" s="319"/>
      <c r="D1019" s="319"/>
      <c r="E1019" s="319"/>
      <c r="F1019" s="319"/>
      <c r="G1019" s="393"/>
      <c r="H1019" s="391"/>
      <c r="I1019" s="319"/>
      <c r="J1019" s="319"/>
      <c r="K1019" s="319"/>
      <c r="L1019" s="319"/>
      <c r="M1019" s="319"/>
      <c r="N1019" s="391"/>
      <c r="O1019" s="319"/>
      <c r="P1019" s="319"/>
      <c r="Q1019" s="319"/>
      <c r="R1019" s="319"/>
      <c r="S1019" s="319"/>
      <c r="T1019" s="391"/>
      <c r="U1019" s="319"/>
      <c r="V1019" s="319"/>
      <c r="W1019" s="319"/>
      <c r="X1019" s="319"/>
      <c r="Y1019" s="319"/>
      <c r="Z1019" s="391"/>
      <c r="AA1019" s="319"/>
      <c r="AB1019" s="319"/>
      <c r="AC1019" s="319"/>
      <c r="AD1019" s="319"/>
      <c r="AE1019" s="319"/>
      <c r="AF1019" s="391"/>
      <c r="AG1019" s="319"/>
      <c r="AH1019" s="319"/>
      <c r="AI1019" s="319"/>
      <c r="AJ1019" s="319"/>
      <c r="AK1019" s="319"/>
      <c r="AL1019" s="391"/>
      <c r="AM1019" s="319"/>
      <c r="AN1019" s="319"/>
      <c r="AO1019" s="319"/>
      <c r="AP1019" s="319"/>
      <c r="AQ1019" s="319"/>
      <c r="AR1019" s="391"/>
      <c r="AS1019" s="319"/>
      <c r="AT1019" s="319"/>
      <c r="AU1019" s="319"/>
      <c r="AV1019" s="319"/>
      <c r="AW1019" s="394"/>
      <c r="AX1019" s="391"/>
      <c r="AY1019" s="319"/>
      <c r="AZ1019" s="319"/>
      <c r="BA1019" s="319"/>
      <c r="BB1019" s="319"/>
      <c r="BC1019" s="319"/>
      <c r="BD1019" s="391"/>
      <c r="BE1019" s="319"/>
      <c r="BF1019" s="319"/>
      <c r="BG1019" s="319"/>
      <c r="BH1019" s="319"/>
      <c r="BI1019" s="319"/>
      <c r="BJ1019" s="391"/>
      <c r="BL1019" s="391"/>
      <c r="BM1019" s="391"/>
      <c r="BN1019" s="391"/>
      <c r="BO1019" s="391"/>
      <c r="BP1019" s="391"/>
      <c r="BQ1019" s="391"/>
      <c r="BR1019" s="391"/>
      <c r="BS1019" s="391"/>
      <c r="BT1019" s="391"/>
      <c r="BU1019" s="391"/>
      <c r="BV1019" s="391"/>
      <c r="BW1019" s="391"/>
      <c r="BX1019" s="391"/>
    </row>
    <row r="1020" spans="1:76">
      <c r="A1020" s="662"/>
      <c r="B1020" s="319"/>
      <c r="C1020" s="319"/>
      <c r="D1020" s="319"/>
      <c r="E1020" s="319"/>
      <c r="F1020" s="319"/>
      <c r="G1020" s="393"/>
      <c r="H1020" s="391"/>
      <c r="I1020" s="319"/>
      <c r="J1020" s="319"/>
      <c r="K1020" s="319"/>
      <c r="L1020" s="319"/>
      <c r="M1020" s="319"/>
      <c r="N1020" s="391"/>
      <c r="O1020" s="319"/>
      <c r="P1020" s="319"/>
      <c r="Q1020" s="319"/>
      <c r="R1020" s="319"/>
      <c r="S1020" s="319"/>
      <c r="T1020" s="391"/>
      <c r="U1020" s="319"/>
      <c r="V1020" s="319"/>
      <c r="W1020" s="319"/>
      <c r="X1020" s="319"/>
      <c r="Y1020" s="319"/>
      <c r="Z1020" s="391"/>
      <c r="AA1020" s="319"/>
      <c r="AB1020" s="319"/>
      <c r="AC1020" s="319"/>
      <c r="AD1020" s="319"/>
      <c r="AE1020" s="319"/>
      <c r="AF1020" s="391"/>
      <c r="AG1020" s="319"/>
      <c r="AH1020" s="319"/>
      <c r="AI1020" s="319"/>
      <c r="AJ1020" s="319"/>
      <c r="AK1020" s="319"/>
      <c r="AL1020" s="391"/>
      <c r="AM1020" s="319"/>
      <c r="AN1020" s="319"/>
      <c r="AO1020" s="319"/>
      <c r="AP1020" s="319"/>
      <c r="AQ1020" s="319"/>
      <c r="AR1020" s="391"/>
      <c r="AS1020" s="319"/>
      <c r="AT1020" s="319"/>
      <c r="AU1020" s="319"/>
      <c r="AV1020" s="319"/>
      <c r="AW1020" s="394"/>
      <c r="AX1020" s="391"/>
      <c r="AY1020" s="319"/>
      <c r="AZ1020" s="319"/>
      <c r="BA1020" s="319"/>
      <c r="BB1020" s="319"/>
      <c r="BC1020" s="319"/>
      <c r="BD1020" s="391"/>
      <c r="BE1020" s="319"/>
      <c r="BF1020" s="319"/>
      <c r="BG1020" s="319"/>
      <c r="BH1020" s="319"/>
      <c r="BI1020" s="319"/>
      <c r="BJ1020" s="391"/>
      <c r="BL1020" s="391"/>
      <c r="BM1020" s="391"/>
      <c r="BN1020" s="391"/>
      <c r="BO1020" s="391"/>
      <c r="BP1020" s="391"/>
      <c r="BQ1020" s="391"/>
      <c r="BR1020" s="391"/>
      <c r="BS1020" s="391"/>
      <c r="BT1020" s="391"/>
      <c r="BU1020" s="391"/>
      <c r="BV1020" s="391"/>
      <c r="BW1020" s="391"/>
      <c r="BX1020" s="391"/>
    </row>
    <row r="1021" spans="1:76">
      <c r="A1021" s="662"/>
      <c r="B1021" s="319"/>
      <c r="C1021" s="319"/>
      <c r="D1021" s="319"/>
      <c r="E1021" s="319"/>
      <c r="F1021" s="319"/>
      <c r="G1021" s="393"/>
      <c r="H1021" s="391"/>
      <c r="I1021" s="319"/>
      <c r="J1021" s="319"/>
      <c r="K1021" s="319"/>
      <c r="L1021" s="319"/>
      <c r="M1021" s="319"/>
      <c r="N1021" s="391"/>
      <c r="O1021" s="319"/>
      <c r="P1021" s="319"/>
      <c r="Q1021" s="319"/>
      <c r="R1021" s="319"/>
      <c r="S1021" s="319"/>
      <c r="T1021" s="391"/>
      <c r="U1021" s="319"/>
      <c r="V1021" s="319"/>
      <c r="W1021" s="319"/>
      <c r="X1021" s="319"/>
      <c r="Y1021" s="319"/>
      <c r="Z1021" s="391"/>
      <c r="AA1021" s="319"/>
      <c r="AB1021" s="319"/>
      <c r="AC1021" s="319"/>
      <c r="AD1021" s="319"/>
      <c r="AE1021" s="319"/>
      <c r="AF1021" s="391"/>
      <c r="AG1021" s="319"/>
      <c r="AH1021" s="319"/>
      <c r="AI1021" s="319"/>
      <c r="AJ1021" s="319"/>
      <c r="AK1021" s="319"/>
      <c r="AL1021" s="391"/>
      <c r="AM1021" s="319"/>
      <c r="AN1021" s="319"/>
      <c r="AO1021" s="319"/>
      <c r="AP1021" s="319"/>
      <c r="AQ1021" s="319"/>
      <c r="AR1021" s="391"/>
      <c r="AS1021" s="319"/>
      <c r="AT1021" s="319"/>
      <c r="AU1021" s="319"/>
      <c r="AV1021" s="319"/>
      <c r="AW1021" s="394"/>
      <c r="AX1021" s="391"/>
      <c r="AY1021" s="319"/>
      <c r="AZ1021" s="319"/>
      <c r="BA1021" s="319"/>
      <c r="BB1021" s="319"/>
      <c r="BC1021" s="319"/>
      <c r="BD1021" s="391"/>
      <c r="BE1021" s="319"/>
      <c r="BF1021" s="319"/>
      <c r="BG1021" s="319"/>
      <c r="BH1021" s="319"/>
      <c r="BI1021" s="319"/>
      <c r="BJ1021" s="391"/>
      <c r="BL1021" s="391"/>
      <c r="BM1021" s="391"/>
      <c r="BN1021" s="391"/>
      <c r="BO1021" s="391"/>
      <c r="BP1021" s="391"/>
      <c r="BQ1021" s="391"/>
      <c r="BR1021" s="391"/>
      <c r="BS1021" s="391"/>
      <c r="BT1021" s="391"/>
      <c r="BU1021" s="391"/>
      <c r="BV1021" s="391"/>
      <c r="BW1021" s="391"/>
      <c r="BX1021" s="391"/>
    </row>
    <row r="1022" spans="1:76">
      <c r="A1022" s="662"/>
      <c r="B1022" s="319"/>
      <c r="C1022" s="319"/>
      <c r="D1022" s="319"/>
      <c r="E1022" s="319"/>
      <c r="F1022" s="319"/>
      <c r="G1022" s="393"/>
      <c r="H1022" s="391"/>
      <c r="I1022" s="319"/>
      <c r="J1022" s="319"/>
      <c r="K1022" s="319"/>
      <c r="L1022" s="319"/>
      <c r="M1022" s="319"/>
      <c r="N1022" s="391"/>
      <c r="O1022" s="319"/>
      <c r="P1022" s="319"/>
      <c r="Q1022" s="319"/>
      <c r="R1022" s="319"/>
      <c r="S1022" s="319"/>
      <c r="T1022" s="391"/>
      <c r="U1022" s="319"/>
      <c r="V1022" s="319"/>
      <c r="W1022" s="319"/>
      <c r="X1022" s="319"/>
      <c r="Y1022" s="319"/>
      <c r="Z1022" s="391"/>
      <c r="AA1022" s="319"/>
      <c r="AB1022" s="319"/>
      <c r="AC1022" s="319"/>
      <c r="AD1022" s="319"/>
      <c r="AE1022" s="319"/>
      <c r="AF1022" s="391"/>
      <c r="AG1022" s="319"/>
      <c r="AH1022" s="319"/>
      <c r="AI1022" s="319"/>
      <c r="AJ1022" s="319"/>
      <c r="AK1022" s="319"/>
      <c r="AL1022" s="391"/>
      <c r="AM1022" s="319"/>
      <c r="AN1022" s="319"/>
      <c r="AO1022" s="319"/>
      <c r="AP1022" s="319"/>
      <c r="AQ1022" s="319"/>
      <c r="AR1022" s="391"/>
      <c r="AS1022" s="319"/>
      <c r="AT1022" s="319"/>
      <c r="AU1022" s="319"/>
      <c r="AV1022" s="319"/>
      <c r="AW1022" s="394"/>
      <c r="AX1022" s="391"/>
      <c r="AY1022" s="319"/>
      <c r="AZ1022" s="319"/>
      <c r="BA1022" s="319"/>
      <c r="BB1022" s="319"/>
      <c r="BC1022" s="319"/>
      <c r="BD1022" s="391"/>
      <c r="BE1022" s="319"/>
      <c r="BF1022" s="319"/>
      <c r="BG1022" s="319"/>
      <c r="BH1022" s="319"/>
      <c r="BI1022" s="319"/>
      <c r="BJ1022" s="391"/>
      <c r="BL1022" s="391"/>
      <c r="BM1022" s="391"/>
      <c r="BN1022" s="391"/>
      <c r="BO1022" s="391"/>
      <c r="BP1022" s="391"/>
      <c r="BQ1022" s="391"/>
      <c r="BR1022" s="391"/>
      <c r="BS1022" s="391"/>
      <c r="BT1022" s="391"/>
      <c r="BU1022" s="391"/>
      <c r="BV1022" s="391"/>
      <c r="BW1022" s="391"/>
      <c r="BX1022" s="391"/>
    </row>
    <row r="1023" spans="1:76">
      <c r="A1023" s="662"/>
      <c r="B1023" s="319"/>
      <c r="C1023" s="319"/>
      <c r="D1023" s="319"/>
      <c r="E1023" s="319"/>
      <c r="F1023" s="319"/>
      <c r="G1023" s="393"/>
      <c r="H1023" s="391"/>
      <c r="I1023" s="319"/>
      <c r="J1023" s="319"/>
      <c r="K1023" s="319"/>
      <c r="L1023" s="319"/>
      <c r="M1023" s="319"/>
      <c r="N1023" s="391"/>
      <c r="O1023" s="319"/>
      <c r="P1023" s="319"/>
      <c r="Q1023" s="319"/>
      <c r="R1023" s="319"/>
      <c r="S1023" s="319"/>
      <c r="T1023" s="391"/>
      <c r="U1023" s="319"/>
      <c r="V1023" s="319"/>
      <c r="W1023" s="319"/>
      <c r="X1023" s="319"/>
      <c r="Y1023" s="319"/>
      <c r="Z1023" s="391"/>
      <c r="AA1023" s="319"/>
      <c r="AB1023" s="319"/>
      <c r="AC1023" s="319"/>
      <c r="AD1023" s="319"/>
      <c r="AE1023" s="319"/>
      <c r="AF1023" s="391"/>
      <c r="AG1023" s="319"/>
      <c r="AH1023" s="319"/>
      <c r="AI1023" s="319"/>
      <c r="AJ1023" s="319"/>
      <c r="AK1023" s="319"/>
      <c r="AL1023" s="391"/>
      <c r="AM1023" s="319"/>
      <c r="AN1023" s="319"/>
      <c r="AO1023" s="319"/>
      <c r="AP1023" s="319"/>
      <c r="AQ1023" s="319"/>
      <c r="AR1023" s="391"/>
      <c r="AS1023" s="319"/>
      <c r="AT1023" s="319"/>
      <c r="AU1023" s="319"/>
      <c r="AV1023" s="319"/>
      <c r="AW1023" s="394"/>
      <c r="AX1023" s="391"/>
      <c r="AY1023" s="319"/>
      <c r="AZ1023" s="319"/>
      <c r="BA1023" s="319"/>
      <c r="BB1023" s="319"/>
      <c r="BC1023" s="319"/>
      <c r="BD1023" s="391"/>
      <c r="BE1023" s="319"/>
      <c r="BF1023" s="319"/>
      <c r="BG1023" s="319"/>
      <c r="BH1023" s="319"/>
      <c r="BI1023" s="319"/>
      <c r="BJ1023" s="391"/>
      <c r="BL1023" s="391"/>
      <c r="BM1023" s="391"/>
      <c r="BN1023" s="391"/>
      <c r="BO1023" s="391"/>
      <c r="BP1023" s="391"/>
      <c r="BQ1023" s="391"/>
      <c r="BR1023" s="391"/>
      <c r="BS1023" s="391"/>
      <c r="BT1023" s="391"/>
      <c r="BU1023" s="391"/>
      <c r="BV1023" s="391"/>
      <c r="BW1023" s="391"/>
      <c r="BX1023" s="391"/>
    </row>
    <row r="1024" spans="1:76">
      <c r="A1024" s="662"/>
      <c r="B1024" s="319"/>
      <c r="C1024" s="319"/>
      <c r="D1024" s="319"/>
      <c r="E1024" s="319"/>
      <c r="F1024" s="319"/>
      <c r="G1024" s="393"/>
      <c r="H1024" s="391"/>
      <c r="I1024" s="319"/>
      <c r="J1024" s="319"/>
      <c r="K1024" s="319"/>
      <c r="L1024" s="319"/>
      <c r="M1024" s="319"/>
      <c r="N1024" s="391"/>
      <c r="O1024" s="319"/>
      <c r="P1024" s="319"/>
      <c r="Q1024" s="319"/>
      <c r="R1024" s="319"/>
      <c r="S1024" s="319"/>
      <c r="T1024" s="391"/>
      <c r="U1024" s="319"/>
      <c r="V1024" s="319"/>
      <c r="W1024" s="319"/>
      <c r="X1024" s="319"/>
      <c r="Y1024" s="319"/>
      <c r="Z1024" s="391"/>
      <c r="AA1024" s="319"/>
      <c r="AB1024" s="319"/>
      <c r="AC1024" s="319"/>
      <c r="AD1024" s="319"/>
      <c r="AE1024" s="319"/>
      <c r="AF1024" s="391"/>
      <c r="AG1024" s="319"/>
      <c r="AH1024" s="319"/>
      <c r="AI1024" s="319"/>
      <c r="AJ1024" s="319"/>
      <c r="AK1024" s="319"/>
      <c r="AL1024" s="391"/>
      <c r="AM1024" s="319"/>
      <c r="AN1024" s="319"/>
      <c r="AO1024" s="319"/>
      <c r="AP1024" s="319"/>
      <c r="AQ1024" s="319"/>
      <c r="AR1024" s="391"/>
      <c r="AS1024" s="319"/>
      <c r="AT1024" s="319"/>
      <c r="AU1024" s="319"/>
      <c r="AV1024" s="319"/>
      <c r="AW1024" s="394"/>
      <c r="AX1024" s="391"/>
      <c r="AY1024" s="319"/>
      <c r="AZ1024" s="319"/>
      <c r="BA1024" s="319"/>
      <c r="BB1024" s="319"/>
      <c r="BC1024" s="319"/>
      <c r="BD1024" s="391"/>
      <c r="BE1024" s="319"/>
      <c r="BF1024" s="319"/>
      <c r="BG1024" s="319"/>
      <c r="BH1024" s="319"/>
      <c r="BI1024" s="319"/>
      <c r="BJ1024" s="391"/>
      <c r="BL1024" s="391"/>
      <c r="BM1024" s="391"/>
      <c r="BN1024" s="391"/>
      <c r="BO1024" s="391"/>
      <c r="BP1024" s="391"/>
      <c r="BQ1024" s="391"/>
      <c r="BR1024" s="391"/>
      <c r="BS1024" s="391"/>
      <c r="BT1024" s="391"/>
      <c r="BU1024" s="391"/>
      <c r="BV1024" s="391"/>
      <c r="BW1024" s="391"/>
      <c r="BX1024" s="391"/>
    </row>
    <row r="1025" spans="1:76">
      <c r="A1025" s="662"/>
      <c r="B1025" s="319"/>
      <c r="C1025" s="319"/>
      <c r="D1025" s="319"/>
      <c r="E1025" s="319"/>
      <c r="F1025" s="319"/>
      <c r="G1025" s="393"/>
      <c r="H1025" s="391"/>
      <c r="I1025" s="319"/>
      <c r="J1025" s="319"/>
      <c r="K1025" s="319"/>
      <c r="L1025" s="319"/>
      <c r="M1025" s="319"/>
      <c r="N1025" s="391"/>
      <c r="O1025" s="319"/>
      <c r="P1025" s="319"/>
      <c r="Q1025" s="319"/>
      <c r="R1025" s="319"/>
      <c r="S1025" s="319"/>
      <c r="T1025" s="391"/>
      <c r="U1025" s="319"/>
      <c r="V1025" s="319"/>
      <c r="W1025" s="319"/>
      <c r="X1025" s="319"/>
      <c r="Y1025" s="319"/>
      <c r="Z1025" s="391"/>
      <c r="AA1025" s="319"/>
      <c r="AB1025" s="319"/>
      <c r="AC1025" s="319"/>
      <c r="AD1025" s="319"/>
      <c r="AE1025" s="319"/>
      <c r="AF1025" s="391"/>
      <c r="AG1025" s="319"/>
      <c r="AH1025" s="319"/>
      <c r="AI1025" s="319"/>
      <c r="AJ1025" s="319"/>
      <c r="AK1025" s="319"/>
      <c r="AL1025" s="391"/>
      <c r="AM1025" s="319"/>
      <c r="AN1025" s="319"/>
      <c r="AO1025" s="319"/>
      <c r="AP1025" s="319"/>
      <c r="AQ1025" s="319"/>
      <c r="AR1025" s="391"/>
      <c r="AS1025" s="319"/>
      <c r="AT1025" s="319"/>
      <c r="AU1025" s="319"/>
      <c r="AV1025" s="319"/>
      <c r="AW1025" s="394"/>
      <c r="AX1025" s="391"/>
      <c r="AY1025" s="319"/>
      <c r="AZ1025" s="319"/>
      <c r="BA1025" s="319"/>
      <c r="BB1025" s="319"/>
      <c r="BC1025" s="319"/>
      <c r="BD1025" s="391"/>
      <c r="BE1025" s="319"/>
      <c r="BF1025" s="319"/>
      <c r="BG1025" s="319"/>
      <c r="BH1025" s="319"/>
      <c r="BI1025" s="319"/>
      <c r="BJ1025" s="391"/>
      <c r="BL1025" s="391"/>
      <c r="BM1025" s="391"/>
      <c r="BN1025" s="391"/>
      <c r="BO1025" s="391"/>
      <c r="BP1025" s="391"/>
      <c r="BQ1025" s="391"/>
      <c r="BR1025" s="391"/>
      <c r="BS1025" s="391"/>
      <c r="BT1025" s="391"/>
      <c r="BU1025" s="391"/>
      <c r="BV1025" s="391"/>
      <c r="BW1025" s="391"/>
      <c r="BX1025" s="391"/>
    </row>
    <row r="1026" spans="1:76">
      <c r="A1026" s="662"/>
      <c r="B1026" s="319"/>
      <c r="C1026" s="319"/>
      <c r="D1026" s="319"/>
      <c r="E1026" s="319"/>
      <c r="F1026" s="319"/>
      <c r="G1026" s="393"/>
      <c r="H1026" s="391"/>
      <c r="I1026" s="319"/>
      <c r="J1026" s="319"/>
      <c r="K1026" s="319"/>
      <c r="L1026" s="319"/>
      <c r="M1026" s="319"/>
      <c r="N1026" s="391"/>
      <c r="O1026" s="319"/>
      <c r="P1026" s="319"/>
      <c r="Q1026" s="319"/>
      <c r="R1026" s="319"/>
      <c r="S1026" s="319"/>
      <c r="T1026" s="391"/>
      <c r="U1026" s="319"/>
      <c r="V1026" s="319"/>
      <c r="W1026" s="319"/>
      <c r="X1026" s="319"/>
      <c r="Y1026" s="319"/>
      <c r="Z1026" s="391"/>
      <c r="AA1026" s="319"/>
      <c r="AB1026" s="319"/>
      <c r="AC1026" s="319"/>
      <c r="AD1026" s="319"/>
      <c r="AE1026" s="319"/>
      <c r="AF1026" s="391"/>
      <c r="AG1026" s="319"/>
      <c r="AH1026" s="319"/>
      <c r="AI1026" s="319"/>
      <c r="AJ1026" s="319"/>
      <c r="AK1026" s="319"/>
      <c r="AL1026" s="391"/>
      <c r="AM1026" s="319"/>
      <c r="AN1026" s="319"/>
      <c r="AO1026" s="319"/>
      <c r="AP1026" s="319"/>
      <c r="AQ1026" s="319"/>
      <c r="AR1026" s="391"/>
      <c r="AS1026" s="319"/>
      <c r="AT1026" s="319"/>
      <c r="AU1026" s="319"/>
      <c r="AV1026" s="319"/>
      <c r="AW1026" s="394"/>
      <c r="AX1026" s="391"/>
      <c r="AY1026" s="319"/>
      <c r="AZ1026" s="319"/>
      <c r="BA1026" s="319"/>
      <c r="BB1026" s="319"/>
      <c r="BC1026" s="319"/>
      <c r="BD1026" s="391"/>
      <c r="BE1026" s="319"/>
      <c r="BF1026" s="319"/>
      <c r="BG1026" s="319"/>
      <c r="BH1026" s="319"/>
      <c r="BI1026" s="319"/>
      <c r="BJ1026" s="391"/>
      <c r="BL1026" s="391"/>
      <c r="BM1026" s="391"/>
      <c r="BN1026" s="391"/>
      <c r="BO1026" s="391"/>
      <c r="BP1026" s="391"/>
      <c r="BQ1026" s="391"/>
      <c r="BR1026" s="391"/>
      <c r="BS1026" s="391"/>
      <c r="BT1026" s="391"/>
      <c r="BU1026" s="391"/>
      <c r="BV1026" s="391"/>
      <c r="BW1026" s="391"/>
      <c r="BX1026" s="391"/>
    </row>
    <row r="1027" spans="1:76">
      <c r="A1027" s="662"/>
      <c r="B1027" s="319"/>
      <c r="C1027" s="319"/>
      <c r="D1027" s="319"/>
      <c r="E1027" s="319"/>
      <c r="F1027" s="319"/>
      <c r="G1027" s="393"/>
      <c r="H1027" s="391"/>
      <c r="I1027" s="319"/>
      <c r="J1027" s="319"/>
      <c r="K1027" s="319"/>
      <c r="L1027" s="319"/>
      <c r="M1027" s="319"/>
      <c r="N1027" s="391"/>
      <c r="O1027" s="319"/>
      <c r="P1027" s="319"/>
      <c r="Q1027" s="319"/>
      <c r="R1027" s="319"/>
      <c r="S1027" s="319"/>
      <c r="T1027" s="391"/>
      <c r="U1027" s="319"/>
      <c r="V1027" s="319"/>
      <c r="W1027" s="319"/>
      <c r="X1027" s="319"/>
      <c r="Y1027" s="319"/>
      <c r="Z1027" s="391"/>
      <c r="AA1027" s="319"/>
      <c r="AB1027" s="319"/>
      <c r="AC1027" s="319"/>
      <c r="AD1027" s="319"/>
      <c r="AE1027" s="319"/>
      <c r="AF1027" s="391"/>
      <c r="AG1027" s="319"/>
      <c r="AH1027" s="319"/>
      <c r="AI1027" s="319"/>
      <c r="AJ1027" s="319"/>
      <c r="AK1027" s="319"/>
      <c r="AL1027" s="391"/>
      <c r="AM1027" s="319"/>
      <c r="AN1027" s="319"/>
      <c r="AO1027" s="319"/>
      <c r="AP1027" s="319"/>
      <c r="AQ1027" s="319"/>
      <c r="AR1027" s="391"/>
      <c r="AS1027" s="319"/>
      <c r="AT1027" s="319"/>
      <c r="AU1027" s="319"/>
      <c r="AV1027" s="319"/>
      <c r="AW1027" s="394"/>
      <c r="AX1027" s="391"/>
      <c r="AY1027" s="319"/>
      <c r="AZ1027" s="319"/>
      <c r="BA1027" s="319"/>
      <c r="BB1027" s="319"/>
      <c r="BC1027" s="319"/>
      <c r="BD1027" s="391"/>
      <c r="BE1027" s="319"/>
      <c r="BF1027" s="319"/>
      <c r="BG1027" s="319"/>
      <c r="BH1027" s="319"/>
      <c r="BI1027" s="319"/>
      <c r="BJ1027" s="391"/>
      <c r="BL1027" s="391"/>
      <c r="BM1027" s="391"/>
      <c r="BN1027" s="391"/>
      <c r="BO1027" s="391"/>
      <c r="BP1027" s="391"/>
      <c r="BQ1027" s="391"/>
      <c r="BR1027" s="391"/>
      <c r="BS1027" s="391"/>
      <c r="BT1027" s="391"/>
      <c r="BU1027" s="391"/>
      <c r="BV1027" s="391"/>
      <c r="BW1027" s="391"/>
      <c r="BX1027" s="391"/>
    </row>
    <row r="1028" spans="1:76">
      <c r="A1028" s="662"/>
      <c r="B1028" s="319"/>
      <c r="C1028" s="319"/>
      <c r="D1028" s="319"/>
      <c r="E1028" s="319"/>
      <c r="F1028" s="319"/>
      <c r="G1028" s="393"/>
      <c r="H1028" s="391"/>
      <c r="I1028" s="319"/>
      <c r="J1028" s="319"/>
      <c r="K1028" s="319"/>
      <c r="L1028" s="319"/>
      <c r="M1028" s="319"/>
      <c r="N1028" s="391"/>
      <c r="O1028" s="319"/>
      <c r="P1028" s="319"/>
      <c r="Q1028" s="319"/>
      <c r="R1028" s="319"/>
      <c r="S1028" s="319"/>
      <c r="T1028" s="391"/>
      <c r="U1028" s="319"/>
      <c r="V1028" s="319"/>
      <c r="W1028" s="319"/>
      <c r="X1028" s="319"/>
      <c r="Y1028" s="319"/>
      <c r="Z1028" s="391"/>
      <c r="AA1028" s="319"/>
      <c r="AB1028" s="319"/>
      <c r="AC1028" s="319"/>
      <c r="AD1028" s="319"/>
      <c r="AE1028" s="319"/>
      <c r="AF1028" s="391"/>
      <c r="AG1028" s="319"/>
      <c r="AH1028" s="319"/>
      <c r="AI1028" s="319"/>
      <c r="AJ1028" s="319"/>
      <c r="AK1028" s="319"/>
      <c r="AL1028" s="391"/>
      <c r="AM1028" s="319"/>
      <c r="AN1028" s="319"/>
      <c r="AO1028" s="319"/>
      <c r="AP1028" s="319"/>
      <c r="AQ1028" s="319"/>
      <c r="AR1028" s="391"/>
      <c r="AS1028" s="319"/>
      <c r="AT1028" s="319"/>
      <c r="AU1028" s="319"/>
      <c r="AV1028" s="319"/>
      <c r="AW1028" s="394"/>
      <c r="AX1028" s="391"/>
      <c r="AY1028" s="319"/>
      <c r="AZ1028" s="319"/>
      <c r="BA1028" s="319"/>
      <c r="BB1028" s="319"/>
      <c r="BC1028" s="319"/>
      <c r="BD1028" s="391"/>
      <c r="BE1028" s="319"/>
      <c r="BF1028" s="319"/>
      <c r="BG1028" s="319"/>
      <c r="BH1028" s="319"/>
      <c r="BI1028" s="319"/>
      <c r="BJ1028" s="391"/>
      <c r="BL1028" s="391"/>
      <c r="BM1028" s="391"/>
      <c r="BN1028" s="391"/>
      <c r="BO1028" s="391"/>
      <c r="BP1028" s="391"/>
      <c r="BQ1028" s="391"/>
      <c r="BR1028" s="391"/>
      <c r="BS1028" s="391"/>
      <c r="BT1028" s="391"/>
      <c r="BU1028" s="391"/>
      <c r="BV1028" s="391"/>
      <c r="BW1028" s="391"/>
      <c r="BX1028" s="391"/>
    </row>
    <row r="1029" spans="1:76">
      <c r="A1029" s="662"/>
      <c r="B1029" s="319"/>
      <c r="C1029" s="319"/>
      <c r="D1029" s="319"/>
      <c r="E1029" s="319"/>
      <c r="F1029" s="319"/>
      <c r="G1029" s="393"/>
      <c r="H1029" s="391"/>
      <c r="I1029" s="319"/>
      <c r="J1029" s="319"/>
      <c r="K1029" s="319"/>
      <c r="L1029" s="319"/>
      <c r="M1029" s="319"/>
      <c r="N1029" s="391"/>
      <c r="O1029" s="319"/>
      <c r="P1029" s="319"/>
      <c r="Q1029" s="319"/>
      <c r="R1029" s="319"/>
      <c r="S1029" s="319"/>
      <c r="T1029" s="391"/>
      <c r="U1029" s="319"/>
      <c r="V1029" s="319"/>
      <c r="W1029" s="319"/>
      <c r="X1029" s="319"/>
      <c r="Y1029" s="319"/>
      <c r="Z1029" s="391"/>
      <c r="AA1029" s="319"/>
      <c r="AB1029" s="319"/>
      <c r="AC1029" s="319"/>
      <c r="AD1029" s="319"/>
      <c r="AE1029" s="319"/>
      <c r="AF1029" s="391"/>
      <c r="AG1029" s="319"/>
      <c r="AH1029" s="319"/>
      <c r="AI1029" s="319"/>
      <c r="AJ1029" s="319"/>
      <c r="AK1029" s="319"/>
      <c r="AL1029" s="391"/>
      <c r="AM1029" s="319"/>
      <c r="AN1029" s="319"/>
      <c r="AO1029" s="319"/>
      <c r="AP1029" s="319"/>
      <c r="AQ1029" s="319"/>
      <c r="AR1029" s="391"/>
      <c r="AS1029" s="319"/>
      <c r="AT1029" s="319"/>
      <c r="AU1029" s="319"/>
      <c r="AV1029" s="319"/>
      <c r="AW1029" s="394"/>
      <c r="AX1029" s="391"/>
      <c r="AY1029" s="319"/>
      <c r="AZ1029" s="319"/>
      <c r="BA1029" s="319"/>
      <c r="BB1029" s="319"/>
      <c r="BC1029" s="319"/>
      <c r="BD1029" s="391"/>
      <c r="BE1029" s="319"/>
      <c r="BF1029" s="319"/>
      <c r="BG1029" s="319"/>
      <c r="BH1029" s="319"/>
      <c r="BI1029" s="319"/>
      <c r="BJ1029" s="391"/>
      <c r="BL1029" s="391"/>
      <c r="BM1029" s="391"/>
      <c r="BN1029" s="391"/>
      <c r="BO1029" s="391"/>
      <c r="BP1029" s="391"/>
      <c r="BQ1029" s="391"/>
      <c r="BR1029" s="391"/>
      <c r="BS1029" s="391"/>
      <c r="BT1029" s="391"/>
      <c r="BU1029" s="391"/>
      <c r="BV1029" s="391"/>
      <c r="BW1029" s="391"/>
      <c r="BX1029" s="391"/>
    </row>
    <row r="1030" spans="1:76">
      <c r="A1030" s="662"/>
      <c r="B1030" s="319"/>
      <c r="C1030" s="319"/>
      <c r="D1030" s="319"/>
      <c r="E1030" s="319"/>
      <c r="F1030" s="319"/>
      <c r="G1030" s="393"/>
      <c r="H1030" s="391"/>
      <c r="I1030" s="319"/>
      <c r="J1030" s="319"/>
      <c r="K1030" s="319"/>
      <c r="L1030" s="319"/>
      <c r="M1030" s="319"/>
      <c r="N1030" s="391"/>
      <c r="O1030" s="319"/>
      <c r="P1030" s="319"/>
      <c r="Q1030" s="319"/>
      <c r="R1030" s="319"/>
      <c r="S1030" s="319"/>
      <c r="T1030" s="391"/>
      <c r="U1030" s="319"/>
      <c r="V1030" s="319"/>
      <c r="W1030" s="319"/>
      <c r="X1030" s="319"/>
      <c r="Y1030" s="319"/>
      <c r="Z1030" s="391"/>
      <c r="AA1030" s="319"/>
      <c r="AB1030" s="319"/>
      <c r="AC1030" s="319"/>
      <c r="AD1030" s="319"/>
      <c r="AE1030" s="319"/>
      <c r="AF1030" s="391"/>
      <c r="AG1030" s="319"/>
      <c r="AH1030" s="319"/>
      <c r="AI1030" s="319"/>
      <c r="AJ1030" s="319"/>
      <c r="AK1030" s="319"/>
      <c r="AL1030" s="391"/>
      <c r="AM1030" s="319"/>
      <c r="AN1030" s="319"/>
      <c r="AO1030" s="319"/>
      <c r="AP1030" s="319"/>
      <c r="AQ1030" s="319"/>
      <c r="AR1030" s="391"/>
      <c r="AS1030" s="319"/>
      <c r="AT1030" s="319"/>
      <c r="AU1030" s="319"/>
      <c r="AV1030" s="319"/>
      <c r="AW1030" s="394"/>
      <c r="AX1030" s="391"/>
      <c r="AY1030" s="319"/>
      <c r="AZ1030" s="319"/>
      <c r="BA1030" s="319"/>
      <c r="BB1030" s="319"/>
      <c r="BC1030" s="319"/>
      <c r="BD1030" s="391"/>
      <c r="BE1030" s="319"/>
      <c r="BF1030" s="319"/>
      <c r="BG1030" s="319"/>
      <c r="BH1030" s="319"/>
      <c r="BI1030" s="319"/>
      <c r="BJ1030" s="391"/>
      <c r="BL1030" s="391"/>
      <c r="BM1030" s="391"/>
      <c r="BN1030" s="391"/>
      <c r="BO1030" s="391"/>
      <c r="BP1030" s="391"/>
      <c r="BQ1030" s="391"/>
      <c r="BR1030" s="391"/>
      <c r="BS1030" s="391"/>
      <c r="BT1030" s="391"/>
      <c r="BU1030" s="391"/>
      <c r="BV1030" s="391"/>
      <c r="BW1030" s="391"/>
      <c r="BX1030" s="391"/>
    </row>
    <row r="1031" spans="1:76">
      <c r="A1031" s="662"/>
      <c r="B1031" s="319"/>
      <c r="C1031" s="319"/>
      <c r="D1031" s="319"/>
      <c r="E1031" s="319"/>
      <c r="F1031" s="319"/>
      <c r="G1031" s="393"/>
      <c r="H1031" s="391"/>
      <c r="I1031" s="319"/>
      <c r="J1031" s="319"/>
      <c r="K1031" s="319"/>
      <c r="L1031" s="319"/>
      <c r="M1031" s="319"/>
      <c r="N1031" s="391"/>
      <c r="O1031" s="319"/>
      <c r="P1031" s="319"/>
      <c r="Q1031" s="319"/>
      <c r="R1031" s="319"/>
      <c r="S1031" s="319"/>
      <c r="T1031" s="391"/>
      <c r="U1031" s="319"/>
      <c r="V1031" s="319"/>
      <c r="W1031" s="319"/>
      <c r="X1031" s="319"/>
      <c r="Y1031" s="319"/>
      <c r="Z1031" s="391"/>
      <c r="AA1031" s="319"/>
      <c r="AB1031" s="319"/>
      <c r="AC1031" s="319"/>
      <c r="AD1031" s="319"/>
      <c r="AE1031" s="319"/>
      <c r="AF1031" s="391"/>
      <c r="AG1031" s="319"/>
      <c r="AH1031" s="319"/>
      <c r="AI1031" s="319"/>
      <c r="AJ1031" s="319"/>
      <c r="AK1031" s="319"/>
      <c r="AL1031" s="391"/>
      <c r="AM1031" s="319"/>
      <c r="AN1031" s="319"/>
      <c r="AO1031" s="319"/>
      <c r="AP1031" s="319"/>
      <c r="AQ1031" s="319"/>
      <c r="AR1031" s="391"/>
      <c r="AS1031" s="319"/>
      <c r="AT1031" s="319"/>
      <c r="AU1031" s="319"/>
      <c r="AV1031" s="319"/>
      <c r="AW1031" s="394"/>
      <c r="AX1031" s="391"/>
      <c r="AY1031" s="319"/>
      <c r="AZ1031" s="319"/>
      <c r="BA1031" s="319"/>
      <c r="BB1031" s="319"/>
      <c r="BC1031" s="319"/>
      <c r="BD1031" s="391"/>
      <c r="BE1031" s="319"/>
      <c r="BF1031" s="319"/>
      <c r="BG1031" s="319"/>
      <c r="BH1031" s="319"/>
      <c r="BI1031" s="319"/>
      <c r="BJ1031" s="391"/>
      <c r="BL1031" s="391"/>
      <c r="BM1031" s="391"/>
      <c r="BN1031" s="391"/>
      <c r="BO1031" s="391"/>
      <c r="BP1031" s="391"/>
      <c r="BQ1031" s="391"/>
      <c r="BR1031" s="391"/>
      <c r="BS1031" s="391"/>
      <c r="BT1031" s="391"/>
      <c r="BU1031" s="391"/>
      <c r="BV1031" s="391"/>
      <c r="BW1031" s="391"/>
      <c r="BX1031" s="391"/>
    </row>
    <row r="1032" spans="1:76">
      <c r="A1032" s="662"/>
      <c r="B1032" s="319"/>
      <c r="C1032" s="319"/>
      <c r="D1032" s="319"/>
      <c r="E1032" s="319"/>
      <c r="F1032" s="319"/>
      <c r="G1032" s="393"/>
      <c r="H1032" s="391"/>
      <c r="I1032" s="319"/>
      <c r="J1032" s="319"/>
      <c r="K1032" s="319"/>
      <c r="L1032" s="319"/>
      <c r="M1032" s="319"/>
      <c r="N1032" s="391"/>
      <c r="O1032" s="319"/>
      <c r="P1032" s="319"/>
      <c r="Q1032" s="319"/>
      <c r="R1032" s="319"/>
      <c r="S1032" s="319"/>
      <c r="T1032" s="391"/>
      <c r="U1032" s="319"/>
      <c r="V1032" s="319"/>
      <c r="W1032" s="319"/>
      <c r="X1032" s="319"/>
      <c r="Y1032" s="319"/>
      <c r="Z1032" s="391"/>
      <c r="AA1032" s="319"/>
      <c r="AB1032" s="319"/>
      <c r="AC1032" s="319"/>
      <c r="AD1032" s="319"/>
      <c r="AE1032" s="319"/>
      <c r="AF1032" s="391"/>
      <c r="AG1032" s="319"/>
      <c r="AH1032" s="319"/>
      <c r="AI1032" s="319"/>
      <c r="AJ1032" s="319"/>
      <c r="AK1032" s="319"/>
      <c r="AL1032" s="391"/>
      <c r="AM1032" s="319"/>
      <c r="AN1032" s="319"/>
      <c r="AO1032" s="319"/>
      <c r="AP1032" s="319"/>
      <c r="AQ1032" s="319"/>
      <c r="AR1032" s="391"/>
      <c r="AS1032" s="319"/>
      <c r="AT1032" s="319"/>
      <c r="AU1032" s="319"/>
      <c r="AV1032" s="319"/>
      <c r="AW1032" s="394"/>
      <c r="AX1032" s="391"/>
      <c r="AY1032" s="319"/>
      <c r="AZ1032" s="319"/>
      <c r="BA1032" s="319"/>
      <c r="BB1032" s="319"/>
      <c r="BC1032" s="319"/>
      <c r="BD1032" s="391"/>
      <c r="BE1032" s="319"/>
      <c r="BF1032" s="319"/>
      <c r="BG1032" s="319"/>
      <c r="BH1032" s="319"/>
      <c r="BI1032" s="319"/>
      <c r="BJ1032" s="391"/>
      <c r="BL1032" s="391"/>
      <c r="BM1032" s="391"/>
      <c r="BN1032" s="391"/>
      <c r="BO1032" s="391"/>
      <c r="BP1032" s="391"/>
      <c r="BQ1032" s="391"/>
      <c r="BR1032" s="391"/>
      <c r="BS1032" s="391"/>
      <c r="BT1032" s="391"/>
      <c r="BU1032" s="391"/>
      <c r="BV1032" s="391"/>
      <c r="BW1032" s="391"/>
      <c r="BX1032" s="391"/>
    </row>
    <row r="1033" spans="1:76">
      <c r="A1033" s="662"/>
      <c r="B1033" s="319"/>
      <c r="C1033" s="319"/>
      <c r="D1033" s="319"/>
      <c r="E1033" s="319"/>
      <c r="F1033" s="319"/>
      <c r="G1033" s="393"/>
      <c r="H1033" s="391"/>
      <c r="I1033" s="319"/>
      <c r="J1033" s="319"/>
      <c r="K1033" s="319"/>
      <c r="L1033" s="319"/>
      <c r="M1033" s="319"/>
      <c r="N1033" s="391"/>
      <c r="O1033" s="319"/>
      <c r="P1033" s="319"/>
      <c r="Q1033" s="319"/>
      <c r="R1033" s="319"/>
      <c r="S1033" s="319"/>
      <c r="T1033" s="391"/>
      <c r="U1033" s="319"/>
      <c r="V1033" s="319"/>
      <c r="W1033" s="319"/>
      <c r="X1033" s="319"/>
      <c r="Y1033" s="319"/>
      <c r="Z1033" s="391"/>
      <c r="AA1033" s="319"/>
      <c r="AB1033" s="319"/>
      <c r="AC1033" s="319"/>
      <c r="AD1033" s="319"/>
      <c r="AE1033" s="319"/>
      <c r="AF1033" s="391"/>
      <c r="AG1033" s="319"/>
      <c r="AH1033" s="319"/>
      <c r="AI1033" s="319"/>
      <c r="AJ1033" s="319"/>
      <c r="AK1033" s="319"/>
      <c r="AL1033" s="391"/>
      <c r="AM1033" s="319"/>
      <c r="AN1033" s="319"/>
      <c r="AO1033" s="319"/>
      <c r="AP1033" s="319"/>
      <c r="AQ1033" s="319"/>
      <c r="AR1033" s="391"/>
      <c r="AS1033" s="319"/>
      <c r="AT1033" s="319"/>
      <c r="AU1033" s="319"/>
      <c r="AV1033" s="319"/>
      <c r="AW1033" s="394"/>
      <c r="AX1033" s="391"/>
      <c r="AY1033" s="319"/>
      <c r="AZ1033" s="319"/>
      <c r="BA1033" s="319"/>
      <c r="BB1033" s="319"/>
      <c r="BC1033" s="319"/>
      <c r="BD1033" s="391"/>
      <c r="BE1033" s="319"/>
      <c r="BF1033" s="319"/>
      <c r="BG1033" s="319"/>
      <c r="BH1033" s="319"/>
      <c r="BI1033" s="319"/>
      <c r="BJ1033" s="391"/>
      <c r="BL1033" s="391"/>
      <c r="BM1033" s="391"/>
      <c r="BN1033" s="391"/>
      <c r="BO1033" s="391"/>
      <c r="BP1033" s="391"/>
      <c r="BQ1033" s="391"/>
      <c r="BR1033" s="391"/>
      <c r="BS1033" s="391"/>
      <c r="BT1033" s="391"/>
      <c r="BU1033" s="391"/>
      <c r="BV1033" s="391"/>
      <c r="BW1033" s="391"/>
      <c r="BX1033" s="391"/>
    </row>
    <row r="1034" spans="1:76">
      <c r="A1034" s="662"/>
      <c r="B1034" s="319"/>
      <c r="C1034" s="319"/>
      <c r="D1034" s="319"/>
      <c r="E1034" s="319"/>
      <c r="F1034" s="319"/>
      <c r="G1034" s="393"/>
      <c r="H1034" s="391"/>
      <c r="I1034" s="319"/>
      <c r="J1034" s="319"/>
      <c r="K1034" s="319"/>
      <c r="L1034" s="319"/>
      <c r="M1034" s="319"/>
      <c r="N1034" s="391"/>
      <c r="O1034" s="319"/>
      <c r="P1034" s="319"/>
      <c r="Q1034" s="319"/>
      <c r="R1034" s="319"/>
      <c r="S1034" s="319"/>
      <c r="T1034" s="391"/>
      <c r="U1034" s="319"/>
      <c r="V1034" s="319"/>
      <c r="W1034" s="319"/>
      <c r="X1034" s="319"/>
      <c r="Y1034" s="319"/>
      <c r="Z1034" s="391"/>
      <c r="AA1034" s="319"/>
      <c r="AB1034" s="319"/>
      <c r="AC1034" s="319"/>
      <c r="AD1034" s="319"/>
      <c r="AE1034" s="319"/>
      <c r="AF1034" s="391"/>
      <c r="AG1034" s="319"/>
      <c r="AH1034" s="319"/>
      <c r="AI1034" s="319"/>
      <c r="AJ1034" s="319"/>
      <c r="AK1034" s="319"/>
      <c r="AL1034" s="391"/>
      <c r="AM1034" s="319"/>
      <c r="AN1034" s="319"/>
      <c r="AO1034" s="319"/>
      <c r="AP1034" s="319"/>
      <c r="AQ1034" s="319"/>
      <c r="AR1034" s="391"/>
      <c r="AS1034" s="319"/>
      <c r="AT1034" s="319"/>
      <c r="AU1034" s="319"/>
      <c r="AV1034" s="319"/>
      <c r="AW1034" s="394"/>
      <c r="AX1034" s="391"/>
      <c r="AY1034" s="319"/>
      <c r="AZ1034" s="319"/>
      <c r="BA1034" s="319"/>
      <c r="BB1034" s="319"/>
      <c r="BC1034" s="319"/>
      <c r="BD1034" s="391"/>
      <c r="BE1034" s="319"/>
      <c r="BF1034" s="319"/>
      <c r="BG1034" s="319"/>
      <c r="BH1034" s="319"/>
      <c r="BI1034" s="319"/>
      <c r="BJ1034" s="391"/>
      <c r="BL1034" s="391"/>
      <c r="BM1034" s="391"/>
      <c r="BN1034" s="391"/>
      <c r="BO1034" s="391"/>
      <c r="BP1034" s="391"/>
      <c r="BQ1034" s="391"/>
      <c r="BR1034" s="391"/>
      <c r="BS1034" s="391"/>
      <c r="BT1034" s="391"/>
      <c r="BU1034" s="391"/>
      <c r="BV1034" s="391"/>
      <c r="BW1034" s="391"/>
      <c r="BX1034" s="391"/>
    </row>
    <row r="1035" spans="1:76">
      <c r="A1035" s="662"/>
      <c r="B1035" s="319"/>
      <c r="C1035" s="319"/>
      <c r="D1035" s="319"/>
      <c r="E1035" s="319"/>
      <c r="F1035" s="319"/>
      <c r="G1035" s="393"/>
      <c r="H1035" s="391"/>
      <c r="I1035" s="319"/>
      <c r="J1035" s="319"/>
      <c r="K1035" s="319"/>
      <c r="L1035" s="319"/>
      <c r="M1035" s="319"/>
      <c r="N1035" s="391"/>
      <c r="O1035" s="319"/>
      <c r="P1035" s="319"/>
      <c r="Q1035" s="319"/>
      <c r="R1035" s="319"/>
      <c r="S1035" s="319"/>
      <c r="T1035" s="391"/>
      <c r="U1035" s="319"/>
      <c r="V1035" s="319"/>
      <c r="W1035" s="319"/>
      <c r="X1035" s="319"/>
      <c r="Y1035" s="319"/>
      <c r="Z1035" s="391"/>
      <c r="AA1035" s="319"/>
      <c r="AB1035" s="319"/>
      <c r="AC1035" s="319"/>
      <c r="AD1035" s="319"/>
      <c r="AE1035" s="319"/>
      <c r="AF1035" s="391"/>
      <c r="AG1035" s="319"/>
      <c r="AH1035" s="319"/>
      <c r="AI1035" s="319"/>
      <c r="AJ1035" s="319"/>
      <c r="AK1035" s="319"/>
      <c r="AL1035" s="391"/>
      <c r="AM1035" s="319"/>
      <c r="AN1035" s="319"/>
      <c r="AO1035" s="319"/>
      <c r="AP1035" s="319"/>
      <c r="AQ1035" s="319"/>
      <c r="AR1035" s="391"/>
      <c r="AS1035" s="319"/>
      <c r="AT1035" s="319"/>
      <c r="AU1035" s="319"/>
      <c r="AV1035" s="319"/>
      <c r="AW1035" s="394"/>
      <c r="AX1035" s="391"/>
      <c r="AY1035" s="319"/>
      <c r="AZ1035" s="319"/>
      <c r="BA1035" s="319"/>
      <c r="BB1035" s="319"/>
      <c r="BC1035" s="319"/>
      <c r="BD1035" s="391"/>
      <c r="BE1035" s="319"/>
      <c r="BF1035" s="319"/>
      <c r="BG1035" s="319"/>
      <c r="BH1035" s="319"/>
      <c r="BI1035" s="319"/>
      <c r="BJ1035" s="391"/>
      <c r="BL1035" s="391"/>
      <c r="BM1035" s="391"/>
      <c r="BN1035" s="391"/>
      <c r="BO1035" s="391"/>
      <c r="BP1035" s="391"/>
      <c r="BQ1035" s="391"/>
      <c r="BR1035" s="391"/>
      <c r="BS1035" s="391"/>
      <c r="BT1035" s="391"/>
      <c r="BU1035" s="391"/>
      <c r="BV1035" s="391"/>
      <c r="BW1035" s="391"/>
      <c r="BX1035" s="391"/>
    </row>
    <row r="1036" spans="1:76">
      <c r="A1036" s="662"/>
      <c r="B1036" s="319"/>
      <c r="C1036" s="319"/>
      <c r="D1036" s="319"/>
      <c r="E1036" s="319"/>
      <c r="F1036" s="319"/>
      <c r="G1036" s="393"/>
      <c r="H1036" s="391"/>
      <c r="I1036" s="319"/>
      <c r="J1036" s="319"/>
      <c r="K1036" s="319"/>
      <c r="L1036" s="319"/>
      <c r="M1036" s="319"/>
      <c r="N1036" s="391"/>
      <c r="O1036" s="319"/>
      <c r="P1036" s="319"/>
      <c r="Q1036" s="319"/>
      <c r="R1036" s="319"/>
      <c r="S1036" s="319"/>
      <c r="T1036" s="391"/>
      <c r="U1036" s="319"/>
      <c r="V1036" s="319"/>
      <c r="W1036" s="319"/>
      <c r="X1036" s="319"/>
      <c r="Y1036" s="319"/>
      <c r="Z1036" s="391"/>
      <c r="AA1036" s="319"/>
      <c r="AB1036" s="319"/>
      <c r="AC1036" s="319"/>
      <c r="AD1036" s="319"/>
      <c r="AE1036" s="319"/>
      <c r="AF1036" s="391"/>
      <c r="AG1036" s="319"/>
      <c r="AH1036" s="319"/>
      <c r="AI1036" s="319"/>
      <c r="AJ1036" s="319"/>
      <c r="AK1036" s="319"/>
      <c r="AL1036" s="391"/>
      <c r="AM1036" s="319"/>
      <c r="AN1036" s="319"/>
      <c r="AO1036" s="319"/>
      <c r="AP1036" s="319"/>
      <c r="AQ1036" s="319"/>
      <c r="AR1036" s="391"/>
      <c r="AS1036" s="319"/>
      <c r="AT1036" s="319"/>
      <c r="AU1036" s="319"/>
      <c r="AV1036" s="319"/>
      <c r="AW1036" s="394"/>
      <c r="AX1036" s="391"/>
      <c r="AY1036" s="319"/>
      <c r="AZ1036" s="319"/>
      <c r="BA1036" s="319"/>
      <c r="BB1036" s="319"/>
      <c r="BC1036" s="319"/>
      <c r="BD1036" s="391"/>
      <c r="BE1036" s="319"/>
      <c r="BF1036" s="319"/>
      <c r="BG1036" s="319"/>
      <c r="BH1036" s="319"/>
      <c r="BI1036" s="319"/>
      <c r="BJ1036" s="391"/>
      <c r="BL1036" s="391"/>
      <c r="BM1036" s="391"/>
      <c r="BN1036" s="391"/>
      <c r="BO1036" s="391"/>
      <c r="BP1036" s="391"/>
      <c r="BQ1036" s="391"/>
      <c r="BR1036" s="391"/>
      <c r="BS1036" s="391"/>
      <c r="BT1036" s="391"/>
      <c r="BU1036" s="391"/>
      <c r="BV1036" s="391"/>
      <c r="BW1036" s="391"/>
      <c r="BX1036" s="391"/>
    </row>
    <row r="1037" spans="1:76">
      <c r="A1037" s="662"/>
      <c r="B1037" s="319"/>
      <c r="C1037" s="319"/>
      <c r="D1037" s="319"/>
      <c r="E1037" s="319"/>
      <c r="F1037" s="319"/>
      <c r="G1037" s="393"/>
      <c r="H1037" s="391"/>
      <c r="I1037" s="319"/>
      <c r="J1037" s="319"/>
      <c r="K1037" s="319"/>
      <c r="L1037" s="319"/>
      <c r="M1037" s="319"/>
      <c r="N1037" s="391"/>
      <c r="O1037" s="319"/>
      <c r="P1037" s="319"/>
      <c r="Q1037" s="319"/>
      <c r="R1037" s="319"/>
      <c r="S1037" s="319"/>
      <c r="T1037" s="391"/>
      <c r="U1037" s="319"/>
      <c r="V1037" s="319"/>
      <c r="W1037" s="319"/>
      <c r="X1037" s="319"/>
      <c r="Y1037" s="319"/>
      <c r="Z1037" s="391"/>
      <c r="AA1037" s="319"/>
      <c r="AB1037" s="319"/>
      <c r="AC1037" s="319"/>
      <c r="AD1037" s="319"/>
      <c r="AE1037" s="319"/>
      <c r="AF1037" s="391"/>
      <c r="AG1037" s="319"/>
      <c r="AH1037" s="319"/>
      <c r="AI1037" s="319"/>
      <c r="AJ1037" s="319"/>
      <c r="AK1037" s="319"/>
      <c r="AL1037" s="391"/>
      <c r="AM1037" s="319"/>
      <c r="AN1037" s="319"/>
      <c r="AO1037" s="319"/>
      <c r="AP1037" s="319"/>
      <c r="AQ1037" s="319"/>
      <c r="AR1037" s="391"/>
      <c r="AS1037" s="319"/>
      <c r="AT1037" s="319"/>
      <c r="AU1037" s="319"/>
      <c r="AV1037" s="319"/>
      <c r="AW1037" s="394"/>
      <c r="AX1037" s="391"/>
      <c r="AY1037" s="319"/>
      <c r="AZ1037" s="319"/>
      <c r="BA1037" s="319"/>
      <c r="BB1037" s="319"/>
      <c r="BC1037" s="319"/>
      <c r="BD1037" s="391"/>
      <c r="BE1037" s="319"/>
      <c r="BF1037" s="319"/>
      <c r="BG1037" s="319"/>
      <c r="BH1037" s="319"/>
      <c r="BI1037" s="319"/>
      <c r="BJ1037" s="391"/>
      <c r="BL1037" s="391"/>
      <c r="BM1037" s="391"/>
      <c r="BN1037" s="391"/>
      <c r="BO1037" s="391"/>
      <c r="BP1037" s="391"/>
      <c r="BQ1037" s="391"/>
      <c r="BR1037" s="391"/>
      <c r="BS1037" s="391"/>
      <c r="BT1037" s="391"/>
      <c r="BU1037" s="391"/>
      <c r="BV1037" s="391"/>
      <c r="BW1037" s="391"/>
      <c r="BX1037" s="391"/>
    </row>
    <row r="1038" spans="1:76">
      <c r="A1038" s="662"/>
      <c r="B1038" s="319"/>
      <c r="C1038" s="319"/>
      <c r="D1038" s="319"/>
      <c r="E1038" s="319"/>
      <c r="F1038" s="319"/>
      <c r="G1038" s="393"/>
      <c r="H1038" s="391"/>
      <c r="I1038" s="319"/>
      <c r="J1038" s="319"/>
      <c r="K1038" s="319"/>
      <c r="L1038" s="319"/>
      <c r="M1038" s="319"/>
      <c r="N1038" s="391"/>
      <c r="O1038" s="319"/>
      <c r="P1038" s="319"/>
      <c r="Q1038" s="319"/>
      <c r="R1038" s="319"/>
      <c r="S1038" s="319"/>
      <c r="T1038" s="391"/>
      <c r="U1038" s="319"/>
      <c r="V1038" s="319"/>
      <c r="W1038" s="319"/>
      <c r="X1038" s="319"/>
      <c r="Y1038" s="319"/>
      <c r="Z1038" s="391"/>
      <c r="AA1038" s="319"/>
      <c r="AB1038" s="319"/>
      <c r="AC1038" s="319"/>
      <c r="AD1038" s="319"/>
      <c r="AE1038" s="319"/>
      <c r="AF1038" s="391"/>
      <c r="AG1038" s="319"/>
      <c r="AH1038" s="319"/>
      <c r="AI1038" s="319"/>
      <c r="AJ1038" s="319"/>
      <c r="AK1038" s="319"/>
      <c r="AL1038" s="391"/>
      <c r="AM1038" s="319"/>
      <c r="AN1038" s="319"/>
      <c r="AO1038" s="319"/>
      <c r="AP1038" s="319"/>
      <c r="AQ1038" s="319"/>
      <c r="AR1038" s="391"/>
      <c r="AS1038" s="319"/>
      <c r="AT1038" s="319"/>
      <c r="AU1038" s="319"/>
      <c r="AV1038" s="319"/>
      <c r="AW1038" s="394"/>
      <c r="AX1038" s="391"/>
      <c r="AY1038" s="319"/>
      <c r="AZ1038" s="319"/>
      <c r="BA1038" s="319"/>
      <c r="BB1038" s="319"/>
      <c r="BC1038" s="319"/>
      <c r="BD1038" s="391"/>
      <c r="BE1038" s="319"/>
      <c r="BF1038" s="319"/>
      <c r="BG1038" s="319"/>
      <c r="BH1038" s="319"/>
      <c r="BI1038" s="319"/>
      <c r="BJ1038" s="391"/>
      <c r="BL1038" s="391"/>
      <c r="BM1038" s="391"/>
      <c r="BN1038" s="391"/>
      <c r="BO1038" s="391"/>
      <c r="BP1038" s="391"/>
      <c r="BQ1038" s="391"/>
      <c r="BR1038" s="391"/>
      <c r="BS1038" s="391"/>
      <c r="BT1038" s="391"/>
      <c r="BU1038" s="391"/>
      <c r="BV1038" s="391"/>
      <c r="BW1038" s="391"/>
      <c r="BX1038" s="391"/>
    </row>
    <row r="1039" spans="1:76">
      <c r="A1039" s="662"/>
      <c r="B1039" s="319"/>
      <c r="C1039" s="319"/>
      <c r="D1039" s="319"/>
      <c r="E1039" s="319"/>
      <c r="F1039" s="319"/>
      <c r="G1039" s="393"/>
      <c r="H1039" s="391"/>
      <c r="I1039" s="319"/>
      <c r="J1039" s="319"/>
      <c r="K1039" s="319"/>
      <c r="L1039" s="319"/>
      <c r="M1039" s="319"/>
      <c r="N1039" s="391"/>
      <c r="O1039" s="319"/>
      <c r="P1039" s="319"/>
      <c r="Q1039" s="319"/>
      <c r="R1039" s="319"/>
      <c r="S1039" s="319"/>
      <c r="T1039" s="391"/>
      <c r="U1039" s="319"/>
      <c r="V1039" s="319"/>
      <c r="W1039" s="319"/>
      <c r="X1039" s="319"/>
      <c r="Y1039" s="319"/>
      <c r="Z1039" s="391"/>
      <c r="AA1039" s="319"/>
      <c r="AB1039" s="319"/>
      <c r="AC1039" s="319"/>
      <c r="AD1039" s="319"/>
      <c r="AE1039" s="319"/>
      <c r="AF1039" s="391"/>
      <c r="AG1039" s="319"/>
      <c r="AH1039" s="319"/>
      <c r="AI1039" s="319"/>
      <c r="AJ1039" s="319"/>
      <c r="AK1039" s="319"/>
      <c r="AL1039" s="391"/>
      <c r="AM1039" s="319"/>
      <c r="AN1039" s="319"/>
      <c r="AO1039" s="319"/>
      <c r="AP1039" s="319"/>
      <c r="AQ1039" s="319"/>
      <c r="AR1039" s="391"/>
      <c r="AS1039" s="319"/>
      <c r="AT1039" s="319"/>
      <c r="AU1039" s="319"/>
      <c r="AV1039" s="319"/>
      <c r="AW1039" s="394"/>
      <c r="AX1039" s="391"/>
      <c r="AY1039" s="319"/>
      <c r="AZ1039" s="319"/>
      <c r="BA1039" s="319"/>
      <c r="BB1039" s="319"/>
      <c r="BC1039" s="319"/>
      <c r="BD1039" s="391"/>
      <c r="BE1039" s="319"/>
      <c r="BF1039" s="319"/>
      <c r="BG1039" s="319"/>
      <c r="BH1039" s="319"/>
      <c r="BI1039" s="319"/>
      <c r="BJ1039" s="391"/>
      <c r="BL1039" s="391"/>
      <c r="BM1039" s="391"/>
      <c r="BN1039" s="391"/>
      <c r="BO1039" s="391"/>
      <c r="BP1039" s="391"/>
      <c r="BQ1039" s="391"/>
      <c r="BR1039" s="391"/>
      <c r="BS1039" s="391"/>
      <c r="BT1039" s="391"/>
      <c r="BU1039" s="391"/>
      <c r="BV1039" s="391"/>
      <c r="BW1039" s="391"/>
      <c r="BX1039" s="391"/>
    </row>
    <row r="1040" spans="1:76">
      <c r="A1040" s="662"/>
      <c r="B1040" s="319"/>
      <c r="C1040" s="319"/>
      <c r="D1040" s="319"/>
      <c r="E1040" s="319"/>
      <c r="F1040" s="319"/>
      <c r="G1040" s="393"/>
      <c r="H1040" s="391"/>
      <c r="I1040" s="319"/>
      <c r="J1040" s="319"/>
      <c r="K1040" s="319"/>
      <c r="L1040" s="319"/>
      <c r="M1040" s="319"/>
      <c r="N1040" s="391"/>
      <c r="O1040" s="319"/>
      <c r="P1040" s="319"/>
      <c r="Q1040" s="319"/>
      <c r="R1040" s="319"/>
      <c r="S1040" s="319"/>
      <c r="T1040" s="391"/>
      <c r="U1040" s="319"/>
      <c r="V1040" s="319"/>
      <c r="W1040" s="319"/>
      <c r="X1040" s="319"/>
      <c r="Y1040" s="319"/>
      <c r="Z1040" s="391"/>
      <c r="AA1040" s="319"/>
      <c r="AB1040" s="319"/>
      <c r="AC1040" s="319"/>
      <c r="AD1040" s="319"/>
      <c r="AE1040" s="319"/>
      <c r="AF1040" s="391"/>
      <c r="AG1040" s="319"/>
      <c r="AH1040" s="319"/>
      <c r="AI1040" s="319"/>
      <c r="AJ1040" s="319"/>
      <c r="AK1040" s="319"/>
      <c r="AL1040" s="391"/>
      <c r="AM1040" s="319"/>
      <c r="AN1040" s="319"/>
      <c r="AO1040" s="319"/>
      <c r="AP1040" s="319"/>
      <c r="AQ1040" s="319"/>
      <c r="AR1040" s="391"/>
      <c r="AS1040" s="319"/>
      <c r="AT1040" s="319"/>
      <c r="AU1040" s="319"/>
      <c r="AV1040" s="319"/>
      <c r="AW1040" s="394"/>
      <c r="AX1040" s="391"/>
      <c r="AY1040" s="319"/>
      <c r="AZ1040" s="319"/>
      <c r="BA1040" s="319"/>
      <c r="BB1040" s="319"/>
      <c r="BC1040" s="319"/>
      <c r="BD1040" s="391"/>
      <c r="BE1040" s="319"/>
      <c r="BF1040" s="319"/>
      <c r="BG1040" s="319"/>
      <c r="BH1040" s="319"/>
      <c r="BI1040" s="319"/>
      <c r="BJ1040" s="391"/>
      <c r="BL1040" s="391"/>
      <c r="BM1040" s="391"/>
      <c r="BN1040" s="391"/>
      <c r="BO1040" s="391"/>
      <c r="BP1040" s="391"/>
      <c r="BQ1040" s="391"/>
      <c r="BR1040" s="391"/>
      <c r="BS1040" s="391"/>
      <c r="BT1040" s="391"/>
      <c r="BU1040" s="391"/>
      <c r="BV1040" s="391"/>
      <c r="BW1040" s="391"/>
      <c r="BX1040" s="391"/>
    </row>
    <row r="1041" spans="1:76">
      <c r="A1041" s="662"/>
      <c r="B1041" s="319"/>
      <c r="C1041" s="319"/>
      <c r="D1041" s="319"/>
      <c r="E1041" s="319"/>
      <c r="F1041" s="319"/>
      <c r="G1041" s="393"/>
      <c r="H1041" s="391"/>
      <c r="I1041" s="319"/>
      <c r="J1041" s="319"/>
      <c r="K1041" s="319"/>
      <c r="L1041" s="319"/>
      <c r="M1041" s="319"/>
      <c r="N1041" s="391"/>
      <c r="O1041" s="319"/>
      <c r="P1041" s="319"/>
      <c r="Q1041" s="319"/>
      <c r="R1041" s="319"/>
      <c r="S1041" s="319"/>
      <c r="T1041" s="391"/>
      <c r="U1041" s="319"/>
      <c r="V1041" s="319"/>
      <c r="W1041" s="319"/>
      <c r="X1041" s="319"/>
      <c r="Y1041" s="319"/>
      <c r="Z1041" s="391"/>
      <c r="AA1041" s="319"/>
      <c r="AB1041" s="319"/>
      <c r="AC1041" s="319"/>
      <c r="AD1041" s="319"/>
      <c r="AE1041" s="319"/>
      <c r="AF1041" s="391"/>
      <c r="AG1041" s="319"/>
      <c r="AH1041" s="319"/>
      <c r="AI1041" s="319"/>
      <c r="AJ1041" s="319"/>
      <c r="AK1041" s="319"/>
      <c r="AL1041" s="391"/>
      <c r="AM1041" s="319"/>
      <c r="AN1041" s="319"/>
      <c r="AO1041" s="319"/>
      <c r="AP1041" s="319"/>
      <c r="AQ1041" s="319"/>
      <c r="AR1041" s="391"/>
      <c r="AS1041" s="319"/>
      <c r="AT1041" s="319"/>
      <c r="AU1041" s="319"/>
      <c r="AV1041" s="319"/>
      <c r="AW1041" s="394"/>
      <c r="AX1041" s="391"/>
      <c r="AY1041" s="319"/>
      <c r="AZ1041" s="319"/>
      <c r="BA1041" s="319"/>
      <c r="BB1041" s="319"/>
      <c r="BC1041" s="319"/>
      <c r="BD1041" s="391"/>
      <c r="BE1041" s="319"/>
      <c r="BF1041" s="319"/>
      <c r="BG1041" s="319"/>
      <c r="BH1041" s="319"/>
      <c r="BI1041" s="319"/>
      <c r="BJ1041" s="391"/>
      <c r="BL1041" s="391"/>
      <c r="BM1041" s="391"/>
      <c r="BN1041" s="391"/>
      <c r="BO1041" s="391"/>
      <c r="BP1041" s="391"/>
      <c r="BQ1041" s="391"/>
      <c r="BR1041" s="391"/>
      <c r="BS1041" s="391"/>
      <c r="BT1041" s="391"/>
      <c r="BU1041" s="391"/>
      <c r="BV1041" s="391"/>
      <c r="BW1041" s="391"/>
      <c r="BX1041" s="391"/>
    </row>
    <row r="1042" spans="1:76">
      <c r="A1042" s="662"/>
      <c r="B1042" s="319"/>
      <c r="C1042" s="319"/>
      <c r="D1042" s="319"/>
      <c r="E1042" s="319"/>
      <c r="F1042" s="319"/>
      <c r="G1042" s="393"/>
      <c r="H1042" s="391"/>
      <c r="I1042" s="319"/>
      <c r="J1042" s="319"/>
      <c r="K1042" s="319"/>
      <c r="L1042" s="319"/>
      <c r="M1042" s="319"/>
      <c r="N1042" s="391"/>
      <c r="O1042" s="319"/>
      <c r="P1042" s="319"/>
      <c r="Q1042" s="319"/>
      <c r="R1042" s="319"/>
      <c r="S1042" s="319"/>
      <c r="T1042" s="391"/>
      <c r="U1042" s="319"/>
      <c r="V1042" s="319"/>
      <c r="W1042" s="319"/>
      <c r="X1042" s="319"/>
      <c r="Y1042" s="319"/>
      <c r="Z1042" s="391"/>
      <c r="AA1042" s="319"/>
      <c r="AB1042" s="319"/>
      <c r="AC1042" s="319"/>
      <c r="AD1042" s="319"/>
      <c r="AE1042" s="319"/>
      <c r="AF1042" s="391"/>
      <c r="AG1042" s="319"/>
      <c r="AH1042" s="319"/>
      <c r="AI1042" s="319"/>
      <c r="AJ1042" s="319"/>
      <c r="AK1042" s="319"/>
      <c r="AL1042" s="391"/>
      <c r="AM1042" s="319"/>
      <c r="AN1042" s="319"/>
      <c r="AO1042" s="319"/>
      <c r="AP1042" s="319"/>
      <c r="AQ1042" s="319"/>
      <c r="AR1042" s="391"/>
      <c r="AS1042" s="319"/>
      <c r="AT1042" s="319"/>
      <c r="AU1042" s="319"/>
      <c r="AV1042" s="319"/>
      <c r="AW1042" s="394"/>
      <c r="AX1042" s="391"/>
      <c r="AY1042" s="319"/>
      <c r="AZ1042" s="319"/>
      <c r="BA1042" s="319"/>
      <c r="BB1042" s="319"/>
      <c r="BC1042" s="319"/>
      <c r="BD1042" s="391"/>
      <c r="BE1042" s="319"/>
      <c r="BF1042" s="319"/>
      <c r="BG1042" s="319"/>
      <c r="BH1042" s="319"/>
      <c r="BI1042" s="319"/>
      <c r="BJ1042" s="391"/>
      <c r="BL1042" s="391"/>
      <c r="BM1042" s="391"/>
      <c r="BN1042" s="391"/>
      <c r="BO1042" s="391"/>
      <c r="BP1042" s="391"/>
      <c r="BQ1042" s="391"/>
      <c r="BR1042" s="391"/>
      <c r="BS1042" s="391"/>
      <c r="BT1042" s="391"/>
      <c r="BU1042" s="391"/>
      <c r="BV1042" s="391"/>
      <c r="BW1042" s="391"/>
      <c r="BX1042" s="391"/>
    </row>
    <row r="1043" spans="1:76">
      <c r="A1043" s="662"/>
      <c r="B1043" s="319"/>
      <c r="C1043" s="319"/>
      <c r="D1043" s="319"/>
      <c r="E1043" s="319"/>
      <c r="F1043" s="319"/>
      <c r="G1043" s="393"/>
      <c r="H1043" s="391"/>
      <c r="I1043" s="319"/>
      <c r="J1043" s="319"/>
      <c r="K1043" s="319"/>
      <c r="L1043" s="319"/>
      <c r="M1043" s="319"/>
      <c r="N1043" s="391"/>
      <c r="O1043" s="319"/>
      <c r="P1043" s="319"/>
      <c r="Q1043" s="319"/>
      <c r="R1043" s="319"/>
      <c r="S1043" s="319"/>
      <c r="T1043" s="391"/>
      <c r="U1043" s="319"/>
      <c r="V1043" s="319"/>
      <c r="W1043" s="319"/>
      <c r="X1043" s="319"/>
      <c r="Y1043" s="319"/>
      <c r="Z1043" s="391"/>
      <c r="AA1043" s="319"/>
      <c r="AB1043" s="319"/>
      <c r="AC1043" s="319"/>
      <c r="AD1043" s="319"/>
      <c r="AE1043" s="319"/>
      <c r="AF1043" s="391"/>
      <c r="AG1043" s="319"/>
      <c r="AH1043" s="319"/>
      <c r="AI1043" s="319"/>
      <c r="AJ1043" s="319"/>
      <c r="AK1043" s="319"/>
      <c r="AL1043" s="391"/>
      <c r="AM1043" s="319"/>
      <c r="AN1043" s="319"/>
      <c r="AO1043" s="319"/>
      <c r="AP1043" s="319"/>
      <c r="AQ1043" s="319"/>
      <c r="AR1043" s="391"/>
      <c r="AS1043" s="319"/>
      <c r="AT1043" s="319"/>
      <c r="AU1043" s="319"/>
      <c r="AV1043" s="319"/>
      <c r="AW1043" s="394"/>
      <c r="AX1043" s="391"/>
      <c r="AY1043" s="319"/>
      <c r="AZ1043" s="319"/>
      <c r="BA1043" s="319"/>
      <c r="BB1043" s="319"/>
      <c r="BC1043" s="319"/>
      <c r="BD1043" s="391"/>
      <c r="BE1043" s="319"/>
      <c r="BF1043" s="319"/>
      <c r="BG1043" s="319"/>
      <c r="BH1043" s="319"/>
      <c r="BI1043" s="319"/>
      <c r="BJ1043" s="391"/>
      <c r="BL1043" s="391"/>
      <c r="BM1043" s="391"/>
      <c r="BN1043" s="391"/>
      <c r="BO1043" s="391"/>
      <c r="BP1043" s="391"/>
      <c r="BQ1043" s="391"/>
      <c r="BR1043" s="391"/>
      <c r="BS1043" s="391"/>
      <c r="BT1043" s="391"/>
      <c r="BU1043" s="391"/>
      <c r="BV1043" s="391"/>
      <c r="BW1043" s="391"/>
      <c r="BX1043" s="391"/>
    </row>
    <row r="1044" spans="1:76">
      <c r="A1044" s="662"/>
      <c r="B1044" s="319"/>
      <c r="C1044" s="319"/>
      <c r="D1044" s="319"/>
      <c r="E1044" s="319"/>
      <c r="F1044" s="319"/>
      <c r="G1044" s="393"/>
      <c r="H1044" s="391"/>
      <c r="I1044" s="319"/>
      <c r="J1044" s="319"/>
      <c r="K1044" s="319"/>
      <c r="L1044" s="319"/>
      <c r="M1044" s="319"/>
      <c r="N1044" s="391"/>
      <c r="O1044" s="319"/>
      <c r="P1044" s="319"/>
      <c r="Q1044" s="319"/>
      <c r="R1044" s="319"/>
      <c r="S1044" s="319"/>
      <c r="T1044" s="391"/>
      <c r="U1044" s="319"/>
      <c r="V1044" s="319"/>
      <c r="W1044" s="319"/>
      <c r="X1044" s="319"/>
      <c r="Y1044" s="319"/>
      <c r="Z1044" s="391"/>
      <c r="AA1044" s="319"/>
      <c r="AB1044" s="319"/>
      <c r="AC1044" s="319"/>
      <c r="AD1044" s="319"/>
      <c r="AE1044" s="319"/>
      <c r="AF1044" s="391"/>
      <c r="AG1044" s="319"/>
      <c r="AH1044" s="319"/>
      <c r="AI1044" s="319"/>
      <c r="AJ1044" s="319"/>
      <c r="AK1044" s="319"/>
      <c r="AL1044" s="391"/>
      <c r="AM1044" s="319"/>
      <c r="AN1044" s="319"/>
      <c r="AO1044" s="319"/>
      <c r="AP1044" s="319"/>
      <c r="AQ1044" s="319"/>
      <c r="AR1044" s="391"/>
      <c r="AS1044" s="319"/>
      <c r="AT1044" s="319"/>
      <c r="AU1044" s="319"/>
      <c r="AV1044" s="319"/>
      <c r="AW1044" s="394"/>
      <c r="AX1044" s="391"/>
      <c r="AY1044" s="319"/>
      <c r="AZ1044" s="319"/>
      <c r="BA1044" s="319"/>
      <c r="BB1044" s="319"/>
      <c r="BC1044" s="319"/>
      <c r="BD1044" s="391"/>
      <c r="BE1044" s="319"/>
      <c r="BF1044" s="319"/>
      <c r="BG1044" s="319"/>
      <c r="BH1044" s="319"/>
      <c r="BI1044" s="319"/>
      <c r="BJ1044" s="391"/>
      <c r="BL1044" s="391"/>
      <c r="BM1044" s="391"/>
      <c r="BN1044" s="391"/>
      <c r="BO1044" s="391"/>
      <c r="BP1044" s="391"/>
      <c r="BQ1044" s="391"/>
      <c r="BR1044" s="391"/>
      <c r="BS1044" s="391"/>
      <c r="BT1044" s="391"/>
      <c r="BU1044" s="391"/>
      <c r="BV1044" s="391"/>
      <c r="BW1044" s="391"/>
      <c r="BX1044" s="391"/>
    </row>
    <row r="1045" spans="1:76">
      <c r="A1045" s="662"/>
      <c r="B1045" s="319"/>
      <c r="C1045" s="319"/>
      <c r="D1045" s="319"/>
      <c r="E1045" s="319"/>
      <c r="F1045" s="319"/>
      <c r="G1045" s="393"/>
      <c r="H1045" s="391"/>
      <c r="I1045" s="319"/>
      <c r="J1045" s="319"/>
      <c r="K1045" s="319"/>
      <c r="L1045" s="319"/>
      <c r="M1045" s="319"/>
      <c r="N1045" s="391"/>
      <c r="O1045" s="319"/>
      <c r="P1045" s="319"/>
      <c r="Q1045" s="319"/>
      <c r="R1045" s="319"/>
      <c r="S1045" s="319"/>
      <c r="T1045" s="391"/>
      <c r="U1045" s="319"/>
      <c r="V1045" s="319"/>
      <c r="W1045" s="319"/>
      <c r="X1045" s="319"/>
      <c r="Y1045" s="319"/>
      <c r="Z1045" s="391"/>
      <c r="AA1045" s="319"/>
      <c r="AB1045" s="319"/>
      <c r="AC1045" s="319"/>
      <c r="AD1045" s="319"/>
      <c r="AE1045" s="319"/>
      <c r="AF1045" s="391"/>
      <c r="AG1045" s="319"/>
      <c r="AH1045" s="319"/>
      <c r="AI1045" s="319"/>
      <c r="AJ1045" s="319"/>
      <c r="AK1045" s="319"/>
      <c r="AL1045" s="391"/>
      <c r="AM1045" s="319"/>
      <c r="AN1045" s="319"/>
      <c r="AO1045" s="319"/>
      <c r="AP1045" s="319"/>
      <c r="AQ1045" s="319"/>
      <c r="AR1045" s="391"/>
      <c r="AS1045" s="319"/>
      <c r="AT1045" s="319"/>
      <c r="AU1045" s="319"/>
      <c r="AV1045" s="319"/>
      <c r="AW1045" s="394"/>
      <c r="AX1045" s="391"/>
      <c r="AY1045" s="319"/>
      <c r="AZ1045" s="319"/>
      <c r="BA1045" s="319"/>
      <c r="BB1045" s="319"/>
      <c r="BC1045" s="319"/>
      <c r="BD1045" s="391"/>
      <c r="BE1045" s="319"/>
      <c r="BF1045" s="319"/>
      <c r="BG1045" s="319"/>
      <c r="BH1045" s="319"/>
      <c r="BI1045" s="319"/>
      <c r="BJ1045" s="391"/>
      <c r="BL1045" s="391"/>
      <c r="BM1045" s="391"/>
      <c r="BN1045" s="391"/>
      <c r="BO1045" s="391"/>
      <c r="BP1045" s="391"/>
      <c r="BQ1045" s="391"/>
      <c r="BR1045" s="391"/>
      <c r="BS1045" s="391"/>
      <c r="BT1045" s="391"/>
      <c r="BU1045" s="391"/>
      <c r="BV1045" s="391"/>
      <c r="BW1045" s="391"/>
      <c r="BX1045" s="391"/>
    </row>
    <row r="1046" spans="1:76">
      <c r="A1046" s="662"/>
      <c r="B1046" s="319"/>
      <c r="C1046" s="319"/>
      <c r="D1046" s="319"/>
      <c r="E1046" s="319"/>
      <c r="F1046" s="319"/>
      <c r="G1046" s="393"/>
      <c r="H1046" s="391"/>
      <c r="I1046" s="319"/>
      <c r="J1046" s="319"/>
      <c r="K1046" s="319"/>
      <c r="L1046" s="319"/>
      <c r="M1046" s="319"/>
      <c r="N1046" s="391"/>
      <c r="O1046" s="319"/>
      <c r="P1046" s="319"/>
      <c r="Q1046" s="319"/>
      <c r="R1046" s="319"/>
      <c r="S1046" s="319"/>
      <c r="T1046" s="391"/>
      <c r="U1046" s="319"/>
      <c r="V1046" s="319"/>
      <c r="W1046" s="319"/>
      <c r="X1046" s="319"/>
      <c r="Y1046" s="319"/>
      <c r="Z1046" s="391"/>
      <c r="AA1046" s="319"/>
      <c r="AB1046" s="319"/>
      <c r="AC1046" s="319"/>
      <c r="AD1046" s="319"/>
      <c r="AE1046" s="319"/>
      <c r="AF1046" s="391"/>
      <c r="AG1046" s="319"/>
      <c r="AH1046" s="319"/>
      <c r="AI1046" s="319"/>
      <c r="AJ1046" s="319"/>
      <c r="AK1046" s="319"/>
      <c r="AL1046" s="391"/>
      <c r="AM1046" s="319"/>
      <c r="AN1046" s="319"/>
      <c r="AO1046" s="319"/>
      <c r="AP1046" s="319"/>
      <c r="AQ1046" s="319"/>
      <c r="AR1046" s="391"/>
      <c r="AS1046" s="319"/>
      <c r="AT1046" s="319"/>
      <c r="AU1046" s="319"/>
      <c r="AV1046" s="319"/>
      <c r="AW1046" s="394"/>
      <c r="AX1046" s="391"/>
      <c r="AY1046" s="319"/>
      <c r="AZ1046" s="319"/>
      <c r="BA1046" s="319"/>
      <c r="BB1046" s="319"/>
      <c r="BC1046" s="319"/>
      <c r="BD1046" s="391"/>
      <c r="BE1046" s="319"/>
      <c r="BF1046" s="319"/>
      <c r="BG1046" s="319"/>
      <c r="BH1046" s="319"/>
      <c r="BI1046" s="319"/>
      <c r="BJ1046" s="391"/>
      <c r="BL1046" s="391"/>
      <c r="BM1046" s="391"/>
      <c r="BN1046" s="391"/>
      <c r="BO1046" s="391"/>
      <c r="BP1046" s="391"/>
      <c r="BQ1046" s="391"/>
      <c r="BR1046" s="391"/>
      <c r="BS1046" s="391"/>
      <c r="BT1046" s="391"/>
      <c r="BU1046" s="391"/>
      <c r="BV1046" s="391"/>
      <c r="BW1046" s="391"/>
      <c r="BX1046" s="391"/>
    </row>
    <row r="1047" spans="1:76">
      <c r="A1047" s="662"/>
      <c r="B1047" s="319"/>
      <c r="C1047" s="319"/>
      <c r="D1047" s="319"/>
      <c r="E1047" s="319"/>
      <c r="F1047" s="319"/>
      <c r="G1047" s="393"/>
      <c r="H1047" s="391"/>
      <c r="I1047" s="319"/>
      <c r="J1047" s="319"/>
      <c r="K1047" s="319"/>
      <c r="L1047" s="319"/>
      <c r="M1047" s="319"/>
      <c r="N1047" s="391"/>
      <c r="O1047" s="319"/>
      <c r="P1047" s="319"/>
      <c r="Q1047" s="319"/>
      <c r="R1047" s="319"/>
      <c r="S1047" s="319"/>
      <c r="T1047" s="391"/>
      <c r="U1047" s="319"/>
      <c r="V1047" s="319"/>
      <c r="W1047" s="319"/>
      <c r="X1047" s="319"/>
      <c r="Y1047" s="319"/>
      <c r="Z1047" s="391"/>
      <c r="AA1047" s="319"/>
      <c r="AB1047" s="319"/>
      <c r="AC1047" s="319"/>
      <c r="AD1047" s="319"/>
      <c r="AE1047" s="319"/>
      <c r="AF1047" s="391"/>
      <c r="AG1047" s="319"/>
      <c r="AH1047" s="319"/>
      <c r="AI1047" s="319"/>
      <c r="AJ1047" s="319"/>
      <c r="AK1047" s="319"/>
      <c r="AL1047" s="391"/>
      <c r="AM1047" s="319"/>
      <c r="AN1047" s="319"/>
      <c r="AO1047" s="319"/>
      <c r="AP1047" s="319"/>
      <c r="AQ1047" s="319"/>
      <c r="AR1047" s="391"/>
      <c r="AS1047" s="319"/>
      <c r="AT1047" s="319"/>
      <c r="AU1047" s="319"/>
      <c r="AV1047" s="319"/>
      <c r="AW1047" s="394"/>
      <c r="AX1047" s="391"/>
      <c r="AY1047" s="319"/>
      <c r="AZ1047" s="319"/>
      <c r="BA1047" s="319"/>
      <c r="BB1047" s="319"/>
      <c r="BC1047" s="319"/>
      <c r="BD1047" s="391"/>
      <c r="BE1047" s="319"/>
      <c r="BF1047" s="319"/>
      <c r="BG1047" s="319"/>
      <c r="BH1047" s="319"/>
      <c r="BI1047" s="319"/>
      <c r="BJ1047" s="391"/>
      <c r="BL1047" s="391"/>
      <c r="BM1047" s="391"/>
      <c r="BN1047" s="391"/>
      <c r="BO1047" s="391"/>
      <c r="BP1047" s="391"/>
      <c r="BQ1047" s="391"/>
      <c r="BR1047" s="391"/>
      <c r="BS1047" s="391"/>
      <c r="BT1047" s="391"/>
      <c r="BU1047" s="391"/>
      <c r="BV1047" s="391"/>
      <c r="BW1047" s="391"/>
      <c r="BX1047" s="391"/>
    </row>
    <row r="1048" spans="1:76">
      <c r="A1048" s="662"/>
      <c r="B1048" s="319"/>
      <c r="C1048" s="319"/>
      <c r="D1048" s="319"/>
      <c r="E1048" s="319"/>
      <c r="F1048" s="319"/>
      <c r="G1048" s="393"/>
      <c r="H1048" s="391"/>
      <c r="I1048" s="319"/>
      <c r="J1048" s="319"/>
      <c r="K1048" s="319"/>
      <c r="L1048" s="319"/>
      <c r="M1048" s="319"/>
      <c r="N1048" s="391"/>
      <c r="O1048" s="319"/>
      <c r="P1048" s="319"/>
      <c r="Q1048" s="319"/>
      <c r="R1048" s="319"/>
      <c r="S1048" s="319"/>
      <c r="T1048" s="391"/>
      <c r="U1048" s="319"/>
      <c r="V1048" s="319"/>
      <c r="W1048" s="319"/>
      <c r="X1048" s="319"/>
      <c r="Y1048" s="319"/>
      <c r="Z1048" s="391"/>
      <c r="AA1048" s="319"/>
      <c r="AB1048" s="319"/>
      <c r="AC1048" s="319"/>
      <c r="AD1048" s="319"/>
      <c r="AE1048" s="319"/>
      <c r="AF1048" s="391"/>
      <c r="AG1048" s="319"/>
      <c r="AH1048" s="319"/>
      <c r="AI1048" s="319"/>
      <c r="AJ1048" s="319"/>
      <c r="AK1048" s="319"/>
      <c r="AL1048" s="391"/>
      <c r="AM1048" s="319"/>
      <c r="AN1048" s="319"/>
      <c r="AO1048" s="319"/>
      <c r="AP1048" s="319"/>
      <c r="AQ1048" s="319"/>
      <c r="AR1048" s="391"/>
      <c r="AS1048" s="319"/>
      <c r="AT1048" s="319"/>
      <c r="AU1048" s="319"/>
      <c r="AV1048" s="319"/>
      <c r="AW1048" s="394"/>
      <c r="AX1048" s="391"/>
      <c r="AY1048" s="319"/>
      <c r="AZ1048" s="319"/>
      <c r="BA1048" s="319"/>
      <c r="BB1048" s="319"/>
      <c r="BC1048" s="319"/>
      <c r="BD1048" s="391"/>
      <c r="BE1048" s="319"/>
      <c r="BF1048" s="319"/>
      <c r="BG1048" s="319"/>
      <c r="BH1048" s="319"/>
      <c r="BI1048" s="319"/>
      <c r="BJ1048" s="391"/>
      <c r="BL1048" s="391"/>
      <c r="BM1048" s="391"/>
      <c r="BN1048" s="391"/>
      <c r="BO1048" s="391"/>
      <c r="BP1048" s="391"/>
      <c r="BQ1048" s="391"/>
      <c r="BR1048" s="391"/>
      <c r="BS1048" s="391"/>
      <c r="BT1048" s="391"/>
      <c r="BU1048" s="391"/>
      <c r="BV1048" s="391"/>
      <c r="BW1048" s="391"/>
      <c r="BX1048" s="391"/>
    </row>
    <row r="1049" spans="1:76">
      <c r="A1049" s="662"/>
      <c r="B1049" s="319"/>
      <c r="C1049" s="319"/>
      <c r="D1049" s="319"/>
      <c r="E1049" s="319"/>
      <c r="F1049" s="319"/>
      <c r="G1049" s="393"/>
      <c r="H1049" s="391"/>
      <c r="I1049" s="319"/>
      <c r="J1049" s="319"/>
      <c r="K1049" s="319"/>
      <c r="L1049" s="319"/>
      <c r="M1049" s="319"/>
      <c r="N1049" s="391"/>
      <c r="O1049" s="319"/>
      <c r="P1049" s="319"/>
      <c r="Q1049" s="319"/>
      <c r="R1049" s="319"/>
      <c r="S1049" s="319"/>
      <c r="T1049" s="391"/>
      <c r="U1049" s="319"/>
      <c r="V1049" s="319"/>
      <c r="W1049" s="319"/>
      <c r="X1049" s="319"/>
      <c r="Y1049" s="319"/>
      <c r="Z1049" s="391"/>
      <c r="AA1049" s="319"/>
      <c r="AB1049" s="319"/>
      <c r="AC1049" s="319"/>
      <c r="AD1049" s="319"/>
      <c r="AE1049" s="319"/>
      <c r="AF1049" s="391"/>
      <c r="AG1049" s="319"/>
      <c r="AH1049" s="319"/>
      <c r="AI1049" s="319"/>
      <c r="AJ1049" s="319"/>
      <c r="AK1049" s="319"/>
      <c r="AL1049" s="391"/>
      <c r="AM1049" s="319"/>
      <c r="AN1049" s="319"/>
      <c r="AO1049" s="319"/>
      <c r="AP1049" s="319"/>
      <c r="AQ1049" s="319"/>
      <c r="AR1049" s="391"/>
      <c r="AS1049" s="319"/>
      <c r="AT1049" s="319"/>
      <c r="AU1049" s="319"/>
      <c r="AV1049" s="319"/>
      <c r="AW1049" s="394"/>
      <c r="AX1049" s="391"/>
      <c r="AY1049" s="319"/>
      <c r="AZ1049" s="319"/>
      <c r="BA1049" s="319"/>
      <c r="BB1049" s="319"/>
      <c r="BC1049" s="319"/>
      <c r="BD1049" s="391"/>
      <c r="BE1049" s="319"/>
      <c r="BF1049" s="319"/>
      <c r="BG1049" s="319"/>
      <c r="BH1049" s="319"/>
      <c r="BI1049" s="319"/>
      <c r="BJ1049" s="391"/>
      <c r="BL1049" s="391"/>
      <c r="BM1049" s="391"/>
      <c r="BN1049" s="391"/>
      <c r="BO1049" s="391"/>
      <c r="BP1049" s="391"/>
      <c r="BQ1049" s="391"/>
      <c r="BR1049" s="391"/>
      <c r="BS1049" s="391"/>
      <c r="BT1049" s="391"/>
      <c r="BU1049" s="391"/>
      <c r="BV1049" s="391"/>
      <c r="BW1049" s="391"/>
      <c r="BX1049" s="391"/>
    </row>
    <row r="1050" spans="1:76">
      <c r="A1050" s="662"/>
      <c r="B1050" s="319"/>
      <c r="C1050" s="319"/>
      <c r="D1050" s="319"/>
      <c r="E1050" s="319"/>
      <c r="F1050" s="319"/>
      <c r="G1050" s="393"/>
      <c r="H1050" s="391"/>
      <c r="I1050" s="319"/>
      <c r="J1050" s="319"/>
      <c r="K1050" s="319"/>
      <c r="L1050" s="319"/>
      <c r="M1050" s="319"/>
      <c r="N1050" s="391"/>
      <c r="O1050" s="319"/>
      <c r="P1050" s="319"/>
      <c r="Q1050" s="319"/>
      <c r="R1050" s="319"/>
      <c r="S1050" s="319"/>
      <c r="T1050" s="391"/>
      <c r="U1050" s="319"/>
      <c r="V1050" s="319"/>
      <c r="W1050" s="319"/>
      <c r="X1050" s="319"/>
      <c r="Y1050" s="319"/>
      <c r="Z1050" s="391"/>
      <c r="AA1050" s="319"/>
      <c r="AB1050" s="319"/>
      <c r="AC1050" s="319"/>
      <c r="AD1050" s="319"/>
      <c r="AE1050" s="319"/>
      <c r="AF1050" s="391"/>
      <c r="AG1050" s="319"/>
      <c r="AH1050" s="319"/>
      <c r="AI1050" s="319"/>
      <c r="AJ1050" s="319"/>
      <c r="AK1050" s="319"/>
      <c r="AL1050" s="391"/>
      <c r="AM1050" s="319"/>
      <c r="AN1050" s="319"/>
      <c r="AO1050" s="319"/>
      <c r="AP1050" s="319"/>
      <c r="AQ1050" s="319"/>
      <c r="AR1050" s="391"/>
      <c r="AS1050" s="319"/>
      <c r="AT1050" s="319"/>
      <c r="AU1050" s="319"/>
      <c r="AV1050" s="319"/>
      <c r="AW1050" s="394"/>
      <c r="AX1050" s="391"/>
      <c r="AY1050" s="319"/>
      <c r="AZ1050" s="319"/>
      <c r="BA1050" s="319"/>
      <c r="BB1050" s="319"/>
      <c r="BC1050" s="319"/>
      <c r="BD1050" s="391"/>
      <c r="BE1050" s="319"/>
      <c r="BF1050" s="319"/>
      <c r="BG1050" s="319"/>
      <c r="BH1050" s="319"/>
      <c r="BI1050" s="319"/>
      <c r="BJ1050" s="391"/>
      <c r="BL1050" s="391"/>
      <c r="BM1050" s="391"/>
      <c r="BN1050" s="391"/>
      <c r="BO1050" s="391"/>
      <c r="BP1050" s="391"/>
      <c r="BQ1050" s="391"/>
      <c r="BR1050" s="391"/>
      <c r="BS1050" s="391"/>
      <c r="BT1050" s="391"/>
      <c r="BU1050" s="391"/>
      <c r="BV1050" s="391"/>
      <c r="BW1050" s="391"/>
      <c r="BX1050" s="391"/>
    </row>
    <row r="1051" spans="1:76">
      <c r="A1051" s="662"/>
      <c r="B1051" s="319"/>
      <c r="C1051" s="319"/>
      <c r="D1051" s="319"/>
      <c r="E1051" s="319"/>
      <c r="F1051" s="319"/>
      <c r="G1051" s="393"/>
      <c r="H1051" s="391"/>
      <c r="I1051" s="319"/>
      <c r="J1051" s="319"/>
      <c r="K1051" s="319"/>
      <c r="L1051" s="319"/>
      <c r="M1051" s="319"/>
      <c r="N1051" s="391"/>
      <c r="O1051" s="319"/>
      <c r="P1051" s="319"/>
      <c r="Q1051" s="319"/>
      <c r="R1051" s="319"/>
      <c r="S1051" s="319"/>
      <c r="T1051" s="391"/>
      <c r="U1051" s="319"/>
      <c r="V1051" s="319"/>
      <c r="W1051" s="319"/>
      <c r="X1051" s="319"/>
      <c r="Y1051" s="319"/>
      <c r="Z1051" s="391"/>
      <c r="AA1051" s="319"/>
      <c r="AB1051" s="319"/>
      <c r="AC1051" s="319"/>
      <c r="AD1051" s="319"/>
      <c r="AE1051" s="319"/>
      <c r="AF1051" s="391"/>
      <c r="AG1051" s="319"/>
      <c r="AH1051" s="319"/>
      <c r="AI1051" s="319"/>
      <c r="AJ1051" s="319"/>
      <c r="AK1051" s="319"/>
      <c r="AL1051" s="391"/>
      <c r="AM1051" s="319"/>
      <c r="AN1051" s="319"/>
      <c r="AO1051" s="319"/>
      <c r="AP1051" s="319"/>
      <c r="AQ1051" s="319"/>
      <c r="AR1051" s="391"/>
      <c r="AS1051" s="319"/>
      <c r="AT1051" s="319"/>
      <c r="AU1051" s="319"/>
      <c r="AV1051" s="319"/>
      <c r="AW1051" s="394"/>
      <c r="AX1051" s="391"/>
      <c r="AY1051" s="319"/>
      <c r="AZ1051" s="319"/>
      <c r="BA1051" s="319"/>
      <c r="BB1051" s="319"/>
      <c r="BC1051" s="319"/>
      <c r="BD1051" s="391"/>
      <c r="BE1051" s="319"/>
      <c r="BF1051" s="319"/>
      <c r="BG1051" s="319"/>
      <c r="BH1051" s="319"/>
      <c r="BI1051" s="319"/>
      <c r="BJ1051" s="391"/>
      <c r="BL1051" s="391"/>
      <c r="BM1051" s="391"/>
      <c r="BN1051" s="391"/>
      <c r="BO1051" s="391"/>
      <c r="BP1051" s="391"/>
      <c r="BQ1051" s="391"/>
      <c r="BR1051" s="391"/>
      <c r="BS1051" s="391"/>
      <c r="BT1051" s="391"/>
      <c r="BU1051" s="391"/>
      <c r="BV1051" s="391"/>
      <c r="BW1051" s="391"/>
      <c r="BX1051" s="391"/>
    </row>
    <row r="1052" spans="1:76">
      <c r="A1052" s="662"/>
      <c r="B1052" s="319"/>
      <c r="C1052" s="319"/>
      <c r="D1052" s="319"/>
      <c r="E1052" s="319"/>
      <c r="F1052" s="319"/>
      <c r="G1052" s="393"/>
      <c r="H1052" s="391"/>
      <c r="I1052" s="319"/>
      <c r="J1052" s="319"/>
      <c r="K1052" s="319"/>
      <c r="L1052" s="319"/>
      <c r="M1052" s="319"/>
      <c r="N1052" s="391"/>
      <c r="O1052" s="319"/>
      <c r="P1052" s="319"/>
      <c r="Q1052" s="319"/>
      <c r="R1052" s="319"/>
      <c r="S1052" s="319"/>
      <c r="T1052" s="391"/>
      <c r="U1052" s="319"/>
      <c r="V1052" s="319"/>
      <c r="W1052" s="319"/>
      <c r="X1052" s="319"/>
      <c r="Y1052" s="319"/>
      <c r="Z1052" s="391"/>
      <c r="AA1052" s="319"/>
      <c r="AB1052" s="319"/>
      <c r="AC1052" s="319"/>
      <c r="AD1052" s="319"/>
      <c r="AE1052" s="319"/>
      <c r="AF1052" s="391"/>
      <c r="AG1052" s="319"/>
      <c r="AH1052" s="319"/>
      <c r="AI1052" s="319"/>
      <c r="AJ1052" s="319"/>
      <c r="AK1052" s="319"/>
      <c r="AL1052" s="391"/>
      <c r="AM1052" s="319"/>
      <c r="AN1052" s="319"/>
      <c r="AO1052" s="319"/>
      <c r="AP1052" s="319"/>
      <c r="AQ1052" s="319"/>
      <c r="AR1052" s="391"/>
      <c r="AS1052" s="319"/>
      <c r="AT1052" s="319"/>
      <c r="AU1052" s="319"/>
      <c r="AV1052" s="319"/>
      <c r="AW1052" s="394"/>
      <c r="AX1052" s="391"/>
      <c r="AY1052" s="319"/>
      <c r="AZ1052" s="319"/>
      <c r="BA1052" s="319"/>
      <c r="BB1052" s="319"/>
      <c r="BC1052" s="319"/>
      <c r="BD1052" s="391"/>
      <c r="BE1052" s="319"/>
      <c r="BF1052" s="319"/>
      <c r="BG1052" s="319"/>
      <c r="BH1052" s="319"/>
      <c r="BI1052" s="319"/>
      <c r="BJ1052" s="391"/>
      <c r="BL1052" s="391"/>
      <c r="BM1052" s="391"/>
      <c r="BN1052" s="391"/>
      <c r="BO1052" s="391"/>
      <c r="BP1052" s="391"/>
      <c r="BQ1052" s="391"/>
      <c r="BR1052" s="391"/>
      <c r="BS1052" s="391"/>
      <c r="BT1052" s="391"/>
      <c r="BU1052" s="391"/>
      <c r="BV1052" s="391"/>
      <c r="BW1052" s="391"/>
      <c r="BX1052" s="391"/>
    </row>
    <row r="1053" spans="1:76">
      <c r="A1053" s="662"/>
      <c r="B1053" s="319"/>
      <c r="C1053" s="319"/>
      <c r="D1053" s="319"/>
      <c r="E1053" s="319"/>
      <c r="F1053" s="319"/>
      <c r="G1053" s="393"/>
      <c r="H1053" s="391"/>
      <c r="I1053" s="319"/>
      <c r="J1053" s="319"/>
      <c r="K1053" s="319"/>
      <c r="L1053" s="319"/>
      <c r="M1053" s="319"/>
      <c r="N1053" s="391"/>
      <c r="O1053" s="319"/>
      <c r="P1053" s="319"/>
      <c r="Q1053" s="319"/>
      <c r="R1053" s="319"/>
      <c r="S1053" s="319"/>
      <c r="T1053" s="391"/>
      <c r="U1053" s="319"/>
      <c r="V1053" s="319"/>
      <c r="W1053" s="319"/>
      <c r="X1053" s="319"/>
      <c r="Y1053" s="319"/>
      <c r="Z1053" s="391"/>
      <c r="AA1053" s="319"/>
      <c r="AB1053" s="319"/>
      <c r="AC1053" s="319"/>
      <c r="AD1053" s="319"/>
      <c r="AE1053" s="319"/>
      <c r="AF1053" s="391"/>
      <c r="AG1053" s="319"/>
      <c r="AH1053" s="319"/>
      <c r="AI1053" s="319"/>
      <c r="AJ1053" s="319"/>
      <c r="AK1053" s="319"/>
      <c r="AL1053" s="391"/>
      <c r="AM1053" s="319"/>
      <c r="AN1053" s="319"/>
      <c r="AO1053" s="319"/>
      <c r="AP1053" s="319"/>
      <c r="AQ1053" s="319"/>
      <c r="AR1053" s="391"/>
      <c r="AS1053" s="319"/>
      <c r="AT1053" s="319"/>
      <c r="AU1053" s="319"/>
      <c r="AV1053" s="319"/>
      <c r="AW1053" s="394"/>
      <c r="AX1053" s="391"/>
      <c r="AY1053" s="319"/>
      <c r="AZ1053" s="319"/>
      <c r="BA1053" s="319"/>
      <c r="BB1053" s="319"/>
      <c r="BC1053" s="319"/>
      <c r="BD1053" s="391"/>
      <c r="BE1053" s="319"/>
      <c r="BF1053" s="319"/>
      <c r="BG1053" s="319"/>
      <c r="BH1053" s="319"/>
      <c r="BI1053" s="319"/>
      <c r="BJ1053" s="391"/>
      <c r="BL1053" s="391"/>
      <c r="BM1053" s="391"/>
      <c r="BN1053" s="391"/>
      <c r="BO1053" s="391"/>
      <c r="BP1053" s="391"/>
      <c r="BQ1053" s="391"/>
      <c r="BR1053" s="391"/>
      <c r="BS1053" s="391"/>
      <c r="BT1053" s="391"/>
      <c r="BU1053" s="391"/>
      <c r="BV1053" s="391"/>
      <c r="BW1053" s="391"/>
      <c r="BX1053" s="391"/>
    </row>
    <row r="1054" spans="1:76">
      <c r="A1054" s="662"/>
      <c r="B1054" s="319"/>
      <c r="C1054" s="319"/>
      <c r="D1054" s="319"/>
      <c r="E1054" s="319"/>
      <c r="F1054" s="319"/>
      <c r="G1054" s="393"/>
      <c r="H1054" s="391"/>
      <c r="I1054" s="319"/>
      <c r="J1054" s="319"/>
      <c r="K1054" s="319"/>
      <c r="L1054" s="319"/>
      <c r="M1054" s="319"/>
      <c r="N1054" s="391"/>
      <c r="O1054" s="319"/>
      <c r="P1054" s="319"/>
      <c r="Q1054" s="319"/>
      <c r="R1054" s="319"/>
      <c r="S1054" s="319"/>
      <c r="T1054" s="391"/>
      <c r="U1054" s="319"/>
      <c r="V1054" s="319"/>
      <c r="W1054" s="319"/>
      <c r="X1054" s="319"/>
      <c r="Y1054" s="319"/>
      <c r="Z1054" s="391"/>
      <c r="AA1054" s="319"/>
      <c r="AB1054" s="319"/>
      <c r="AC1054" s="319"/>
      <c r="AD1054" s="319"/>
      <c r="AE1054" s="319"/>
      <c r="AF1054" s="391"/>
      <c r="AG1054" s="319"/>
      <c r="AH1054" s="319"/>
      <c r="AI1054" s="319"/>
      <c r="AJ1054" s="319"/>
      <c r="AK1054" s="319"/>
      <c r="AL1054" s="391"/>
      <c r="AM1054" s="319"/>
      <c r="AN1054" s="319"/>
      <c r="AO1054" s="319"/>
      <c r="AP1054" s="319"/>
      <c r="AQ1054" s="319"/>
      <c r="AR1054" s="391"/>
      <c r="AS1054" s="319"/>
      <c r="AT1054" s="319"/>
      <c r="AU1054" s="319"/>
      <c r="AV1054" s="319"/>
      <c r="AW1054" s="394"/>
      <c r="AX1054" s="391"/>
      <c r="AY1054" s="319"/>
      <c r="AZ1054" s="319"/>
      <c r="BA1054" s="319"/>
      <c r="BB1054" s="319"/>
      <c r="BC1054" s="319"/>
      <c r="BD1054" s="391"/>
      <c r="BE1054" s="319"/>
      <c r="BF1054" s="319"/>
      <c r="BG1054" s="319"/>
      <c r="BH1054" s="319"/>
      <c r="BI1054" s="319"/>
      <c r="BJ1054" s="391"/>
      <c r="BL1054" s="391"/>
      <c r="BM1054" s="391"/>
      <c r="BN1054" s="391"/>
      <c r="BO1054" s="391"/>
      <c r="BP1054" s="391"/>
      <c r="BQ1054" s="391"/>
      <c r="BR1054" s="391"/>
      <c r="BS1054" s="391"/>
      <c r="BT1054" s="391"/>
      <c r="BU1054" s="391"/>
      <c r="BV1054" s="391"/>
      <c r="BW1054" s="391"/>
      <c r="BX1054" s="391"/>
    </row>
    <row r="1055" spans="1:76">
      <c r="A1055" s="662"/>
      <c r="B1055" s="319"/>
      <c r="C1055" s="319"/>
      <c r="D1055" s="319"/>
      <c r="E1055" s="319"/>
      <c r="F1055" s="319"/>
      <c r="G1055" s="393"/>
      <c r="H1055" s="391"/>
      <c r="I1055" s="319"/>
      <c r="J1055" s="319"/>
      <c r="K1055" s="319"/>
      <c r="L1055" s="319"/>
      <c r="M1055" s="319"/>
      <c r="N1055" s="391"/>
      <c r="O1055" s="319"/>
      <c r="P1055" s="319"/>
      <c r="Q1055" s="319"/>
      <c r="R1055" s="319"/>
      <c r="S1055" s="319"/>
      <c r="T1055" s="391"/>
      <c r="U1055" s="319"/>
      <c r="V1055" s="319"/>
      <c r="W1055" s="319"/>
      <c r="X1055" s="319"/>
      <c r="Y1055" s="319"/>
      <c r="Z1055" s="391"/>
      <c r="AA1055" s="319"/>
      <c r="AB1055" s="319"/>
      <c r="AC1055" s="319"/>
      <c r="AD1055" s="319"/>
      <c r="AE1055" s="319"/>
      <c r="AF1055" s="391"/>
      <c r="AG1055" s="319"/>
      <c r="AH1055" s="319"/>
      <c r="AI1055" s="319"/>
      <c r="AJ1055" s="319"/>
      <c r="AK1055" s="319"/>
      <c r="AL1055" s="391"/>
      <c r="AM1055" s="319"/>
      <c r="AN1055" s="319"/>
      <c r="AO1055" s="319"/>
      <c r="AP1055" s="319"/>
      <c r="AQ1055" s="319"/>
      <c r="AR1055" s="391"/>
      <c r="AS1055" s="319"/>
      <c r="AT1055" s="319"/>
      <c r="AU1055" s="319"/>
      <c r="AV1055" s="319"/>
      <c r="AW1055" s="394"/>
      <c r="AX1055" s="391"/>
      <c r="AY1055" s="319"/>
      <c r="AZ1055" s="319"/>
      <c r="BA1055" s="319"/>
      <c r="BB1055" s="319"/>
      <c r="BC1055" s="319"/>
      <c r="BD1055" s="391"/>
      <c r="BE1055" s="319"/>
      <c r="BF1055" s="319"/>
      <c r="BG1055" s="319"/>
      <c r="BH1055" s="319"/>
      <c r="BI1055" s="319"/>
      <c r="BJ1055" s="391"/>
      <c r="BL1055" s="391"/>
      <c r="BM1055" s="391"/>
      <c r="BN1055" s="391"/>
      <c r="BO1055" s="391"/>
      <c r="BP1055" s="391"/>
      <c r="BQ1055" s="391"/>
      <c r="BR1055" s="391"/>
      <c r="BS1055" s="391"/>
      <c r="BT1055" s="391"/>
      <c r="BU1055" s="391"/>
      <c r="BV1055" s="391"/>
      <c r="BW1055" s="391"/>
      <c r="BX1055" s="391"/>
    </row>
    <row r="1056" spans="1:76">
      <c r="A1056" s="662"/>
      <c r="B1056" s="319"/>
      <c r="C1056" s="319"/>
      <c r="D1056" s="319"/>
      <c r="E1056" s="319"/>
      <c r="F1056" s="319"/>
      <c r="G1056" s="393"/>
      <c r="H1056" s="391"/>
      <c r="I1056" s="319"/>
      <c r="J1056" s="319"/>
      <c r="K1056" s="319"/>
      <c r="L1056" s="319"/>
      <c r="M1056" s="319"/>
      <c r="N1056" s="391"/>
      <c r="O1056" s="319"/>
      <c r="P1056" s="319"/>
      <c r="Q1056" s="319"/>
      <c r="R1056" s="319"/>
      <c r="S1056" s="319"/>
      <c r="T1056" s="391"/>
      <c r="U1056" s="319"/>
      <c r="V1056" s="319"/>
      <c r="W1056" s="319"/>
      <c r="X1056" s="319"/>
      <c r="Y1056" s="319"/>
      <c r="Z1056" s="391"/>
      <c r="AA1056" s="319"/>
      <c r="AB1056" s="319"/>
      <c r="AC1056" s="319"/>
      <c r="AD1056" s="319"/>
      <c r="AE1056" s="319"/>
      <c r="AF1056" s="391"/>
      <c r="AG1056" s="319"/>
      <c r="AH1056" s="319"/>
      <c r="AI1056" s="319"/>
      <c r="AJ1056" s="319"/>
      <c r="AK1056" s="319"/>
      <c r="AL1056" s="391"/>
      <c r="AM1056" s="319"/>
      <c r="AN1056" s="319"/>
      <c r="AO1056" s="319"/>
      <c r="AP1056" s="319"/>
      <c r="AQ1056" s="319"/>
      <c r="AR1056" s="391"/>
      <c r="AS1056" s="319"/>
      <c r="AT1056" s="319"/>
      <c r="AU1056" s="319"/>
      <c r="AV1056" s="319"/>
      <c r="AW1056" s="394"/>
      <c r="AX1056" s="391"/>
      <c r="AY1056" s="319"/>
      <c r="AZ1056" s="319"/>
      <c r="BA1056" s="319"/>
      <c r="BB1056" s="319"/>
      <c r="BC1056" s="319"/>
      <c r="BD1056" s="391"/>
      <c r="BE1056" s="319"/>
      <c r="BF1056" s="319"/>
      <c r="BG1056" s="319"/>
      <c r="BH1056" s="319"/>
      <c r="BI1056" s="319"/>
      <c r="BJ1056" s="391"/>
      <c r="BL1056" s="391"/>
      <c r="BM1056" s="391"/>
      <c r="BN1056" s="391"/>
      <c r="BO1056" s="391"/>
      <c r="BP1056" s="391"/>
      <c r="BQ1056" s="391"/>
      <c r="BR1056" s="391"/>
      <c r="BS1056" s="391"/>
      <c r="BT1056" s="391"/>
      <c r="BU1056" s="391"/>
      <c r="BV1056" s="391"/>
      <c r="BW1056" s="391"/>
      <c r="BX1056" s="391"/>
    </row>
    <row r="1057" spans="1:76">
      <c r="A1057" s="662"/>
      <c r="B1057" s="319"/>
      <c r="C1057" s="319"/>
      <c r="D1057" s="319"/>
      <c r="E1057" s="319"/>
      <c r="F1057" s="319"/>
      <c r="G1057" s="393"/>
      <c r="H1057" s="391"/>
      <c r="I1057" s="319"/>
      <c r="J1057" s="319"/>
      <c r="K1057" s="319"/>
      <c r="L1057" s="319"/>
      <c r="M1057" s="319"/>
      <c r="N1057" s="391"/>
      <c r="O1057" s="319"/>
      <c r="P1057" s="319"/>
      <c r="Q1057" s="319"/>
      <c r="R1057" s="319"/>
      <c r="S1057" s="319"/>
      <c r="T1057" s="391"/>
      <c r="U1057" s="319"/>
      <c r="V1057" s="319"/>
      <c r="W1057" s="319"/>
      <c r="X1057" s="319"/>
      <c r="Y1057" s="319"/>
      <c r="Z1057" s="391"/>
      <c r="AA1057" s="319"/>
      <c r="AB1057" s="319"/>
      <c r="AC1057" s="319"/>
      <c r="AD1057" s="319"/>
      <c r="AE1057" s="319"/>
      <c r="AF1057" s="391"/>
      <c r="AG1057" s="319"/>
      <c r="AH1057" s="319"/>
      <c r="AI1057" s="319"/>
      <c r="AJ1057" s="319"/>
      <c r="AK1057" s="319"/>
      <c r="AL1057" s="391"/>
      <c r="AM1057" s="319"/>
      <c r="AN1057" s="319"/>
      <c r="AO1057" s="319"/>
      <c r="AP1057" s="319"/>
      <c r="AQ1057" s="319"/>
      <c r="AR1057" s="391"/>
      <c r="AS1057" s="319"/>
      <c r="AT1057" s="319"/>
      <c r="AU1057" s="319"/>
      <c r="AV1057" s="319"/>
      <c r="AW1057" s="394"/>
      <c r="AX1057" s="391"/>
      <c r="AY1057" s="319"/>
      <c r="AZ1057" s="319"/>
      <c r="BA1057" s="319"/>
      <c r="BB1057" s="319"/>
      <c r="BC1057" s="319"/>
      <c r="BD1057" s="391"/>
      <c r="BE1057" s="319"/>
      <c r="BF1057" s="319"/>
      <c r="BG1057" s="319"/>
      <c r="BH1057" s="319"/>
      <c r="BI1057" s="319"/>
      <c r="BJ1057" s="391"/>
      <c r="BL1057" s="391"/>
      <c r="BM1057" s="391"/>
      <c r="BN1057" s="391"/>
      <c r="BO1057" s="391"/>
      <c r="BP1057" s="391"/>
      <c r="BQ1057" s="391"/>
      <c r="BR1057" s="391"/>
      <c r="BS1057" s="391"/>
      <c r="BT1057" s="391"/>
      <c r="BU1057" s="391"/>
      <c r="BV1057" s="391"/>
      <c r="BW1057" s="391"/>
      <c r="BX1057" s="391"/>
    </row>
    <row r="1058" spans="1:76">
      <c r="A1058" s="662"/>
      <c r="B1058" s="319"/>
      <c r="C1058" s="319"/>
      <c r="D1058" s="319"/>
      <c r="E1058" s="319"/>
      <c r="F1058" s="319"/>
      <c r="G1058" s="393"/>
      <c r="H1058" s="391"/>
      <c r="I1058" s="319"/>
      <c r="J1058" s="319"/>
      <c r="K1058" s="319"/>
      <c r="L1058" s="319"/>
      <c r="M1058" s="319"/>
      <c r="N1058" s="391"/>
      <c r="O1058" s="319"/>
      <c r="P1058" s="319"/>
      <c r="Q1058" s="319"/>
      <c r="R1058" s="319"/>
      <c r="S1058" s="319"/>
      <c r="T1058" s="391"/>
      <c r="U1058" s="319"/>
      <c r="V1058" s="319"/>
      <c r="W1058" s="319"/>
      <c r="X1058" s="319"/>
      <c r="Y1058" s="319"/>
      <c r="Z1058" s="391"/>
      <c r="AA1058" s="319"/>
      <c r="AB1058" s="319"/>
      <c r="AC1058" s="319"/>
      <c r="AD1058" s="319"/>
      <c r="AE1058" s="319"/>
      <c r="AF1058" s="391"/>
      <c r="AG1058" s="319"/>
      <c r="AH1058" s="319"/>
      <c r="AI1058" s="319"/>
      <c r="AJ1058" s="319"/>
      <c r="AK1058" s="319"/>
      <c r="AL1058" s="391"/>
      <c r="AM1058" s="319"/>
      <c r="AN1058" s="319"/>
      <c r="AO1058" s="319"/>
      <c r="AP1058" s="319"/>
      <c r="AQ1058" s="319"/>
      <c r="AR1058" s="391"/>
      <c r="AS1058" s="319"/>
      <c r="AT1058" s="319"/>
      <c r="AU1058" s="319"/>
      <c r="AV1058" s="319"/>
      <c r="AW1058" s="394"/>
      <c r="AX1058" s="391"/>
      <c r="AY1058" s="319"/>
      <c r="AZ1058" s="319"/>
      <c r="BA1058" s="319"/>
      <c r="BB1058" s="319"/>
      <c r="BC1058" s="319"/>
      <c r="BD1058" s="391"/>
      <c r="BE1058" s="319"/>
      <c r="BF1058" s="319"/>
      <c r="BG1058" s="319"/>
      <c r="BH1058" s="319"/>
      <c r="BI1058" s="319"/>
      <c r="BJ1058" s="391"/>
      <c r="BL1058" s="391"/>
      <c r="BM1058" s="391"/>
      <c r="BN1058" s="391"/>
      <c r="BO1058" s="391"/>
      <c r="BP1058" s="391"/>
      <c r="BQ1058" s="391"/>
      <c r="BR1058" s="391"/>
      <c r="BS1058" s="391"/>
      <c r="BT1058" s="391"/>
      <c r="BU1058" s="391"/>
      <c r="BV1058" s="391"/>
      <c r="BW1058" s="391"/>
      <c r="BX1058" s="391"/>
    </row>
    <row r="1059" spans="1:76">
      <c r="A1059" s="662"/>
      <c r="B1059" s="319"/>
      <c r="C1059" s="319"/>
      <c r="D1059" s="319"/>
      <c r="E1059" s="319"/>
      <c r="F1059" s="319"/>
      <c r="G1059" s="393"/>
      <c r="H1059" s="391"/>
      <c r="I1059" s="319"/>
      <c r="J1059" s="319"/>
      <c r="K1059" s="319"/>
      <c r="L1059" s="319"/>
      <c r="M1059" s="319"/>
      <c r="N1059" s="391"/>
      <c r="O1059" s="319"/>
      <c r="P1059" s="319"/>
      <c r="Q1059" s="319"/>
      <c r="R1059" s="319"/>
      <c r="S1059" s="319"/>
      <c r="T1059" s="391"/>
      <c r="U1059" s="319"/>
      <c r="V1059" s="319"/>
      <c r="W1059" s="319"/>
      <c r="X1059" s="319"/>
      <c r="Y1059" s="319"/>
      <c r="Z1059" s="391"/>
      <c r="AA1059" s="319"/>
      <c r="AB1059" s="319"/>
      <c r="AC1059" s="319"/>
      <c r="AD1059" s="319"/>
      <c r="AE1059" s="319"/>
      <c r="AF1059" s="391"/>
      <c r="AG1059" s="319"/>
      <c r="AH1059" s="319"/>
      <c r="AI1059" s="319"/>
      <c r="AJ1059" s="319"/>
      <c r="AK1059" s="319"/>
      <c r="AL1059" s="391"/>
      <c r="AM1059" s="319"/>
      <c r="AN1059" s="319"/>
      <c r="AO1059" s="319"/>
      <c r="AP1059" s="319"/>
      <c r="AQ1059" s="319"/>
      <c r="AR1059" s="391"/>
      <c r="AS1059" s="319"/>
      <c r="AT1059" s="319"/>
      <c r="AU1059" s="319"/>
      <c r="AV1059" s="319"/>
      <c r="AW1059" s="394"/>
      <c r="AX1059" s="391"/>
      <c r="AY1059" s="319"/>
      <c r="AZ1059" s="319"/>
      <c r="BA1059" s="319"/>
      <c r="BB1059" s="319"/>
      <c r="BC1059" s="319"/>
      <c r="BD1059" s="391"/>
      <c r="BE1059" s="319"/>
      <c r="BF1059" s="319"/>
      <c r="BG1059" s="319"/>
      <c r="BH1059" s="319"/>
      <c r="BI1059" s="319"/>
      <c r="BJ1059" s="391"/>
      <c r="BL1059" s="391"/>
      <c r="BM1059" s="391"/>
      <c r="BN1059" s="391"/>
      <c r="BO1059" s="391"/>
      <c r="BP1059" s="391"/>
      <c r="BQ1059" s="391"/>
      <c r="BR1059" s="391"/>
      <c r="BS1059" s="391"/>
      <c r="BT1059" s="391"/>
      <c r="BU1059" s="391"/>
      <c r="BV1059" s="391"/>
      <c r="BW1059" s="391"/>
      <c r="BX1059" s="391"/>
    </row>
    <row r="1060" spans="1:76">
      <c r="A1060" s="662"/>
      <c r="B1060" s="319"/>
      <c r="C1060" s="319"/>
      <c r="D1060" s="319"/>
      <c r="E1060" s="319"/>
      <c r="F1060" s="319"/>
      <c r="G1060" s="393"/>
      <c r="H1060" s="391"/>
      <c r="I1060" s="319"/>
      <c r="J1060" s="319"/>
      <c r="K1060" s="319"/>
      <c r="L1060" s="319"/>
      <c r="M1060" s="319"/>
      <c r="N1060" s="391"/>
      <c r="O1060" s="319"/>
      <c r="P1060" s="319"/>
      <c r="Q1060" s="319"/>
      <c r="R1060" s="319"/>
      <c r="S1060" s="319"/>
      <c r="T1060" s="391"/>
      <c r="U1060" s="319"/>
      <c r="V1060" s="319"/>
      <c r="W1060" s="319"/>
      <c r="X1060" s="319"/>
      <c r="Y1060" s="319"/>
      <c r="Z1060" s="391"/>
      <c r="AA1060" s="319"/>
      <c r="AB1060" s="319"/>
      <c r="AC1060" s="319"/>
      <c r="AD1060" s="319"/>
      <c r="AE1060" s="319"/>
      <c r="AF1060" s="391"/>
      <c r="AG1060" s="319"/>
      <c r="AH1060" s="319"/>
      <c r="AI1060" s="319"/>
      <c r="AJ1060" s="319"/>
      <c r="AK1060" s="319"/>
      <c r="AL1060" s="391"/>
      <c r="AM1060" s="319"/>
      <c r="AN1060" s="319"/>
      <c r="AO1060" s="319"/>
      <c r="AP1060" s="319"/>
      <c r="AQ1060" s="319"/>
      <c r="AR1060" s="391"/>
      <c r="AS1060" s="319"/>
      <c r="AT1060" s="319"/>
      <c r="AU1060" s="319"/>
      <c r="AV1060" s="319"/>
      <c r="AW1060" s="394"/>
      <c r="AX1060" s="391"/>
      <c r="AY1060" s="319"/>
      <c r="AZ1060" s="319"/>
      <c r="BA1060" s="319"/>
      <c r="BB1060" s="319"/>
      <c r="BC1060" s="319"/>
      <c r="BD1060" s="391"/>
      <c r="BE1060" s="319"/>
      <c r="BF1060" s="319"/>
      <c r="BG1060" s="319"/>
      <c r="BH1060" s="319"/>
      <c r="BI1060" s="319"/>
      <c r="BJ1060" s="391"/>
      <c r="BL1060" s="391"/>
      <c r="BM1060" s="391"/>
      <c r="BN1060" s="391"/>
      <c r="BO1060" s="391"/>
      <c r="BP1060" s="391"/>
      <c r="BQ1060" s="391"/>
      <c r="BR1060" s="391"/>
      <c r="BS1060" s="391"/>
      <c r="BT1060" s="391"/>
      <c r="BU1060" s="391"/>
      <c r="BV1060" s="391"/>
      <c r="BW1060" s="391"/>
      <c r="BX1060" s="391"/>
    </row>
    <row r="1061" spans="1:76">
      <c r="A1061" s="662"/>
      <c r="B1061" s="319"/>
      <c r="C1061" s="319"/>
      <c r="D1061" s="319"/>
      <c r="E1061" s="319"/>
      <c r="F1061" s="319"/>
      <c r="G1061" s="393"/>
      <c r="H1061" s="391"/>
      <c r="I1061" s="319"/>
      <c r="J1061" s="319"/>
      <c r="K1061" s="319"/>
      <c r="L1061" s="319"/>
      <c r="M1061" s="319"/>
      <c r="N1061" s="391"/>
      <c r="O1061" s="319"/>
      <c r="P1061" s="319"/>
      <c r="Q1061" s="319"/>
      <c r="R1061" s="319"/>
      <c r="S1061" s="319"/>
      <c r="T1061" s="391"/>
      <c r="U1061" s="319"/>
      <c r="V1061" s="319"/>
      <c r="W1061" s="319"/>
      <c r="X1061" s="319"/>
      <c r="Y1061" s="319"/>
      <c r="Z1061" s="391"/>
      <c r="AA1061" s="319"/>
      <c r="AB1061" s="319"/>
      <c r="AC1061" s="319"/>
      <c r="AD1061" s="319"/>
      <c r="AE1061" s="319"/>
      <c r="AF1061" s="391"/>
      <c r="AG1061" s="319"/>
      <c r="AH1061" s="319"/>
      <c r="AI1061" s="319"/>
      <c r="AJ1061" s="319"/>
      <c r="AK1061" s="319"/>
      <c r="AL1061" s="391"/>
      <c r="AM1061" s="319"/>
      <c r="AN1061" s="319"/>
      <c r="AO1061" s="319"/>
      <c r="AP1061" s="319"/>
      <c r="AQ1061" s="319"/>
      <c r="AR1061" s="391"/>
      <c r="AS1061" s="319"/>
      <c r="AT1061" s="319"/>
      <c r="AU1061" s="319"/>
      <c r="AV1061" s="319"/>
      <c r="AW1061" s="394"/>
      <c r="AX1061" s="391"/>
      <c r="AY1061" s="319"/>
      <c r="AZ1061" s="319"/>
      <c r="BA1061" s="319"/>
      <c r="BB1061" s="319"/>
      <c r="BC1061" s="319"/>
      <c r="BD1061" s="391"/>
      <c r="BE1061" s="319"/>
      <c r="BF1061" s="319"/>
      <c r="BG1061" s="319"/>
      <c r="BH1061" s="319"/>
      <c r="BI1061" s="319"/>
      <c r="BJ1061" s="391"/>
      <c r="BL1061" s="391"/>
      <c r="BM1061" s="391"/>
      <c r="BN1061" s="391"/>
      <c r="BO1061" s="391"/>
      <c r="BP1061" s="391"/>
      <c r="BQ1061" s="391"/>
      <c r="BR1061" s="391"/>
      <c r="BS1061" s="391"/>
      <c r="BT1061" s="391"/>
      <c r="BU1061" s="391"/>
      <c r="BV1061" s="391"/>
      <c r="BW1061" s="391"/>
      <c r="BX1061" s="391"/>
    </row>
    <row r="1062" spans="1:76">
      <c r="A1062" s="662"/>
      <c r="B1062" s="319"/>
      <c r="C1062" s="319"/>
      <c r="D1062" s="319"/>
      <c r="E1062" s="319"/>
      <c r="F1062" s="319"/>
      <c r="G1062" s="393"/>
      <c r="H1062" s="391"/>
      <c r="I1062" s="319"/>
      <c r="J1062" s="319"/>
      <c r="K1062" s="319"/>
      <c r="L1062" s="319"/>
      <c r="M1062" s="319"/>
      <c r="N1062" s="391"/>
      <c r="O1062" s="319"/>
      <c r="P1062" s="319"/>
      <c r="Q1062" s="319"/>
      <c r="R1062" s="319"/>
      <c r="S1062" s="319"/>
      <c r="T1062" s="391"/>
      <c r="U1062" s="319"/>
      <c r="V1062" s="319"/>
      <c r="W1062" s="319"/>
      <c r="X1062" s="319"/>
      <c r="Y1062" s="319"/>
      <c r="Z1062" s="391"/>
      <c r="AA1062" s="319"/>
      <c r="AB1062" s="319"/>
      <c r="AC1062" s="319"/>
      <c r="AD1062" s="319"/>
      <c r="AE1062" s="319"/>
      <c r="AF1062" s="391"/>
      <c r="AG1062" s="319"/>
      <c r="AH1062" s="319"/>
      <c r="AI1062" s="319"/>
      <c r="AJ1062" s="319"/>
      <c r="AK1062" s="319"/>
      <c r="AL1062" s="391"/>
      <c r="AM1062" s="319"/>
      <c r="AN1062" s="319"/>
      <c r="AO1062" s="319"/>
      <c r="AP1062" s="319"/>
      <c r="AQ1062" s="319"/>
      <c r="AR1062" s="391"/>
      <c r="AS1062" s="319"/>
      <c r="AT1062" s="319"/>
      <c r="AU1062" s="319"/>
      <c r="AV1062" s="319"/>
      <c r="AW1062" s="394"/>
      <c r="AX1062" s="391"/>
      <c r="AY1062" s="319"/>
      <c r="AZ1062" s="319"/>
      <c r="BA1062" s="319"/>
      <c r="BB1062" s="319"/>
      <c r="BC1062" s="319"/>
      <c r="BD1062" s="391"/>
      <c r="BE1062" s="319"/>
      <c r="BF1062" s="319"/>
      <c r="BG1062" s="319"/>
      <c r="BH1062" s="319"/>
      <c r="BI1062" s="319"/>
      <c r="BJ1062" s="391"/>
      <c r="BL1062" s="391"/>
      <c r="BM1062" s="391"/>
      <c r="BN1062" s="391"/>
      <c r="BO1062" s="391"/>
      <c r="BP1062" s="391"/>
      <c r="BQ1062" s="391"/>
      <c r="BR1062" s="391"/>
      <c r="BS1062" s="391"/>
      <c r="BT1062" s="391"/>
      <c r="BU1062" s="391"/>
      <c r="BV1062" s="391"/>
      <c r="BW1062" s="391"/>
      <c r="BX1062" s="391"/>
    </row>
    <row r="1063" spans="1:76">
      <c r="A1063" s="662"/>
      <c r="B1063" s="319"/>
      <c r="C1063" s="319"/>
      <c r="D1063" s="319"/>
      <c r="E1063" s="319"/>
      <c r="F1063" s="319"/>
      <c r="G1063" s="393"/>
      <c r="H1063" s="391"/>
      <c r="I1063" s="319"/>
      <c r="J1063" s="319"/>
      <c r="K1063" s="319"/>
      <c r="L1063" s="319"/>
      <c r="M1063" s="319"/>
      <c r="N1063" s="391"/>
      <c r="O1063" s="319"/>
      <c r="P1063" s="319"/>
      <c r="Q1063" s="319"/>
      <c r="R1063" s="319"/>
      <c r="S1063" s="319"/>
      <c r="T1063" s="391"/>
      <c r="U1063" s="319"/>
      <c r="V1063" s="319"/>
      <c r="W1063" s="319"/>
      <c r="X1063" s="319"/>
      <c r="Y1063" s="319"/>
      <c r="Z1063" s="391"/>
      <c r="AA1063" s="319"/>
      <c r="AB1063" s="319"/>
      <c r="AC1063" s="319"/>
      <c r="AD1063" s="319"/>
      <c r="AE1063" s="319"/>
      <c r="AF1063" s="391"/>
      <c r="AG1063" s="319"/>
      <c r="AH1063" s="319"/>
      <c r="AI1063" s="319"/>
      <c r="AJ1063" s="319"/>
      <c r="AK1063" s="319"/>
      <c r="AL1063" s="391"/>
      <c r="AM1063" s="319"/>
      <c r="AN1063" s="319"/>
      <c r="AO1063" s="319"/>
      <c r="AP1063" s="319"/>
      <c r="AQ1063" s="319"/>
      <c r="AR1063" s="391"/>
      <c r="AS1063" s="319"/>
      <c r="AT1063" s="319"/>
      <c r="AU1063" s="319"/>
      <c r="AV1063" s="319"/>
      <c r="AW1063" s="394"/>
      <c r="AX1063" s="391"/>
      <c r="AY1063" s="319"/>
      <c r="AZ1063" s="319"/>
      <c r="BA1063" s="319"/>
      <c r="BB1063" s="319"/>
      <c r="BC1063" s="319"/>
      <c r="BD1063" s="391"/>
      <c r="BE1063" s="319"/>
      <c r="BF1063" s="319"/>
      <c r="BG1063" s="319"/>
      <c r="BH1063" s="319"/>
      <c r="BI1063" s="319"/>
      <c r="BJ1063" s="391"/>
      <c r="BL1063" s="391"/>
      <c r="BM1063" s="391"/>
      <c r="BN1063" s="391"/>
      <c r="BO1063" s="391"/>
      <c r="BP1063" s="391"/>
      <c r="BQ1063" s="391"/>
      <c r="BR1063" s="391"/>
      <c r="BS1063" s="391"/>
      <c r="BT1063" s="391"/>
      <c r="BU1063" s="391"/>
      <c r="BV1063" s="391"/>
      <c r="BW1063" s="391"/>
      <c r="BX1063" s="391"/>
    </row>
    <row r="1064" spans="1:76">
      <c r="A1064" s="662"/>
      <c r="B1064" s="319"/>
      <c r="C1064" s="319"/>
      <c r="D1064" s="319"/>
      <c r="E1064" s="319"/>
      <c r="F1064" s="319"/>
      <c r="G1064" s="393"/>
      <c r="H1064" s="391"/>
      <c r="I1064" s="319"/>
      <c r="J1064" s="319"/>
      <c r="K1064" s="319"/>
      <c r="L1064" s="319"/>
      <c r="M1064" s="319"/>
      <c r="N1064" s="391"/>
      <c r="O1064" s="319"/>
      <c r="P1064" s="319"/>
      <c r="Q1064" s="319"/>
      <c r="R1064" s="319"/>
      <c r="S1064" s="319"/>
      <c r="T1064" s="391"/>
      <c r="U1064" s="319"/>
      <c r="V1064" s="319"/>
      <c r="W1064" s="319"/>
      <c r="X1064" s="319"/>
      <c r="Y1064" s="319"/>
      <c r="Z1064" s="391"/>
      <c r="AA1064" s="319"/>
      <c r="AB1064" s="319"/>
      <c r="AC1064" s="319"/>
      <c r="AD1064" s="319"/>
      <c r="AE1064" s="319"/>
      <c r="AF1064" s="391"/>
      <c r="AG1064" s="319"/>
      <c r="AH1064" s="319"/>
      <c r="AI1064" s="319"/>
      <c r="AJ1064" s="319"/>
      <c r="AK1064" s="319"/>
      <c r="AL1064" s="391"/>
      <c r="AM1064" s="319"/>
      <c r="AN1064" s="319"/>
      <c r="AO1064" s="319"/>
      <c r="AP1064" s="319"/>
      <c r="AQ1064" s="319"/>
      <c r="AR1064" s="391"/>
      <c r="AS1064" s="319"/>
      <c r="AT1064" s="319"/>
      <c r="AU1064" s="319"/>
      <c r="AV1064" s="319"/>
      <c r="AW1064" s="394"/>
      <c r="AX1064" s="391"/>
      <c r="AY1064" s="319"/>
      <c r="AZ1064" s="319"/>
      <c r="BA1064" s="319"/>
      <c r="BB1064" s="319"/>
      <c r="BC1064" s="319"/>
      <c r="BD1064" s="391"/>
      <c r="BE1064" s="319"/>
      <c r="BF1064" s="319"/>
      <c r="BG1064" s="319"/>
      <c r="BH1064" s="319"/>
      <c r="BI1064" s="319"/>
      <c r="BJ1064" s="391"/>
      <c r="BL1064" s="391"/>
      <c r="BM1064" s="391"/>
      <c r="BN1064" s="391"/>
      <c r="BO1064" s="391"/>
      <c r="BP1064" s="391"/>
      <c r="BQ1064" s="391"/>
      <c r="BR1064" s="391"/>
      <c r="BS1064" s="391"/>
      <c r="BT1064" s="391"/>
      <c r="BU1064" s="391"/>
      <c r="BV1064" s="391"/>
      <c r="BW1064" s="391"/>
      <c r="BX1064" s="391"/>
    </row>
    <row r="1065" spans="1:76">
      <c r="A1065" s="662"/>
      <c r="B1065" s="319"/>
      <c r="C1065" s="319"/>
      <c r="D1065" s="319"/>
      <c r="E1065" s="319"/>
      <c r="F1065" s="319"/>
      <c r="G1065" s="393"/>
      <c r="H1065" s="391"/>
      <c r="I1065" s="319"/>
      <c r="J1065" s="319"/>
      <c r="K1065" s="319"/>
      <c r="L1065" s="319"/>
      <c r="M1065" s="319"/>
      <c r="N1065" s="391"/>
      <c r="O1065" s="319"/>
      <c r="P1065" s="319"/>
      <c r="Q1065" s="319"/>
      <c r="R1065" s="319"/>
      <c r="S1065" s="319"/>
      <c r="T1065" s="391"/>
      <c r="U1065" s="319"/>
      <c r="V1065" s="319"/>
      <c r="W1065" s="319"/>
      <c r="X1065" s="319"/>
      <c r="Y1065" s="319"/>
      <c r="Z1065" s="391"/>
      <c r="AA1065" s="319"/>
      <c r="AB1065" s="319"/>
      <c r="AC1065" s="319"/>
      <c r="AD1065" s="319"/>
      <c r="AE1065" s="319"/>
      <c r="AF1065" s="391"/>
      <c r="AG1065" s="319"/>
      <c r="AH1065" s="319"/>
      <c r="AI1065" s="319"/>
      <c r="AJ1065" s="319"/>
      <c r="AK1065" s="319"/>
      <c r="AL1065" s="391"/>
      <c r="AM1065" s="319"/>
      <c r="AN1065" s="319"/>
      <c r="AO1065" s="319"/>
      <c r="AP1065" s="319"/>
      <c r="AQ1065" s="319"/>
      <c r="AR1065" s="391"/>
      <c r="AS1065" s="319"/>
      <c r="AT1065" s="319"/>
      <c r="AU1065" s="319"/>
      <c r="AV1065" s="319"/>
      <c r="AW1065" s="394"/>
      <c r="AX1065" s="391"/>
      <c r="AY1065" s="319"/>
      <c r="AZ1065" s="319"/>
      <c r="BA1065" s="319"/>
      <c r="BB1065" s="319"/>
      <c r="BC1065" s="319"/>
      <c r="BD1065" s="391"/>
      <c r="BE1065" s="319"/>
      <c r="BF1065" s="319"/>
      <c r="BG1065" s="319"/>
      <c r="BH1065" s="319"/>
      <c r="BI1065" s="319"/>
      <c r="BJ1065" s="391"/>
      <c r="BL1065" s="391"/>
      <c r="BM1065" s="391"/>
      <c r="BN1065" s="391"/>
      <c r="BO1065" s="391"/>
      <c r="BP1065" s="391"/>
      <c r="BQ1065" s="391"/>
      <c r="BR1065" s="391"/>
      <c r="BS1065" s="391"/>
      <c r="BT1065" s="391"/>
      <c r="BU1065" s="391"/>
      <c r="BV1065" s="391"/>
      <c r="BW1065" s="391"/>
      <c r="BX1065" s="391"/>
    </row>
    <row r="1066" spans="1:76">
      <c r="A1066" s="662"/>
      <c r="B1066" s="319"/>
      <c r="C1066" s="319"/>
      <c r="D1066" s="319"/>
      <c r="E1066" s="319"/>
      <c r="F1066" s="319"/>
      <c r="G1066" s="393"/>
      <c r="H1066" s="391"/>
      <c r="I1066" s="319"/>
      <c r="J1066" s="319"/>
      <c r="K1066" s="319"/>
      <c r="L1066" s="319"/>
      <c r="M1066" s="319"/>
      <c r="N1066" s="391"/>
      <c r="O1066" s="319"/>
      <c r="P1066" s="319"/>
      <c r="Q1066" s="319"/>
      <c r="R1066" s="319"/>
      <c r="S1066" s="319"/>
      <c r="T1066" s="391"/>
      <c r="U1066" s="319"/>
      <c r="V1066" s="319"/>
      <c r="W1066" s="319"/>
      <c r="X1066" s="319"/>
      <c r="Y1066" s="319"/>
      <c r="Z1066" s="391"/>
      <c r="AA1066" s="319"/>
      <c r="AB1066" s="319"/>
      <c r="AC1066" s="319"/>
      <c r="AD1066" s="319"/>
      <c r="AE1066" s="319"/>
      <c r="AF1066" s="391"/>
      <c r="AG1066" s="319"/>
      <c r="AH1066" s="319"/>
      <c r="AI1066" s="319"/>
      <c r="AJ1066" s="319"/>
      <c r="AK1066" s="319"/>
      <c r="AL1066" s="391"/>
      <c r="AM1066" s="319"/>
      <c r="AN1066" s="319"/>
      <c r="AO1066" s="319"/>
      <c r="AP1066" s="319"/>
      <c r="AQ1066" s="319"/>
      <c r="AR1066" s="391"/>
      <c r="AS1066" s="319"/>
      <c r="AT1066" s="319"/>
      <c r="AU1066" s="319"/>
      <c r="AV1066" s="319"/>
      <c r="AW1066" s="394"/>
      <c r="AX1066" s="391"/>
      <c r="AY1066" s="319"/>
      <c r="AZ1066" s="319"/>
      <c r="BA1066" s="319"/>
      <c r="BB1066" s="319"/>
      <c r="BC1066" s="319"/>
      <c r="BD1066" s="391"/>
      <c r="BE1066" s="319"/>
      <c r="BF1066" s="319"/>
      <c r="BG1066" s="319"/>
      <c r="BH1066" s="319"/>
      <c r="BI1066" s="319"/>
      <c r="BJ1066" s="391"/>
      <c r="BL1066" s="391"/>
      <c r="BM1066" s="391"/>
      <c r="BN1066" s="391"/>
      <c r="BO1066" s="391"/>
      <c r="BP1066" s="391"/>
      <c r="BQ1066" s="391"/>
      <c r="BR1066" s="391"/>
      <c r="BS1066" s="391"/>
      <c r="BT1066" s="391"/>
      <c r="BU1066" s="391"/>
      <c r="BV1066" s="391"/>
      <c r="BW1066" s="391"/>
      <c r="BX1066" s="391"/>
    </row>
    <row r="1067" spans="1:76">
      <c r="A1067" s="662"/>
      <c r="B1067" s="319"/>
      <c r="C1067" s="319"/>
      <c r="D1067" s="319"/>
      <c r="E1067" s="319"/>
      <c r="F1067" s="319"/>
      <c r="G1067" s="393"/>
      <c r="H1067" s="391"/>
      <c r="I1067" s="319"/>
      <c r="J1067" s="319"/>
      <c r="K1067" s="319"/>
      <c r="L1067" s="319"/>
      <c r="M1067" s="319"/>
      <c r="N1067" s="391"/>
      <c r="O1067" s="319"/>
      <c r="P1067" s="319"/>
      <c r="Q1067" s="319"/>
      <c r="R1067" s="319"/>
      <c r="S1067" s="319"/>
      <c r="T1067" s="391"/>
      <c r="U1067" s="319"/>
      <c r="V1067" s="319"/>
      <c r="W1067" s="319"/>
      <c r="X1067" s="319"/>
      <c r="Y1067" s="319"/>
      <c r="Z1067" s="391"/>
      <c r="AA1067" s="319"/>
      <c r="AB1067" s="319"/>
      <c r="AC1067" s="319"/>
      <c r="AD1067" s="319"/>
      <c r="AE1067" s="319"/>
      <c r="AF1067" s="391"/>
      <c r="AG1067" s="319"/>
      <c r="AH1067" s="319"/>
      <c r="AI1067" s="319"/>
      <c r="AJ1067" s="319"/>
      <c r="AK1067" s="319"/>
      <c r="AL1067" s="391"/>
      <c r="AM1067" s="319"/>
      <c r="AN1067" s="319"/>
      <c r="AO1067" s="319"/>
      <c r="AP1067" s="319"/>
      <c r="AQ1067" s="319"/>
      <c r="AR1067" s="391"/>
      <c r="AS1067" s="319"/>
      <c r="AT1067" s="319"/>
      <c r="AU1067" s="319"/>
      <c r="AV1067" s="319"/>
      <c r="AW1067" s="394"/>
      <c r="AX1067" s="391"/>
      <c r="AY1067" s="319"/>
      <c r="AZ1067" s="319"/>
      <c r="BA1067" s="319"/>
      <c r="BB1067" s="319"/>
      <c r="BC1067" s="319"/>
      <c r="BD1067" s="391"/>
      <c r="BE1067" s="319"/>
      <c r="BF1067" s="319"/>
      <c r="BG1067" s="319"/>
      <c r="BH1067" s="319"/>
      <c r="BI1067" s="319"/>
      <c r="BJ1067" s="391"/>
      <c r="BL1067" s="391"/>
      <c r="BM1067" s="391"/>
      <c r="BN1067" s="391"/>
      <c r="BO1067" s="391"/>
      <c r="BP1067" s="391"/>
      <c r="BQ1067" s="391"/>
      <c r="BR1067" s="391"/>
      <c r="BS1067" s="391"/>
      <c r="BT1067" s="391"/>
      <c r="BU1067" s="391"/>
      <c r="BV1067" s="391"/>
      <c r="BW1067" s="391"/>
      <c r="BX1067" s="391"/>
    </row>
    <row r="1068" spans="1:76">
      <c r="A1068" s="662"/>
      <c r="B1068" s="319"/>
      <c r="C1068" s="319"/>
      <c r="D1068" s="319"/>
      <c r="E1068" s="319"/>
      <c r="F1068" s="319"/>
      <c r="G1068" s="393"/>
      <c r="H1068" s="391"/>
      <c r="I1068" s="319"/>
      <c r="J1068" s="319"/>
      <c r="K1068" s="319"/>
      <c r="L1068" s="319"/>
      <c r="M1068" s="319"/>
      <c r="N1068" s="391"/>
      <c r="O1068" s="319"/>
      <c r="P1068" s="319"/>
      <c r="Q1068" s="319"/>
      <c r="R1068" s="319"/>
      <c r="S1068" s="319"/>
      <c r="T1068" s="391"/>
      <c r="U1068" s="319"/>
      <c r="V1068" s="319"/>
      <c r="W1068" s="319"/>
      <c r="X1068" s="319"/>
      <c r="Y1068" s="319"/>
      <c r="Z1068" s="391"/>
      <c r="AA1068" s="319"/>
      <c r="AB1068" s="319"/>
      <c r="AC1068" s="319"/>
      <c r="AD1068" s="319"/>
      <c r="AE1068" s="319"/>
      <c r="AF1068" s="391"/>
      <c r="AG1068" s="319"/>
      <c r="AH1068" s="319"/>
      <c r="AI1068" s="319"/>
      <c r="AJ1068" s="319"/>
      <c r="AK1068" s="319"/>
      <c r="AL1068" s="391"/>
      <c r="AM1068" s="319"/>
      <c r="AN1068" s="319"/>
      <c r="AO1068" s="319"/>
      <c r="AP1068" s="319"/>
      <c r="AQ1068" s="319"/>
      <c r="AR1068" s="391"/>
      <c r="AS1068" s="319"/>
      <c r="AT1068" s="319"/>
      <c r="AU1068" s="319"/>
      <c r="AV1068" s="319"/>
      <c r="AW1068" s="394"/>
      <c r="AX1068" s="391"/>
      <c r="AY1068" s="319"/>
      <c r="AZ1068" s="319"/>
      <c r="BA1068" s="319"/>
      <c r="BB1068" s="319"/>
      <c r="BC1068" s="319"/>
      <c r="BD1068" s="391"/>
      <c r="BE1068" s="319"/>
      <c r="BF1068" s="319"/>
      <c r="BG1068" s="319"/>
      <c r="BH1068" s="319"/>
      <c r="BI1068" s="319"/>
      <c r="BJ1068" s="391"/>
      <c r="BL1068" s="391"/>
      <c r="BM1068" s="391"/>
      <c r="BN1068" s="391"/>
      <c r="BO1068" s="391"/>
      <c r="BP1068" s="391"/>
      <c r="BQ1068" s="391"/>
      <c r="BR1068" s="391"/>
      <c r="BS1068" s="391"/>
      <c r="BT1068" s="391"/>
      <c r="BU1068" s="391"/>
      <c r="BV1068" s="391"/>
      <c r="BW1068" s="391"/>
      <c r="BX1068" s="391"/>
    </row>
    <row r="1069" spans="1:76">
      <c r="A1069" s="662"/>
      <c r="B1069" s="319"/>
      <c r="C1069" s="319"/>
      <c r="D1069" s="319"/>
      <c r="E1069" s="319"/>
      <c r="F1069" s="319"/>
      <c r="G1069" s="393"/>
      <c r="H1069" s="391"/>
      <c r="I1069" s="319"/>
      <c r="J1069" s="319"/>
      <c r="K1069" s="319"/>
      <c r="L1069" s="319"/>
      <c r="M1069" s="319"/>
      <c r="N1069" s="391"/>
      <c r="O1069" s="319"/>
      <c r="P1069" s="319"/>
      <c r="Q1069" s="319"/>
      <c r="R1069" s="319"/>
      <c r="S1069" s="319"/>
      <c r="T1069" s="391"/>
      <c r="U1069" s="319"/>
      <c r="V1069" s="319"/>
      <c r="W1069" s="319"/>
      <c r="X1069" s="319"/>
      <c r="Y1069" s="319"/>
      <c r="Z1069" s="391"/>
      <c r="AA1069" s="319"/>
      <c r="AB1069" s="319"/>
      <c r="AC1069" s="319"/>
      <c r="AD1069" s="319"/>
      <c r="AE1069" s="319"/>
      <c r="AF1069" s="391"/>
      <c r="AG1069" s="319"/>
      <c r="AH1069" s="319"/>
      <c r="AI1069" s="319"/>
      <c r="AJ1069" s="319"/>
      <c r="AK1069" s="319"/>
      <c r="AL1069" s="391"/>
      <c r="AM1069" s="319"/>
      <c r="AN1069" s="319"/>
      <c r="AO1069" s="319"/>
      <c r="AP1069" s="319"/>
      <c r="AQ1069" s="319"/>
      <c r="AR1069" s="391"/>
      <c r="AS1069" s="319"/>
      <c r="AT1069" s="319"/>
      <c r="AU1069" s="319"/>
      <c r="AV1069" s="319"/>
      <c r="AW1069" s="394"/>
      <c r="AX1069" s="391"/>
      <c r="AY1069" s="319"/>
      <c r="AZ1069" s="319"/>
      <c r="BA1069" s="319"/>
      <c r="BB1069" s="319"/>
      <c r="BC1069" s="319"/>
      <c r="BD1069" s="391"/>
      <c r="BE1069" s="319"/>
      <c r="BF1069" s="319"/>
      <c r="BG1069" s="319"/>
      <c r="BH1069" s="319"/>
      <c r="BI1069" s="319"/>
      <c r="BJ1069" s="391"/>
      <c r="BL1069" s="391"/>
      <c r="BM1069" s="391"/>
      <c r="BN1069" s="391"/>
      <c r="BO1069" s="391"/>
      <c r="BP1069" s="391"/>
      <c r="BQ1069" s="391"/>
      <c r="BR1069" s="391"/>
      <c r="BS1069" s="391"/>
      <c r="BT1069" s="391"/>
      <c r="BU1069" s="391"/>
      <c r="BV1069" s="391"/>
      <c r="BW1069" s="391"/>
      <c r="BX1069" s="391"/>
    </row>
    <row r="1070" spans="1:76">
      <c r="A1070" s="662"/>
      <c r="B1070" s="319"/>
      <c r="C1070" s="319"/>
      <c r="D1070" s="319"/>
      <c r="E1070" s="319"/>
      <c r="F1070" s="319"/>
      <c r="G1070" s="393"/>
      <c r="H1070" s="391"/>
      <c r="I1070" s="319"/>
      <c r="J1070" s="319"/>
      <c r="K1070" s="319"/>
      <c r="L1070" s="319"/>
      <c r="M1070" s="319"/>
      <c r="N1070" s="391"/>
      <c r="O1070" s="319"/>
      <c r="P1070" s="319"/>
      <c r="Q1070" s="319"/>
      <c r="R1070" s="319"/>
      <c r="S1070" s="319"/>
      <c r="T1070" s="391"/>
      <c r="U1070" s="319"/>
      <c r="V1070" s="319"/>
      <c r="W1070" s="319"/>
      <c r="X1070" s="319"/>
      <c r="Y1070" s="319"/>
      <c r="Z1070" s="391"/>
      <c r="AA1070" s="319"/>
      <c r="AB1070" s="319"/>
      <c r="AC1070" s="319"/>
      <c r="AD1070" s="319"/>
      <c r="AE1070" s="319"/>
      <c r="AF1070" s="391"/>
      <c r="AG1070" s="319"/>
      <c r="AH1070" s="319"/>
      <c r="AI1070" s="319"/>
      <c r="AJ1070" s="319"/>
      <c r="AK1070" s="319"/>
      <c r="AL1070" s="391"/>
      <c r="AM1070" s="319"/>
      <c r="AN1070" s="319"/>
      <c r="AO1070" s="319"/>
      <c r="AP1070" s="319"/>
      <c r="AQ1070" s="319"/>
      <c r="AR1070" s="391"/>
      <c r="AS1070" s="319"/>
      <c r="AT1070" s="319"/>
      <c r="AU1070" s="319"/>
      <c r="AV1070" s="319"/>
      <c r="AW1070" s="394"/>
      <c r="AX1070" s="391"/>
      <c r="AY1070" s="319"/>
      <c r="AZ1070" s="319"/>
      <c r="BA1070" s="319"/>
      <c r="BB1070" s="319"/>
      <c r="BC1070" s="319"/>
      <c r="BD1070" s="391"/>
      <c r="BE1070" s="319"/>
      <c r="BF1070" s="319"/>
      <c r="BG1070" s="319"/>
      <c r="BH1070" s="319"/>
      <c r="BI1070" s="319"/>
      <c r="BJ1070" s="391"/>
      <c r="BL1070" s="391"/>
      <c r="BM1070" s="391"/>
      <c r="BN1070" s="391"/>
      <c r="BO1070" s="391"/>
      <c r="BP1070" s="391"/>
      <c r="BQ1070" s="391"/>
      <c r="BR1070" s="391"/>
      <c r="BS1070" s="391"/>
      <c r="BT1070" s="391"/>
      <c r="BU1070" s="391"/>
      <c r="BV1070" s="391"/>
      <c r="BW1070" s="391"/>
      <c r="BX1070" s="391"/>
    </row>
    <row r="1071" spans="1:76">
      <c r="A1071" s="662"/>
      <c r="B1071" s="319"/>
      <c r="C1071" s="319"/>
      <c r="D1071" s="319"/>
      <c r="E1071" s="319"/>
      <c r="F1071" s="319"/>
      <c r="G1071" s="393"/>
      <c r="H1071" s="391"/>
      <c r="I1071" s="319"/>
      <c r="J1071" s="319"/>
      <c r="K1071" s="319"/>
      <c r="L1071" s="319"/>
      <c r="M1071" s="319"/>
      <c r="N1071" s="391"/>
      <c r="O1071" s="319"/>
      <c r="P1071" s="319"/>
      <c r="Q1071" s="319"/>
      <c r="R1071" s="319"/>
      <c r="S1071" s="319"/>
      <c r="T1071" s="391"/>
      <c r="U1071" s="319"/>
      <c r="V1071" s="319"/>
      <c r="W1071" s="319"/>
      <c r="X1071" s="319"/>
      <c r="Y1071" s="319"/>
      <c r="Z1071" s="391"/>
      <c r="AA1071" s="319"/>
      <c r="AB1071" s="319"/>
      <c r="AC1071" s="319"/>
      <c r="AD1071" s="319"/>
      <c r="AE1071" s="319"/>
      <c r="AF1071" s="391"/>
      <c r="AG1071" s="319"/>
      <c r="AH1071" s="319"/>
      <c r="AI1071" s="319"/>
      <c r="AJ1071" s="319"/>
      <c r="AK1071" s="319"/>
      <c r="AL1071" s="391"/>
      <c r="AM1071" s="319"/>
      <c r="AN1071" s="319"/>
      <c r="AO1071" s="319"/>
      <c r="AP1071" s="319"/>
      <c r="AQ1071" s="319"/>
      <c r="AR1071" s="391"/>
      <c r="AS1071" s="319"/>
      <c r="AT1071" s="319"/>
      <c r="AU1071" s="319"/>
      <c r="AV1071" s="319"/>
      <c r="AW1071" s="394"/>
      <c r="AX1071" s="391"/>
      <c r="AY1071" s="319"/>
      <c r="AZ1071" s="319"/>
      <c r="BA1071" s="319"/>
      <c r="BB1071" s="319"/>
      <c r="BC1071" s="319"/>
      <c r="BD1071" s="391"/>
      <c r="BE1071" s="319"/>
      <c r="BF1071" s="319"/>
      <c r="BG1071" s="319"/>
      <c r="BH1071" s="319"/>
      <c r="BI1071" s="319"/>
      <c r="BJ1071" s="391"/>
      <c r="BL1071" s="391"/>
      <c r="BM1071" s="391"/>
      <c r="BN1071" s="391"/>
      <c r="BO1071" s="391"/>
      <c r="BP1071" s="391"/>
      <c r="BQ1071" s="391"/>
      <c r="BR1071" s="391"/>
      <c r="BS1071" s="391"/>
      <c r="BT1071" s="391"/>
      <c r="BU1071" s="391"/>
      <c r="BV1071" s="391"/>
      <c r="BW1071" s="391"/>
      <c r="BX1071" s="391"/>
    </row>
    <row r="1072" spans="1:76">
      <c r="A1072" s="662"/>
      <c r="B1072" s="319"/>
      <c r="C1072" s="319"/>
      <c r="D1072" s="319"/>
      <c r="E1072" s="319"/>
      <c r="F1072" s="319"/>
      <c r="G1072" s="393"/>
      <c r="H1072" s="391"/>
      <c r="I1072" s="319"/>
      <c r="J1072" s="319"/>
      <c r="K1072" s="319"/>
      <c r="L1072" s="319"/>
      <c r="M1072" s="319"/>
      <c r="N1072" s="391"/>
      <c r="O1072" s="319"/>
      <c r="P1072" s="319"/>
      <c r="Q1072" s="319"/>
      <c r="R1072" s="319"/>
      <c r="S1072" s="319"/>
      <c r="T1072" s="391"/>
      <c r="U1072" s="319"/>
      <c r="V1072" s="319"/>
      <c r="W1072" s="319"/>
      <c r="X1072" s="319"/>
      <c r="Y1072" s="319"/>
      <c r="Z1072" s="391"/>
      <c r="AA1072" s="319"/>
      <c r="AB1072" s="319"/>
      <c r="AC1072" s="319"/>
      <c r="AD1072" s="319"/>
      <c r="AE1072" s="319"/>
      <c r="AF1072" s="391"/>
      <c r="AG1072" s="319"/>
      <c r="AH1072" s="319"/>
      <c r="AI1072" s="319"/>
      <c r="AJ1072" s="319"/>
      <c r="AK1072" s="319"/>
      <c r="AL1072" s="391"/>
      <c r="AM1072" s="319"/>
      <c r="AN1072" s="319"/>
      <c r="AO1072" s="319"/>
      <c r="AP1072" s="319"/>
      <c r="AQ1072" s="319"/>
      <c r="AR1072" s="391"/>
      <c r="AS1072" s="319"/>
      <c r="AT1072" s="319"/>
      <c r="AU1072" s="319"/>
      <c r="AV1072" s="319"/>
      <c r="AW1072" s="394"/>
      <c r="AX1072" s="391"/>
      <c r="AY1072" s="319"/>
      <c r="AZ1072" s="319"/>
      <c r="BA1072" s="319"/>
      <c r="BB1072" s="319"/>
      <c r="BC1072" s="319"/>
      <c r="BD1072" s="391"/>
      <c r="BE1072" s="319"/>
      <c r="BF1072" s="319"/>
      <c r="BG1072" s="319"/>
      <c r="BH1072" s="319"/>
      <c r="BI1072" s="319"/>
      <c r="BJ1072" s="391"/>
      <c r="BL1072" s="391"/>
      <c r="BM1072" s="391"/>
      <c r="BN1072" s="391"/>
      <c r="BO1072" s="391"/>
      <c r="BP1072" s="391"/>
      <c r="BQ1072" s="391"/>
      <c r="BR1072" s="391"/>
      <c r="BS1072" s="391"/>
      <c r="BT1072" s="391"/>
      <c r="BU1072" s="391"/>
      <c r="BV1072" s="391"/>
      <c r="BW1072" s="391"/>
      <c r="BX1072" s="391"/>
    </row>
    <row r="1073" spans="1:76">
      <c r="A1073" s="662"/>
      <c r="B1073" s="319"/>
      <c r="C1073" s="319"/>
      <c r="D1073" s="319"/>
      <c r="E1073" s="319"/>
      <c r="F1073" s="319"/>
      <c r="G1073" s="393"/>
      <c r="H1073" s="391"/>
      <c r="I1073" s="319"/>
      <c r="J1073" s="319"/>
      <c r="K1073" s="319"/>
      <c r="L1073" s="319"/>
      <c r="M1073" s="319"/>
      <c r="N1073" s="391"/>
      <c r="O1073" s="319"/>
      <c r="P1073" s="319"/>
      <c r="Q1073" s="319"/>
      <c r="R1073" s="319"/>
      <c r="S1073" s="319"/>
      <c r="T1073" s="391"/>
      <c r="U1073" s="319"/>
      <c r="V1073" s="319"/>
      <c r="W1073" s="319"/>
      <c r="X1073" s="319"/>
      <c r="Y1073" s="319"/>
      <c r="Z1073" s="391"/>
      <c r="AA1073" s="319"/>
      <c r="AB1073" s="319"/>
      <c r="AC1073" s="319"/>
      <c r="AD1073" s="319"/>
      <c r="AE1073" s="319"/>
      <c r="AF1073" s="391"/>
      <c r="AG1073" s="319"/>
      <c r="AH1073" s="319"/>
      <c r="AI1073" s="319"/>
      <c r="AJ1073" s="319"/>
      <c r="AK1073" s="319"/>
      <c r="AL1073" s="391"/>
      <c r="AM1073" s="319"/>
      <c r="AN1073" s="319"/>
      <c r="AO1073" s="319"/>
      <c r="AP1073" s="319"/>
      <c r="AQ1073" s="319"/>
      <c r="AR1073" s="391"/>
      <c r="AS1073" s="319"/>
      <c r="AT1073" s="319"/>
      <c r="AU1073" s="319"/>
      <c r="AV1073" s="319"/>
      <c r="AW1073" s="394"/>
      <c r="AX1073" s="391"/>
      <c r="AY1073" s="319"/>
      <c r="AZ1073" s="319"/>
      <c r="BA1073" s="319"/>
      <c r="BB1073" s="319"/>
      <c r="BC1073" s="319"/>
      <c r="BD1073" s="391"/>
      <c r="BE1073" s="319"/>
      <c r="BF1073" s="319"/>
      <c r="BG1073" s="319"/>
      <c r="BH1073" s="319"/>
      <c r="BI1073" s="319"/>
      <c r="BJ1073" s="391"/>
      <c r="BL1073" s="391"/>
      <c r="BM1073" s="391"/>
      <c r="BN1073" s="391"/>
      <c r="BO1073" s="391"/>
      <c r="BP1073" s="391"/>
      <c r="BQ1073" s="391"/>
      <c r="BR1073" s="391"/>
      <c r="BS1073" s="391"/>
      <c r="BT1073" s="391"/>
      <c r="BU1073" s="391"/>
      <c r="BV1073" s="391"/>
      <c r="BW1073" s="391"/>
      <c r="BX1073" s="391"/>
    </row>
    <row r="1074" spans="1:76">
      <c r="A1074" s="662"/>
      <c r="B1074" s="319"/>
      <c r="C1074" s="319"/>
      <c r="D1074" s="319"/>
      <c r="E1074" s="319"/>
      <c r="F1074" s="319"/>
      <c r="G1074" s="393"/>
      <c r="H1074" s="391"/>
      <c r="I1074" s="319"/>
      <c r="J1074" s="319"/>
      <c r="K1074" s="319"/>
      <c r="L1074" s="319"/>
      <c r="M1074" s="319"/>
      <c r="N1074" s="391"/>
      <c r="O1074" s="319"/>
      <c r="P1074" s="319"/>
      <c r="Q1074" s="319"/>
      <c r="R1074" s="319"/>
      <c r="S1074" s="319"/>
      <c r="T1074" s="391"/>
      <c r="U1074" s="319"/>
      <c r="V1074" s="319"/>
      <c r="W1074" s="319"/>
      <c r="X1074" s="319"/>
      <c r="Y1074" s="319"/>
      <c r="Z1074" s="391"/>
      <c r="AA1074" s="319"/>
      <c r="AB1074" s="319"/>
      <c r="AC1074" s="319"/>
      <c r="AD1074" s="319"/>
      <c r="AE1074" s="319"/>
      <c r="AF1074" s="391"/>
      <c r="AG1074" s="319"/>
      <c r="AH1074" s="319"/>
      <c r="AI1074" s="319"/>
      <c r="AJ1074" s="319"/>
      <c r="AK1074" s="319"/>
      <c r="AL1074" s="391"/>
      <c r="AM1074" s="319"/>
      <c r="AN1074" s="319"/>
      <c r="AO1074" s="319"/>
      <c r="AP1074" s="319"/>
      <c r="AQ1074" s="319"/>
      <c r="AR1074" s="391"/>
      <c r="AS1074" s="319"/>
      <c r="AT1074" s="319"/>
      <c r="AU1074" s="319"/>
      <c r="AV1074" s="319"/>
      <c r="AW1074" s="394"/>
      <c r="AX1074" s="391"/>
      <c r="AY1074" s="319"/>
      <c r="AZ1074" s="319"/>
      <c r="BA1074" s="319"/>
      <c r="BB1074" s="319"/>
      <c r="BC1074" s="319"/>
      <c r="BD1074" s="391"/>
      <c r="BE1074" s="319"/>
      <c r="BF1074" s="319"/>
      <c r="BG1074" s="319"/>
      <c r="BH1074" s="319"/>
      <c r="BI1074" s="319"/>
      <c r="BJ1074" s="391"/>
      <c r="BL1074" s="391"/>
      <c r="BM1074" s="391"/>
      <c r="BN1074" s="391"/>
      <c r="BO1074" s="391"/>
      <c r="BP1074" s="391"/>
      <c r="BQ1074" s="391"/>
      <c r="BR1074" s="391"/>
      <c r="BS1074" s="391"/>
      <c r="BT1074" s="391"/>
      <c r="BU1074" s="391"/>
      <c r="BV1074" s="391"/>
      <c r="BW1074" s="391"/>
      <c r="BX1074" s="391"/>
    </row>
    <row r="1075" spans="1:76">
      <c r="A1075" s="662"/>
      <c r="B1075" s="319"/>
      <c r="C1075" s="319"/>
      <c r="D1075" s="319"/>
      <c r="E1075" s="319"/>
      <c r="F1075" s="319"/>
      <c r="G1075" s="393"/>
      <c r="H1075" s="391"/>
      <c r="I1075" s="319"/>
      <c r="J1075" s="319"/>
      <c r="K1075" s="319"/>
      <c r="L1075" s="319"/>
      <c r="M1075" s="319"/>
      <c r="N1075" s="391"/>
      <c r="O1075" s="319"/>
      <c r="P1075" s="319"/>
      <c r="Q1075" s="319"/>
      <c r="R1075" s="319"/>
      <c r="S1075" s="319"/>
      <c r="T1075" s="391"/>
      <c r="U1075" s="319"/>
      <c r="V1075" s="319"/>
      <c r="W1075" s="319"/>
      <c r="X1075" s="319"/>
      <c r="Y1075" s="319"/>
      <c r="Z1075" s="391"/>
      <c r="AA1075" s="319"/>
      <c r="AB1075" s="319"/>
      <c r="AC1075" s="319"/>
      <c r="AD1075" s="319"/>
      <c r="AE1075" s="319"/>
      <c r="AF1075" s="391"/>
      <c r="AG1075" s="319"/>
      <c r="AH1075" s="319"/>
      <c r="AI1075" s="319"/>
      <c r="AJ1075" s="319"/>
      <c r="AK1075" s="319"/>
      <c r="AL1075" s="391"/>
      <c r="AM1075" s="319"/>
      <c r="AN1075" s="319"/>
      <c r="AO1075" s="319"/>
      <c r="AP1075" s="319"/>
      <c r="AQ1075" s="319"/>
      <c r="AR1075" s="391"/>
      <c r="AS1075" s="319"/>
      <c r="AT1075" s="319"/>
      <c r="AU1075" s="319"/>
      <c r="AV1075" s="319"/>
      <c r="AW1075" s="394"/>
      <c r="AX1075" s="391"/>
      <c r="AY1075" s="319"/>
      <c r="AZ1075" s="319"/>
      <c r="BA1075" s="319"/>
      <c r="BB1075" s="319"/>
      <c r="BC1075" s="319"/>
      <c r="BD1075" s="391"/>
      <c r="BE1075" s="319"/>
      <c r="BF1075" s="319"/>
      <c r="BG1075" s="319"/>
      <c r="BH1075" s="319"/>
      <c r="BI1075" s="319"/>
      <c r="BJ1075" s="391"/>
      <c r="BL1075" s="391"/>
      <c r="BM1075" s="391"/>
      <c r="BN1075" s="391"/>
      <c r="BO1075" s="391"/>
      <c r="BP1075" s="391"/>
      <c r="BQ1075" s="391"/>
      <c r="BR1075" s="391"/>
      <c r="BS1075" s="391"/>
      <c r="BT1075" s="391"/>
      <c r="BU1075" s="391"/>
      <c r="BV1075" s="391"/>
      <c r="BW1075" s="391"/>
      <c r="BX1075" s="391"/>
    </row>
    <row r="1076" spans="1:76">
      <c r="A1076" s="662"/>
      <c r="B1076" s="319"/>
      <c r="C1076" s="319"/>
      <c r="D1076" s="319"/>
      <c r="E1076" s="319"/>
      <c r="F1076" s="319"/>
      <c r="G1076" s="393"/>
      <c r="H1076" s="391"/>
      <c r="I1076" s="319"/>
      <c r="J1076" s="319"/>
      <c r="K1076" s="319"/>
      <c r="L1076" s="319"/>
      <c r="M1076" s="319"/>
      <c r="N1076" s="391"/>
      <c r="O1076" s="319"/>
      <c r="P1076" s="319"/>
      <c r="Q1076" s="319"/>
      <c r="R1076" s="319"/>
      <c r="S1076" s="319"/>
      <c r="T1076" s="391"/>
      <c r="U1076" s="319"/>
      <c r="V1076" s="319"/>
      <c r="W1076" s="319"/>
      <c r="X1076" s="319"/>
      <c r="Y1076" s="319"/>
      <c r="Z1076" s="391"/>
      <c r="AA1076" s="319"/>
      <c r="AB1076" s="319"/>
      <c r="AC1076" s="319"/>
      <c r="AD1076" s="319"/>
      <c r="AE1076" s="319"/>
      <c r="AF1076" s="391"/>
      <c r="AG1076" s="319"/>
      <c r="AH1076" s="319"/>
      <c r="AI1076" s="319"/>
      <c r="AJ1076" s="319"/>
      <c r="AK1076" s="319"/>
      <c r="AL1076" s="391"/>
      <c r="AM1076" s="319"/>
      <c r="AN1076" s="319"/>
      <c r="AO1076" s="319"/>
      <c r="AP1076" s="319"/>
      <c r="AQ1076" s="319"/>
      <c r="AR1076" s="391"/>
      <c r="AS1076" s="319"/>
      <c r="AT1076" s="319"/>
      <c r="AU1076" s="319"/>
      <c r="AV1076" s="319"/>
      <c r="AW1076" s="394"/>
      <c r="AX1076" s="391"/>
      <c r="AY1076" s="319"/>
      <c r="AZ1076" s="319"/>
      <c r="BA1076" s="319"/>
      <c r="BB1076" s="319"/>
      <c r="BC1076" s="319"/>
      <c r="BD1076" s="391"/>
      <c r="BE1076" s="319"/>
      <c r="BF1076" s="319"/>
      <c r="BG1076" s="319"/>
      <c r="BH1076" s="319"/>
      <c r="BI1076" s="319"/>
      <c r="BJ1076" s="391"/>
      <c r="BL1076" s="391"/>
      <c r="BM1076" s="391"/>
      <c r="BN1076" s="391"/>
      <c r="BO1076" s="391"/>
      <c r="BP1076" s="391"/>
      <c r="BQ1076" s="391"/>
      <c r="BR1076" s="391"/>
      <c r="BS1076" s="391"/>
      <c r="BT1076" s="391"/>
      <c r="BU1076" s="391"/>
      <c r="BV1076" s="391"/>
      <c r="BW1076" s="391"/>
      <c r="BX1076" s="391"/>
    </row>
    <row r="1077" spans="1:76">
      <c r="A1077" s="662"/>
      <c r="B1077" s="319"/>
      <c r="C1077" s="319"/>
      <c r="D1077" s="319"/>
      <c r="E1077" s="319"/>
      <c r="F1077" s="319"/>
      <c r="G1077" s="393"/>
      <c r="H1077" s="391"/>
      <c r="I1077" s="319"/>
      <c r="J1077" s="319"/>
      <c r="K1077" s="319"/>
      <c r="L1077" s="319"/>
      <c r="M1077" s="319"/>
      <c r="N1077" s="391"/>
      <c r="O1077" s="319"/>
      <c r="P1077" s="319"/>
      <c r="Q1077" s="319"/>
      <c r="R1077" s="319"/>
      <c r="S1077" s="319"/>
      <c r="T1077" s="391"/>
      <c r="U1077" s="319"/>
      <c r="V1077" s="319"/>
      <c r="W1077" s="319"/>
      <c r="X1077" s="319"/>
      <c r="Y1077" s="319"/>
      <c r="Z1077" s="391"/>
      <c r="AA1077" s="319"/>
      <c r="AB1077" s="319"/>
      <c r="AC1077" s="319"/>
      <c r="AD1077" s="319"/>
      <c r="AE1077" s="319"/>
      <c r="AF1077" s="391"/>
      <c r="AG1077" s="319"/>
      <c r="AH1077" s="319"/>
      <c r="AI1077" s="319"/>
      <c r="AJ1077" s="319"/>
      <c r="AK1077" s="319"/>
      <c r="AL1077" s="391"/>
      <c r="AM1077" s="319"/>
      <c r="AN1077" s="319"/>
      <c r="AO1077" s="319"/>
      <c r="AP1077" s="319"/>
      <c r="AQ1077" s="319"/>
      <c r="AR1077" s="391"/>
      <c r="AS1077" s="319"/>
      <c r="AT1077" s="319"/>
      <c r="AU1077" s="319"/>
      <c r="AV1077" s="319"/>
      <c r="AW1077" s="394"/>
      <c r="AX1077" s="391"/>
      <c r="AY1077" s="319"/>
      <c r="AZ1077" s="319"/>
      <c r="BA1077" s="319"/>
      <c r="BB1077" s="319"/>
      <c r="BC1077" s="319"/>
      <c r="BD1077" s="391"/>
      <c r="BE1077" s="319"/>
      <c r="BF1077" s="319"/>
      <c r="BG1077" s="319"/>
      <c r="BH1077" s="319"/>
      <c r="BI1077" s="319"/>
      <c r="BJ1077" s="391"/>
      <c r="BL1077" s="391"/>
      <c r="BM1077" s="391"/>
      <c r="BN1077" s="391"/>
      <c r="BO1077" s="391"/>
      <c r="BP1077" s="391"/>
      <c r="BQ1077" s="391"/>
      <c r="BR1077" s="391"/>
      <c r="BS1077" s="391"/>
      <c r="BT1077" s="391"/>
      <c r="BU1077" s="391"/>
      <c r="BV1077" s="391"/>
      <c r="BW1077" s="391"/>
      <c r="BX1077" s="391"/>
    </row>
    <row r="1078" spans="1:76">
      <c r="A1078" s="662"/>
      <c r="B1078" s="319"/>
      <c r="C1078" s="319"/>
      <c r="D1078" s="319"/>
      <c r="E1078" s="319"/>
      <c r="F1078" s="319"/>
      <c r="G1078" s="393"/>
      <c r="H1078" s="391"/>
      <c r="I1078" s="319"/>
      <c r="J1078" s="319"/>
      <c r="K1078" s="319"/>
      <c r="L1078" s="319"/>
      <c r="M1078" s="319"/>
      <c r="N1078" s="391"/>
      <c r="O1078" s="319"/>
      <c r="P1078" s="319"/>
      <c r="Q1078" s="319"/>
      <c r="R1078" s="319"/>
      <c r="S1078" s="319"/>
      <c r="T1078" s="391"/>
      <c r="U1078" s="319"/>
      <c r="V1078" s="319"/>
      <c r="W1078" s="319"/>
      <c r="X1078" s="319"/>
      <c r="Y1078" s="319"/>
      <c r="Z1078" s="391"/>
      <c r="AA1078" s="319"/>
      <c r="AB1078" s="319"/>
      <c r="AC1078" s="319"/>
      <c r="AD1078" s="319"/>
      <c r="AE1078" s="319"/>
      <c r="AF1078" s="391"/>
      <c r="AG1078" s="319"/>
      <c r="AH1078" s="319"/>
      <c r="AI1078" s="319"/>
      <c r="AJ1078" s="319"/>
      <c r="AK1078" s="319"/>
      <c r="AL1078" s="391"/>
      <c r="AM1078" s="319"/>
      <c r="AN1078" s="319"/>
      <c r="AO1078" s="319"/>
      <c r="AP1078" s="319"/>
      <c r="AQ1078" s="319"/>
      <c r="AR1078" s="391"/>
      <c r="AS1078" s="319"/>
      <c r="AT1078" s="319"/>
      <c r="AU1078" s="319"/>
      <c r="AV1078" s="319"/>
      <c r="AW1078" s="394"/>
      <c r="AX1078" s="391"/>
      <c r="AY1078" s="319"/>
      <c r="AZ1078" s="319"/>
      <c r="BA1078" s="319"/>
      <c r="BB1078" s="319"/>
      <c r="BC1078" s="319"/>
      <c r="BD1078" s="391"/>
      <c r="BE1078" s="319"/>
      <c r="BF1078" s="319"/>
      <c r="BG1078" s="319"/>
      <c r="BH1078" s="319"/>
      <c r="BI1078" s="319"/>
      <c r="BJ1078" s="391"/>
      <c r="BL1078" s="391"/>
      <c r="BM1078" s="391"/>
      <c r="BN1078" s="391"/>
      <c r="BO1078" s="391"/>
      <c r="BP1078" s="391"/>
      <c r="BQ1078" s="391"/>
      <c r="BR1078" s="391"/>
      <c r="BS1078" s="391"/>
      <c r="BT1078" s="391"/>
      <c r="BU1078" s="391"/>
      <c r="BV1078" s="391"/>
      <c r="BW1078" s="391"/>
      <c r="BX1078" s="391"/>
    </row>
    <row r="1079" spans="1:76">
      <c r="A1079" s="662"/>
      <c r="B1079" s="319"/>
      <c r="C1079" s="319"/>
      <c r="D1079" s="319"/>
      <c r="E1079" s="319"/>
      <c r="F1079" s="319"/>
      <c r="G1079" s="393"/>
      <c r="H1079" s="391"/>
      <c r="I1079" s="319"/>
      <c r="J1079" s="319"/>
      <c r="K1079" s="319"/>
      <c r="L1079" s="319"/>
      <c r="M1079" s="319"/>
      <c r="N1079" s="391"/>
      <c r="O1079" s="319"/>
      <c r="P1079" s="319"/>
      <c r="Q1079" s="319"/>
      <c r="R1079" s="319"/>
      <c r="S1079" s="319"/>
      <c r="T1079" s="391"/>
      <c r="U1079" s="319"/>
      <c r="V1079" s="319"/>
      <c r="W1079" s="319"/>
      <c r="X1079" s="319"/>
      <c r="Y1079" s="319"/>
      <c r="Z1079" s="391"/>
      <c r="AA1079" s="319"/>
      <c r="AB1079" s="319"/>
      <c r="AC1079" s="319"/>
      <c r="AD1079" s="319"/>
      <c r="AE1079" s="319"/>
      <c r="AF1079" s="391"/>
      <c r="AG1079" s="319"/>
      <c r="AH1079" s="319"/>
      <c r="AI1079" s="319"/>
      <c r="AJ1079" s="319"/>
      <c r="AK1079" s="319"/>
      <c r="AL1079" s="391"/>
      <c r="AM1079" s="319"/>
      <c r="AN1079" s="319"/>
      <c r="AO1079" s="319"/>
      <c r="AP1079" s="319"/>
      <c r="AQ1079" s="319"/>
      <c r="AR1079" s="391"/>
      <c r="AS1079" s="319"/>
      <c r="AT1079" s="319"/>
      <c r="AU1079" s="319"/>
      <c r="AV1079" s="319"/>
      <c r="AW1079" s="394"/>
      <c r="AX1079" s="391"/>
      <c r="AY1079" s="319"/>
      <c r="AZ1079" s="319"/>
      <c r="BA1079" s="319"/>
      <c r="BB1079" s="319"/>
      <c r="BC1079" s="319"/>
      <c r="BD1079" s="391"/>
      <c r="BE1079" s="319"/>
      <c r="BF1079" s="319"/>
      <c r="BG1079" s="319"/>
      <c r="BH1079" s="319"/>
      <c r="BI1079" s="319"/>
      <c r="BJ1079" s="391"/>
      <c r="BL1079" s="391"/>
      <c r="BM1079" s="391"/>
      <c r="BN1079" s="391"/>
      <c r="BO1079" s="391"/>
      <c r="BP1079" s="391"/>
      <c r="BQ1079" s="391"/>
      <c r="BR1079" s="391"/>
      <c r="BS1079" s="391"/>
      <c r="BT1079" s="391"/>
      <c r="BU1079" s="391"/>
      <c r="BV1079" s="391"/>
      <c r="BW1079" s="391"/>
      <c r="BX1079" s="391"/>
    </row>
    <row r="1080" spans="1:76">
      <c r="A1080" s="662"/>
      <c r="B1080" s="319"/>
      <c r="C1080" s="319"/>
      <c r="D1080" s="319"/>
      <c r="E1080" s="319"/>
      <c r="F1080" s="319"/>
      <c r="G1080" s="393"/>
      <c r="H1080" s="391"/>
      <c r="I1080" s="319"/>
      <c r="J1080" s="319"/>
      <c r="K1080" s="319"/>
      <c r="L1080" s="319"/>
      <c r="M1080" s="319"/>
      <c r="N1080" s="391"/>
      <c r="O1080" s="319"/>
      <c r="P1080" s="319"/>
      <c r="Q1080" s="319"/>
      <c r="R1080" s="319"/>
      <c r="S1080" s="319"/>
      <c r="T1080" s="391"/>
      <c r="U1080" s="319"/>
      <c r="V1080" s="319"/>
      <c r="W1080" s="319"/>
      <c r="X1080" s="319"/>
      <c r="Y1080" s="319"/>
      <c r="Z1080" s="391"/>
      <c r="AA1080" s="319"/>
      <c r="AB1080" s="319"/>
      <c r="AC1080" s="319"/>
      <c r="AD1080" s="319"/>
      <c r="AE1080" s="319"/>
      <c r="AF1080" s="391"/>
      <c r="AG1080" s="319"/>
      <c r="AH1080" s="319"/>
      <c r="AI1080" s="319"/>
      <c r="AJ1080" s="319"/>
      <c r="AK1080" s="319"/>
      <c r="AL1080" s="391"/>
      <c r="AM1080" s="319"/>
      <c r="AN1080" s="319"/>
      <c r="AO1080" s="319"/>
      <c r="AP1080" s="319"/>
      <c r="AQ1080" s="319"/>
      <c r="AR1080" s="391"/>
      <c r="AS1080" s="319"/>
      <c r="AT1080" s="319"/>
      <c r="AU1080" s="319"/>
      <c r="AV1080" s="319"/>
      <c r="AW1080" s="394"/>
      <c r="AX1080" s="391"/>
      <c r="AY1080" s="319"/>
      <c r="AZ1080" s="319"/>
      <c r="BA1080" s="319"/>
      <c r="BB1080" s="319"/>
      <c r="BC1080" s="319"/>
      <c r="BD1080" s="391"/>
      <c r="BE1080" s="319"/>
      <c r="BF1080" s="319"/>
      <c r="BG1080" s="319"/>
      <c r="BH1080" s="319"/>
      <c r="BI1080" s="319"/>
      <c r="BJ1080" s="391"/>
      <c r="BL1080" s="391"/>
      <c r="BM1080" s="391"/>
      <c r="BN1080" s="391"/>
      <c r="BO1080" s="391"/>
      <c r="BP1080" s="391"/>
      <c r="BQ1080" s="391"/>
      <c r="BR1080" s="391"/>
      <c r="BS1080" s="391"/>
      <c r="BT1080" s="391"/>
      <c r="BU1080" s="391"/>
      <c r="BV1080" s="391"/>
      <c r="BW1080" s="391"/>
      <c r="BX1080" s="391"/>
    </row>
    <row r="1081" spans="1:76">
      <c r="A1081" s="662"/>
      <c r="B1081" s="319"/>
      <c r="C1081" s="319"/>
      <c r="D1081" s="319"/>
      <c r="E1081" s="319"/>
      <c r="F1081" s="319"/>
      <c r="G1081" s="393"/>
      <c r="H1081" s="391"/>
      <c r="I1081" s="319"/>
      <c r="J1081" s="319"/>
      <c r="K1081" s="319"/>
      <c r="L1081" s="319"/>
      <c r="M1081" s="319"/>
      <c r="N1081" s="391"/>
      <c r="O1081" s="319"/>
      <c r="P1081" s="319"/>
      <c r="Q1081" s="319"/>
      <c r="R1081" s="319"/>
      <c r="S1081" s="319"/>
      <c r="T1081" s="391"/>
      <c r="U1081" s="319"/>
      <c r="V1081" s="319"/>
      <c r="W1081" s="319"/>
      <c r="X1081" s="319"/>
      <c r="Y1081" s="319"/>
      <c r="Z1081" s="391"/>
      <c r="AA1081" s="319"/>
      <c r="AB1081" s="319"/>
      <c r="AC1081" s="319"/>
      <c r="AD1081" s="319"/>
      <c r="AE1081" s="319"/>
      <c r="AF1081" s="391"/>
      <c r="AG1081" s="319"/>
      <c r="AH1081" s="319"/>
      <c r="AI1081" s="319"/>
      <c r="AJ1081" s="319"/>
      <c r="AK1081" s="319"/>
      <c r="AL1081" s="391"/>
      <c r="AM1081" s="319"/>
      <c r="AN1081" s="319"/>
      <c r="AO1081" s="319"/>
      <c r="AP1081" s="319"/>
      <c r="AQ1081" s="319"/>
      <c r="AR1081" s="391"/>
      <c r="AS1081" s="319"/>
      <c r="AT1081" s="319"/>
      <c r="AU1081" s="319"/>
      <c r="AV1081" s="319"/>
      <c r="AW1081" s="394"/>
      <c r="AX1081" s="391"/>
      <c r="AY1081" s="319"/>
      <c r="AZ1081" s="319"/>
      <c r="BA1081" s="319"/>
      <c r="BB1081" s="319"/>
      <c r="BC1081" s="319"/>
      <c r="BD1081" s="391"/>
      <c r="BE1081" s="319"/>
      <c r="BF1081" s="319"/>
      <c r="BG1081" s="319"/>
      <c r="BH1081" s="319"/>
      <c r="BI1081" s="319"/>
      <c r="BJ1081" s="391"/>
      <c r="BL1081" s="391"/>
      <c r="BM1081" s="391"/>
      <c r="BN1081" s="391"/>
      <c r="BO1081" s="391"/>
      <c r="BP1081" s="391"/>
      <c r="BQ1081" s="391"/>
      <c r="BR1081" s="391"/>
      <c r="BS1081" s="391"/>
      <c r="BT1081" s="391"/>
      <c r="BU1081" s="391"/>
      <c r="BV1081" s="391"/>
      <c r="BW1081" s="391"/>
      <c r="BX1081" s="391"/>
    </row>
    <row r="1082" spans="1:76">
      <c r="A1082" s="662"/>
      <c r="B1082" s="319"/>
      <c r="C1082" s="319"/>
      <c r="D1082" s="319"/>
      <c r="E1082" s="319"/>
      <c r="F1082" s="319"/>
      <c r="G1082" s="393"/>
      <c r="H1082" s="391"/>
      <c r="I1082" s="319"/>
      <c r="J1082" s="319"/>
      <c r="K1082" s="319"/>
      <c r="L1082" s="319"/>
      <c r="M1082" s="319"/>
      <c r="N1082" s="391"/>
      <c r="O1082" s="319"/>
      <c r="P1082" s="319"/>
      <c r="Q1082" s="319"/>
      <c r="R1082" s="319"/>
      <c r="S1082" s="319"/>
      <c r="T1082" s="391"/>
      <c r="U1082" s="319"/>
      <c r="V1082" s="319"/>
      <c r="W1082" s="319"/>
      <c r="X1082" s="319"/>
      <c r="Y1082" s="319"/>
      <c r="Z1082" s="391"/>
      <c r="AA1082" s="319"/>
      <c r="AB1082" s="319"/>
      <c r="AC1082" s="319"/>
      <c r="AD1082" s="319"/>
      <c r="AE1082" s="319"/>
      <c r="AF1082" s="391"/>
      <c r="AG1082" s="319"/>
      <c r="AH1082" s="319"/>
      <c r="AI1082" s="319"/>
      <c r="AJ1082" s="319"/>
      <c r="AK1082" s="319"/>
      <c r="AL1082" s="391"/>
      <c r="AM1082" s="319"/>
      <c r="AN1082" s="319"/>
      <c r="AO1082" s="319"/>
      <c r="AP1082" s="319"/>
      <c r="AQ1082" s="319"/>
      <c r="AR1082" s="391"/>
      <c r="AS1082" s="319"/>
      <c r="AT1082" s="319"/>
      <c r="AU1082" s="319"/>
      <c r="AV1082" s="319"/>
      <c r="AW1082" s="394"/>
      <c r="AX1082" s="391"/>
      <c r="AY1082" s="319"/>
      <c r="AZ1082" s="319"/>
      <c r="BA1082" s="319"/>
      <c r="BB1082" s="319"/>
      <c r="BC1082" s="319"/>
      <c r="BD1082" s="391"/>
      <c r="BE1082" s="319"/>
      <c r="BF1082" s="319"/>
      <c r="BG1082" s="319"/>
      <c r="BH1082" s="319"/>
      <c r="BI1082" s="319"/>
      <c r="BJ1082" s="391"/>
      <c r="BL1082" s="391"/>
      <c r="BM1082" s="391"/>
      <c r="BN1082" s="391"/>
      <c r="BO1082" s="391"/>
      <c r="BP1082" s="391"/>
      <c r="BQ1082" s="391"/>
      <c r="BR1082" s="391"/>
      <c r="BS1082" s="391"/>
      <c r="BT1082" s="391"/>
      <c r="BU1082" s="391"/>
      <c r="BV1082" s="391"/>
      <c r="BW1082" s="391"/>
      <c r="BX1082" s="391"/>
    </row>
    <row r="1083" spans="1:76">
      <c r="A1083" s="662"/>
      <c r="B1083" s="319"/>
      <c r="C1083" s="319"/>
      <c r="D1083" s="319"/>
      <c r="E1083" s="319"/>
      <c r="F1083" s="319"/>
      <c r="G1083" s="393"/>
      <c r="H1083" s="391"/>
      <c r="I1083" s="319"/>
      <c r="J1083" s="319"/>
      <c r="K1083" s="319"/>
      <c r="L1083" s="319"/>
      <c r="M1083" s="319"/>
      <c r="N1083" s="391"/>
      <c r="O1083" s="319"/>
      <c r="P1083" s="319"/>
      <c r="Q1083" s="319"/>
      <c r="R1083" s="319"/>
      <c r="S1083" s="319"/>
      <c r="T1083" s="391"/>
      <c r="U1083" s="319"/>
      <c r="V1083" s="319"/>
      <c r="W1083" s="319"/>
      <c r="X1083" s="319"/>
      <c r="Y1083" s="319"/>
      <c r="Z1083" s="391"/>
      <c r="AA1083" s="319"/>
      <c r="AB1083" s="319"/>
      <c r="AC1083" s="319"/>
      <c r="AD1083" s="319"/>
      <c r="AE1083" s="319"/>
      <c r="AF1083" s="391"/>
      <c r="AG1083" s="319"/>
      <c r="AH1083" s="319"/>
      <c r="AI1083" s="319"/>
      <c r="AJ1083" s="319"/>
      <c r="AK1083" s="319"/>
      <c r="AL1083" s="391"/>
      <c r="AM1083" s="319"/>
      <c r="AN1083" s="319"/>
      <c r="AO1083" s="319"/>
      <c r="AP1083" s="319"/>
      <c r="AQ1083" s="319"/>
      <c r="AR1083" s="391"/>
      <c r="AS1083" s="319"/>
      <c r="AT1083" s="319"/>
      <c r="AU1083" s="319"/>
      <c r="AV1083" s="319"/>
      <c r="AW1083" s="394"/>
      <c r="AX1083" s="391"/>
      <c r="AY1083" s="319"/>
      <c r="AZ1083" s="319"/>
      <c r="BA1083" s="319"/>
      <c r="BB1083" s="319"/>
      <c r="BC1083" s="319"/>
      <c r="BD1083" s="391"/>
      <c r="BE1083" s="319"/>
      <c r="BF1083" s="319"/>
      <c r="BG1083" s="319"/>
      <c r="BH1083" s="319"/>
      <c r="BI1083" s="319"/>
      <c r="BJ1083" s="391"/>
      <c r="BL1083" s="391"/>
      <c r="BM1083" s="391"/>
      <c r="BN1083" s="391"/>
      <c r="BO1083" s="391"/>
      <c r="BP1083" s="391"/>
      <c r="BQ1083" s="391"/>
      <c r="BR1083" s="391"/>
      <c r="BS1083" s="391"/>
      <c r="BT1083" s="391"/>
      <c r="BU1083" s="391"/>
      <c r="BV1083" s="391"/>
      <c r="BW1083" s="391"/>
      <c r="BX1083" s="391"/>
    </row>
    <row r="1084" spans="1:76">
      <c r="A1084" s="662"/>
      <c r="B1084" s="319"/>
      <c r="C1084" s="319"/>
      <c r="D1084" s="319"/>
      <c r="E1084" s="319"/>
      <c r="F1084" s="319"/>
      <c r="G1084" s="393"/>
      <c r="H1084" s="391"/>
      <c r="I1084" s="319"/>
      <c r="J1084" s="319"/>
      <c r="K1084" s="319"/>
      <c r="L1084" s="319"/>
      <c r="M1084" s="319"/>
      <c r="N1084" s="391"/>
      <c r="O1084" s="319"/>
      <c r="P1084" s="319"/>
      <c r="Q1084" s="319"/>
      <c r="R1084" s="319"/>
      <c r="S1084" s="319"/>
      <c r="T1084" s="391"/>
      <c r="U1084" s="319"/>
      <c r="V1084" s="319"/>
      <c r="W1084" s="319"/>
      <c r="X1084" s="319"/>
      <c r="Y1084" s="319"/>
      <c r="Z1084" s="391"/>
      <c r="AA1084" s="319"/>
      <c r="AB1084" s="319"/>
      <c r="AC1084" s="319"/>
      <c r="AD1084" s="319"/>
      <c r="AE1084" s="319"/>
      <c r="AF1084" s="391"/>
      <c r="AG1084" s="319"/>
      <c r="AH1084" s="319"/>
      <c r="AI1084" s="319"/>
      <c r="AJ1084" s="319"/>
      <c r="AK1084" s="319"/>
      <c r="AL1084" s="391"/>
      <c r="AM1084" s="319"/>
      <c r="AN1084" s="319"/>
      <c r="AO1084" s="319"/>
      <c r="AP1084" s="319"/>
      <c r="AQ1084" s="319"/>
      <c r="AR1084" s="391"/>
      <c r="AS1084" s="319"/>
      <c r="AT1084" s="319"/>
      <c r="AU1084" s="319"/>
      <c r="AV1084" s="319"/>
      <c r="AW1084" s="394"/>
      <c r="AX1084" s="391"/>
      <c r="AY1084" s="319"/>
      <c r="AZ1084" s="319"/>
      <c r="BA1084" s="319"/>
      <c r="BB1084" s="319"/>
      <c r="BC1084" s="319"/>
      <c r="BD1084" s="391"/>
      <c r="BE1084" s="319"/>
      <c r="BF1084" s="319"/>
      <c r="BG1084" s="319"/>
      <c r="BH1084" s="319"/>
      <c r="BI1084" s="319"/>
      <c r="BJ1084" s="391"/>
      <c r="BL1084" s="391"/>
      <c r="BM1084" s="391"/>
      <c r="BN1084" s="391"/>
      <c r="BO1084" s="391"/>
      <c r="BP1084" s="391"/>
      <c r="BQ1084" s="391"/>
      <c r="BR1084" s="391"/>
      <c r="BS1084" s="391"/>
      <c r="BT1084" s="391"/>
      <c r="BU1084" s="391"/>
      <c r="BV1084" s="391"/>
      <c r="BW1084" s="391"/>
      <c r="BX1084" s="391"/>
    </row>
    <row r="1085" spans="1:76">
      <c r="A1085" s="662"/>
      <c r="B1085" s="319"/>
      <c r="C1085" s="319"/>
      <c r="D1085" s="319"/>
      <c r="E1085" s="319"/>
      <c r="F1085" s="319"/>
      <c r="G1085" s="393"/>
      <c r="H1085" s="391"/>
      <c r="I1085" s="319"/>
      <c r="J1085" s="319"/>
      <c r="K1085" s="319"/>
      <c r="L1085" s="319"/>
      <c r="M1085" s="319"/>
      <c r="N1085" s="391"/>
      <c r="O1085" s="319"/>
      <c r="P1085" s="319"/>
      <c r="Q1085" s="319"/>
      <c r="R1085" s="319"/>
      <c r="S1085" s="319"/>
      <c r="T1085" s="391"/>
      <c r="U1085" s="319"/>
      <c r="V1085" s="319"/>
      <c r="W1085" s="319"/>
      <c r="X1085" s="319"/>
      <c r="Y1085" s="319"/>
      <c r="Z1085" s="391"/>
      <c r="AA1085" s="319"/>
      <c r="AB1085" s="319"/>
      <c r="AC1085" s="319"/>
      <c r="AD1085" s="319"/>
      <c r="AE1085" s="319"/>
      <c r="AF1085" s="391"/>
      <c r="AG1085" s="319"/>
      <c r="AH1085" s="319"/>
      <c r="AI1085" s="319"/>
      <c r="AJ1085" s="319"/>
      <c r="AK1085" s="319"/>
      <c r="AL1085" s="391"/>
      <c r="AM1085" s="319"/>
      <c r="AN1085" s="319"/>
      <c r="AO1085" s="319"/>
      <c r="AP1085" s="319"/>
      <c r="AQ1085" s="319"/>
      <c r="AR1085" s="391"/>
      <c r="AS1085" s="319"/>
      <c r="AT1085" s="319"/>
      <c r="AU1085" s="319"/>
      <c r="AV1085" s="319"/>
      <c r="AW1085" s="394"/>
      <c r="AX1085" s="391"/>
      <c r="AY1085" s="319"/>
      <c r="AZ1085" s="319"/>
      <c r="BA1085" s="319"/>
      <c r="BB1085" s="319"/>
      <c r="BC1085" s="319"/>
      <c r="BD1085" s="391"/>
      <c r="BE1085" s="319"/>
      <c r="BF1085" s="319"/>
      <c r="BG1085" s="319"/>
      <c r="BH1085" s="319"/>
      <c r="BI1085" s="319"/>
      <c r="BJ1085" s="391"/>
      <c r="BL1085" s="391"/>
      <c r="BM1085" s="391"/>
      <c r="BN1085" s="391"/>
      <c r="BO1085" s="391"/>
      <c r="BP1085" s="391"/>
      <c r="BQ1085" s="391"/>
      <c r="BR1085" s="391"/>
      <c r="BS1085" s="391"/>
      <c r="BT1085" s="391"/>
      <c r="BU1085" s="391"/>
      <c r="BV1085" s="391"/>
      <c r="BW1085" s="391"/>
      <c r="BX1085" s="391"/>
    </row>
    <row r="1086" spans="1:76">
      <c r="A1086" s="662"/>
      <c r="B1086" s="319"/>
      <c r="C1086" s="319"/>
      <c r="D1086" s="319"/>
      <c r="E1086" s="319"/>
      <c r="F1086" s="319"/>
      <c r="G1086" s="393"/>
      <c r="H1086" s="391"/>
      <c r="I1086" s="319"/>
      <c r="J1086" s="319"/>
      <c r="K1086" s="319"/>
      <c r="L1086" s="319"/>
      <c r="M1086" s="319"/>
      <c r="N1086" s="391"/>
      <c r="O1086" s="319"/>
      <c r="P1086" s="319"/>
      <c r="Q1086" s="319"/>
      <c r="R1086" s="319"/>
      <c r="S1086" s="319"/>
      <c r="T1086" s="391"/>
      <c r="U1086" s="319"/>
      <c r="V1086" s="319"/>
      <c r="W1086" s="319"/>
      <c r="X1086" s="319"/>
      <c r="Y1086" s="319"/>
      <c r="Z1086" s="391"/>
      <c r="AA1086" s="319"/>
      <c r="AB1086" s="319"/>
      <c r="AC1086" s="319"/>
      <c r="AD1086" s="319"/>
      <c r="AE1086" s="319"/>
      <c r="AF1086" s="391"/>
      <c r="AG1086" s="319"/>
      <c r="AH1086" s="319"/>
      <c r="AI1086" s="319"/>
      <c r="AJ1086" s="319"/>
      <c r="AK1086" s="319"/>
      <c r="AL1086" s="391"/>
      <c r="AM1086" s="319"/>
      <c r="AN1086" s="319"/>
      <c r="AO1086" s="319"/>
      <c r="AP1086" s="319"/>
      <c r="AQ1086" s="319"/>
      <c r="AR1086" s="391"/>
      <c r="AS1086" s="319"/>
      <c r="AT1086" s="319"/>
      <c r="AU1086" s="319"/>
      <c r="AV1086" s="319"/>
      <c r="AW1086" s="394"/>
      <c r="AX1086" s="391"/>
      <c r="AY1086" s="319"/>
      <c r="AZ1086" s="319"/>
      <c r="BA1086" s="319"/>
      <c r="BB1086" s="319"/>
      <c r="BC1086" s="319"/>
      <c r="BD1086" s="391"/>
      <c r="BE1086" s="319"/>
      <c r="BF1086" s="319"/>
      <c r="BG1086" s="319"/>
      <c r="BH1086" s="319"/>
      <c r="BI1086" s="319"/>
      <c r="BJ1086" s="391"/>
      <c r="BL1086" s="391"/>
      <c r="BM1086" s="391"/>
      <c r="BN1086" s="391"/>
      <c r="BO1086" s="391"/>
      <c r="BP1086" s="391"/>
      <c r="BQ1086" s="391"/>
      <c r="BR1086" s="391"/>
      <c r="BS1086" s="391"/>
      <c r="BT1086" s="391"/>
      <c r="BU1086" s="391"/>
      <c r="BV1086" s="391"/>
      <c r="BW1086" s="391"/>
      <c r="BX1086" s="391"/>
    </row>
    <row r="1087" spans="1:76">
      <c r="A1087" s="662"/>
      <c r="B1087" s="319"/>
      <c r="C1087" s="319"/>
      <c r="D1087" s="319"/>
      <c r="E1087" s="319"/>
      <c r="F1087" s="319"/>
      <c r="G1087" s="393"/>
      <c r="H1087" s="391"/>
      <c r="I1087" s="319"/>
      <c r="J1087" s="319"/>
      <c r="K1087" s="319"/>
      <c r="L1087" s="319"/>
      <c r="M1087" s="319"/>
      <c r="N1087" s="391"/>
      <c r="O1087" s="319"/>
      <c r="P1087" s="319"/>
      <c r="Q1087" s="319"/>
      <c r="R1087" s="319"/>
      <c r="S1087" s="319"/>
      <c r="T1087" s="391"/>
      <c r="U1087" s="319"/>
      <c r="V1087" s="319"/>
      <c r="W1087" s="319"/>
      <c r="X1087" s="319"/>
      <c r="Y1087" s="319"/>
      <c r="Z1087" s="391"/>
      <c r="AA1087" s="319"/>
      <c r="AB1087" s="319"/>
      <c r="AC1087" s="319"/>
      <c r="AD1087" s="319"/>
      <c r="AE1087" s="319"/>
      <c r="AF1087" s="391"/>
      <c r="AG1087" s="319"/>
      <c r="AH1087" s="319"/>
      <c r="AI1087" s="319"/>
      <c r="AJ1087" s="319"/>
      <c r="AK1087" s="319"/>
      <c r="AL1087" s="391"/>
      <c r="AM1087" s="319"/>
      <c r="AN1087" s="319"/>
      <c r="AO1087" s="319"/>
      <c r="AP1087" s="319"/>
      <c r="AQ1087" s="319"/>
      <c r="AR1087" s="391"/>
      <c r="AS1087" s="319"/>
      <c r="AT1087" s="319"/>
      <c r="AU1087" s="319"/>
      <c r="AV1087" s="319"/>
      <c r="AW1087" s="394"/>
      <c r="AX1087" s="391"/>
      <c r="AY1087" s="319"/>
      <c r="AZ1087" s="319"/>
      <c r="BA1087" s="319"/>
      <c r="BB1087" s="319"/>
      <c r="BC1087" s="319"/>
      <c r="BD1087" s="391"/>
      <c r="BE1087" s="319"/>
      <c r="BF1087" s="319"/>
      <c r="BG1087" s="319"/>
      <c r="BH1087" s="319"/>
      <c r="BI1087" s="319"/>
      <c r="BJ1087" s="391"/>
      <c r="BL1087" s="391"/>
      <c r="BM1087" s="391"/>
      <c r="BN1087" s="391"/>
      <c r="BO1087" s="391"/>
      <c r="BP1087" s="391"/>
      <c r="BQ1087" s="391"/>
      <c r="BR1087" s="391"/>
      <c r="BS1087" s="391"/>
      <c r="BT1087" s="391"/>
      <c r="BU1087" s="391"/>
      <c r="BV1087" s="391"/>
      <c r="BW1087" s="391"/>
      <c r="BX1087" s="391"/>
    </row>
    <row r="1088" spans="1:76">
      <c r="A1088" s="662"/>
      <c r="B1088" s="319"/>
      <c r="C1088" s="319"/>
      <c r="D1088" s="319"/>
      <c r="E1088" s="319"/>
      <c r="F1088" s="319"/>
      <c r="G1088" s="393"/>
      <c r="H1088" s="391"/>
      <c r="I1088" s="319"/>
      <c r="J1088" s="319"/>
      <c r="K1088" s="319"/>
      <c r="L1088" s="319"/>
      <c r="M1088" s="319"/>
      <c r="N1088" s="391"/>
      <c r="O1088" s="319"/>
      <c r="P1088" s="319"/>
      <c r="Q1088" s="319"/>
      <c r="R1088" s="319"/>
      <c r="S1088" s="319"/>
      <c r="T1088" s="391"/>
      <c r="U1088" s="319"/>
      <c r="V1088" s="319"/>
      <c r="W1088" s="319"/>
      <c r="X1088" s="319"/>
      <c r="Y1088" s="319"/>
      <c r="Z1088" s="391"/>
      <c r="AA1088" s="319"/>
      <c r="AB1088" s="319"/>
      <c r="AC1088" s="319"/>
      <c r="AD1088" s="319"/>
      <c r="AE1088" s="319"/>
      <c r="AF1088" s="391"/>
      <c r="AG1088" s="319"/>
      <c r="AH1088" s="319"/>
      <c r="AI1088" s="319"/>
      <c r="AJ1088" s="319"/>
      <c r="AK1088" s="319"/>
      <c r="AL1088" s="391"/>
      <c r="AM1088" s="319"/>
      <c r="AN1088" s="319"/>
      <c r="AO1088" s="319"/>
      <c r="AP1088" s="319"/>
      <c r="AQ1088" s="319"/>
      <c r="AR1088" s="391"/>
      <c r="AS1088" s="319"/>
      <c r="AT1088" s="319"/>
      <c r="AU1088" s="319"/>
      <c r="AV1088" s="319"/>
      <c r="AW1088" s="394"/>
      <c r="AX1088" s="391"/>
      <c r="AY1088" s="319"/>
      <c r="AZ1088" s="319"/>
      <c r="BA1088" s="319"/>
      <c r="BB1088" s="319"/>
      <c r="BC1088" s="319"/>
      <c r="BD1088" s="391"/>
      <c r="BE1088" s="319"/>
      <c r="BF1088" s="319"/>
      <c r="BG1088" s="319"/>
      <c r="BH1088" s="319"/>
      <c r="BI1088" s="319"/>
      <c r="BJ1088" s="391"/>
      <c r="BL1088" s="391"/>
      <c r="BM1088" s="391"/>
      <c r="BN1088" s="391"/>
      <c r="BO1088" s="391"/>
      <c r="BP1088" s="391"/>
      <c r="BQ1088" s="391"/>
      <c r="BR1088" s="391"/>
      <c r="BS1088" s="391"/>
      <c r="BT1088" s="391"/>
      <c r="BU1088" s="391"/>
      <c r="BV1088" s="391"/>
      <c r="BW1088" s="391"/>
      <c r="BX1088" s="391"/>
    </row>
    <row r="1089" spans="1:76">
      <c r="A1089" s="662"/>
      <c r="B1089" s="319"/>
      <c r="C1089" s="319"/>
      <c r="D1089" s="319"/>
      <c r="E1089" s="319"/>
      <c r="F1089" s="319"/>
      <c r="G1089" s="393"/>
      <c r="H1089" s="391"/>
      <c r="I1089" s="319"/>
      <c r="J1089" s="319"/>
      <c r="K1089" s="319"/>
      <c r="L1089" s="319"/>
      <c r="M1089" s="319"/>
      <c r="N1089" s="391"/>
      <c r="O1089" s="319"/>
      <c r="P1089" s="319"/>
      <c r="Q1089" s="319"/>
      <c r="R1089" s="319"/>
      <c r="S1089" s="319"/>
      <c r="T1089" s="391"/>
      <c r="U1089" s="319"/>
      <c r="V1089" s="319"/>
      <c r="W1089" s="319"/>
      <c r="X1089" s="319"/>
      <c r="Y1089" s="319"/>
      <c r="Z1089" s="391"/>
      <c r="AA1089" s="319"/>
      <c r="AB1089" s="319"/>
      <c r="AC1089" s="319"/>
      <c r="AD1089" s="319"/>
      <c r="AE1089" s="319"/>
      <c r="AF1089" s="391"/>
      <c r="AG1089" s="319"/>
      <c r="AH1089" s="319"/>
      <c r="AI1089" s="319"/>
      <c r="AJ1089" s="319"/>
      <c r="AK1089" s="319"/>
      <c r="AL1089" s="391"/>
      <c r="AM1089" s="319"/>
      <c r="AN1089" s="319"/>
      <c r="AO1089" s="319"/>
      <c r="AP1089" s="319"/>
      <c r="AQ1089" s="319"/>
      <c r="AR1089" s="391"/>
      <c r="AS1089" s="319"/>
      <c r="AT1089" s="319"/>
      <c r="AU1089" s="319"/>
      <c r="AV1089" s="319"/>
      <c r="AW1089" s="394"/>
      <c r="AX1089" s="391"/>
      <c r="AY1089" s="319"/>
      <c r="AZ1089" s="319"/>
      <c r="BA1089" s="319"/>
      <c r="BB1089" s="319"/>
      <c r="BC1089" s="319"/>
      <c r="BD1089" s="391"/>
      <c r="BE1089" s="319"/>
      <c r="BF1089" s="319"/>
      <c r="BG1089" s="319"/>
      <c r="BH1089" s="319"/>
      <c r="BI1089" s="319"/>
      <c r="BJ1089" s="391"/>
      <c r="BL1089" s="391"/>
      <c r="BM1089" s="391"/>
      <c r="BN1089" s="391"/>
      <c r="BO1089" s="391"/>
      <c r="BP1089" s="391"/>
      <c r="BQ1089" s="391"/>
      <c r="BR1089" s="391"/>
      <c r="BS1089" s="391"/>
      <c r="BT1089" s="391"/>
      <c r="BU1089" s="391"/>
      <c r="BV1089" s="391"/>
      <c r="BW1089" s="391"/>
      <c r="BX1089" s="391"/>
    </row>
    <row r="1090" spans="1:76">
      <c r="A1090" s="662"/>
      <c r="B1090" s="319"/>
      <c r="C1090" s="319"/>
      <c r="D1090" s="319"/>
      <c r="E1090" s="319"/>
      <c r="F1090" s="319"/>
      <c r="G1090" s="393"/>
      <c r="H1090" s="391"/>
      <c r="I1090" s="319"/>
      <c r="J1090" s="319"/>
      <c r="K1090" s="319"/>
      <c r="L1090" s="319"/>
      <c r="M1090" s="319"/>
      <c r="N1090" s="391"/>
      <c r="O1090" s="319"/>
      <c r="P1090" s="319"/>
      <c r="Q1090" s="319"/>
      <c r="R1090" s="319"/>
      <c r="S1090" s="319"/>
      <c r="T1090" s="391"/>
      <c r="U1090" s="319"/>
      <c r="V1090" s="319"/>
      <c r="W1090" s="319"/>
      <c r="X1090" s="319"/>
      <c r="Y1090" s="319"/>
      <c r="Z1090" s="391"/>
      <c r="AA1090" s="319"/>
      <c r="AB1090" s="319"/>
      <c r="AC1090" s="319"/>
      <c r="AD1090" s="319"/>
      <c r="AE1090" s="319"/>
      <c r="AF1090" s="391"/>
      <c r="AG1090" s="319"/>
      <c r="AH1090" s="319"/>
      <c r="AI1090" s="319"/>
      <c r="AJ1090" s="319"/>
      <c r="AK1090" s="319"/>
      <c r="AL1090" s="391"/>
      <c r="AM1090" s="319"/>
      <c r="AN1090" s="319"/>
      <c r="AO1090" s="319"/>
      <c r="AP1090" s="319"/>
      <c r="AQ1090" s="319"/>
      <c r="AR1090" s="391"/>
      <c r="AS1090" s="319"/>
      <c r="AT1090" s="319"/>
      <c r="AU1090" s="319"/>
      <c r="AV1090" s="319"/>
      <c r="AW1090" s="394"/>
      <c r="AX1090" s="391"/>
      <c r="AY1090" s="319"/>
      <c r="AZ1090" s="319"/>
      <c r="BA1090" s="319"/>
      <c r="BB1090" s="319"/>
      <c r="BC1090" s="319"/>
      <c r="BD1090" s="391"/>
      <c r="BE1090" s="319"/>
      <c r="BF1090" s="319"/>
      <c r="BG1090" s="319"/>
      <c r="BH1090" s="319"/>
      <c r="BI1090" s="319"/>
      <c r="BJ1090" s="391"/>
      <c r="BL1090" s="391"/>
      <c r="BM1090" s="391"/>
      <c r="BN1090" s="391"/>
      <c r="BO1090" s="391"/>
      <c r="BP1090" s="391"/>
      <c r="BQ1090" s="391"/>
      <c r="BR1090" s="391"/>
      <c r="BS1090" s="391"/>
      <c r="BT1090" s="391"/>
      <c r="BU1090" s="391"/>
      <c r="BV1090" s="391"/>
      <c r="BW1090" s="391"/>
      <c r="BX1090" s="391"/>
    </row>
    <row r="1091" spans="1:76">
      <c r="A1091" s="662"/>
      <c r="B1091" s="319"/>
      <c r="C1091" s="319"/>
      <c r="D1091" s="319"/>
      <c r="E1091" s="319"/>
      <c r="F1091" s="319"/>
      <c r="G1091" s="393"/>
      <c r="H1091" s="391"/>
      <c r="I1091" s="319"/>
      <c r="J1091" s="319"/>
      <c r="K1091" s="319"/>
      <c r="L1091" s="319"/>
      <c r="M1091" s="319"/>
      <c r="N1091" s="391"/>
      <c r="O1091" s="319"/>
      <c r="P1091" s="319"/>
      <c r="Q1091" s="319"/>
      <c r="R1091" s="319"/>
      <c r="S1091" s="319"/>
      <c r="T1091" s="391"/>
      <c r="U1091" s="319"/>
      <c r="V1091" s="319"/>
      <c r="W1091" s="319"/>
      <c r="X1091" s="319"/>
      <c r="Y1091" s="319"/>
      <c r="Z1091" s="391"/>
      <c r="AA1091" s="319"/>
      <c r="AB1091" s="319"/>
      <c r="AC1091" s="319"/>
      <c r="AD1091" s="319"/>
      <c r="AE1091" s="319"/>
      <c r="AF1091" s="391"/>
      <c r="AG1091" s="319"/>
      <c r="AH1091" s="319"/>
      <c r="AI1091" s="319"/>
      <c r="AJ1091" s="319"/>
      <c r="AK1091" s="319"/>
      <c r="AL1091" s="391"/>
      <c r="AM1091" s="319"/>
      <c r="AN1091" s="319"/>
      <c r="AO1091" s="319"/>
      <c r="AP1091" s="319"/>
      <c r="AQ1091" s="319"/>
      <c r="AR1091" s="391"/>
      <c r="AS1091" s="319"/>
      <c r="AT1091" s="319"/>
      <c r="AU1091" s="319"/>
      <c r="AV1091" s="319"/>
      <c r="AW1091" s="394"/>
      <c r="AX1091" s="391"/>
      <c r="AY1091" s="319"/>
      <c r="AZ1091" s="319"/>
      <c r="BA1091" s="319"/>
      <c r="BB1091" s="319"/>
      <c r="BC1091" s="319"/>
      <c r="BD1091" s="391"/>
      <c r="BE1091" s="319"/>
      <c r="BF1091" s="319"/>
      <c r="BG1091" s="319"/>
      <c r="BH1091" s="319"/>
      <c r="BI1091" s="319"/>
      <c r="BJ1091" s="391"/>
      <c r="BL1091" s="391"/>
      <c r="BM1091" s="391"/>
      <c r="BN1091" s="391"/>
      <c r="BO1091" s="391"/>
      <c r="BP1091" s="391"/>
      <c r="BQ1091" s="391"/>
      <c r="BR1091" s="391"/>
      <c r="BS1091" s="391"/>
      <c r="BT1091" s="391"/>
      <c r="BU1091" s="391"/>
      <c r="BV1091" s="391"/>
      <c r="BW1091" s="391"/>
      <c r="BX1091" s="391"/>
    </row>
    <row r="1092" spans="1:76">
      <c r="A1092" s="662"/>
      <c r="B1092" s="319"/>
      <c r="C1092" s="319"/>
      <c r="D1092" s="319"/>
      <c r="E1092" s="319"/>
      <c r="F1092" s="319"/>
      <c r="G1092" s="393"/>
      <c r="H1092" s="391"/>
      <c r="I1092" s="319"/>
      <c r="J1092" s="319"/>
      <c r="K1092" s="319"/>
      <c r="L1092" s="319"/>
      <c r="M1092" s="319"/>
      <c r="N1092" s="391"/>
      <c r="O1092" s="319"/>
      <c r="P1092" s="319"/>
      <c r="Q1092" s="319"/>
      <c r="R1092" s="319"/>
      <c r="S1092" s="319"/>
      <c r="T1092" s="391"/>
      <c r="U1092" s="319"/>
      <c r="V1092" s="319"/>
      <c r="W1092" s="319"/>
      <c r="X1092" s="319"/>
      <c r="Y1092" s="319"/>
      <c r="Z1092" s="391"/>
      <c r="AA1092" s="319"/>
      <c r="AB1092" s="319"/>
      <c r="AC1092" s="319"/>
      <c r="AD1092" s="319"/>
      <c r="AE1092" s="319"/>
      <c r="AF1092" s="391"/>
      <c r="AG1092" s="319"/>
      <c r="AH1092" s="319"/>
      <c r="AI1092" s="319"/>
      <c r="AJ1092" s="319"/>
      <c r="AK1092" s="319"/>
      <c r="AL1092" s="391"/>
      <c r="AM1092" s="319"/>
      <c r="AN1092" s="319"/>
      <c r="AO1092" s="319"/>
      <c r="AP1092" s="319"/>
      <c r="AQ1092" s="319"/>
      <c r="AR1092" s="391"/>
      <c r="AS1092" s="319"/>
      <c r="AT1092" s="319"/>
      <c r="AU1092" s="319"/>
      <c r="AV1092" s="319"/>
      <c r="AW1092" s="394"/>
      <c r="AX1092" s="391"/>
      <c r="AY1092" s="319"/>
      <c r="AZ1092" s="319"/>
      <c r="BA1092" s="319"/>
      <c r="BB1092" s="319"/>
      <c r="BC1092" s="319"/>
      <c r="BD1092" s="391"/>
      <c r="BE1092" s="319"/>
      <c r="BF1092" s="319"/>
      <c r="BG1092" s="319"/>
      <c r="BH1092" s="319"/>
      <c r="BI1092" s="319"/>
      <c r="BJ1092" s="391"/>
      <c r="BL1092" s="391"/>
      <c r="BM1092" s="391"/>
      <c r="BN1092" s="391"/>
      <c r="BO1092" s="391"/>
      <c r="BP1092" s="391"/>
      <c r="BQ1092" s="391"/>
      <c r="BR1092" s="391"/>
      <c r="BS1092" s="391"/>
      <c r="BT1092" s="391"/>
      <c r="BU1092" s="391"/>
      <c r="BV1092" s="391"/>
      <c r="BW1092" s="391"/>
      <c r="BX1092" s="391"/>
    </row>
    <row r="1093" spans="1:76">
      <c r="A1093" s="662"/>
      <c r="B1093" s="319"/>
      <c r="C1093" s="319"/>
      <c r="D1093" s="319"/>
      <c r="E1093" s="319"/>
      <c r="F1093" s="319"/>
      <c r="G1093" s="393"/>
      <c r="H1093" s="391"/>
      <c r="I1093" s="319"/>
      <c r="J1093" s="319"/>
      <c r="K1093" s="319"/>
      <c r="L1093" s="319"/>
      <c r="M1093" s="319"/>
      <c r="N1093" s="391"/>
      <c r="O1093" s="319"/>
      <c r="P1093" s="319"/>
      <c r="Q1093" s="319"/>
      <c r="R1093" s="319"/>
      <c r="S1093" s="319"/>
      <c r="T1093" s="391"/>
      <c r="U1093" s="319"/>
      <c r="V1093" s="319"/>
      <c r="W1093" s="319"/>
      <c r="X1093" s="319"/>
      <c r="Y1093" s="319"/>
      <c r="Z1093" s="391"/>
      <c r="AA1093" s="319"/>
      <c r="AB1093" s="319"/>
      <c r="AC1093" s="319"/>
      <c r="AD1093" s="319"/>
      <c r="AE1093" s="319"/>
      <c r="AF1093" s="391"/>
      <c r="AG1093" s="319"/>
      <c r="AH1093" s="319"/>
      <c r="AI1093" s="319"/>
      <c r="AJ1093" s="319"/>
      <c r="AK1093" s="319"/>
      <c r="AL1093" s="391"/>
      <c r="AM1093" s="319"/>
      <c r="AN1093" s="319"/>
      <c r="AO1093" s="319"/>
      <c r="AP1093" s="319"/>
      <c r="AQ1093" s="319"/>
      <c r="AR1093" s="391"/>
      <c r="AS1093" s="319"/>
      <c r="AT1093" s="319"/>
      <c r="AU1093" s="319"/>
      <c r="AV1093" s="319"/>
      <c r="AW1093" s="394"/>
      <c r="AX1093" s="391"/>
      <c r="AY1093" s="319"/>
      <c r="AZ1093" s="319"/>
      <c r="BA1093" s="319"/>
      <c r="BB1093" s="319"/>
      <c r="BC1093" s="319"/>
      <c r="BD1093" s="391"/>
      <c r="BE1093" s="319"/>
      <c r="BF1093" s="319"/>
      <c r="BG1093" s="319"/>
      <c r="BH1093" s="319"/>
      <c r="BI1093" s="319"/>
      <c r="BJ1093" s="391"/>
      <c r="BL1093" s="391"/>
      <c r="BM1093" s="391"/>
      <c r="BN1093" s="391"/>
      <c r="BO1093" s="391"/>
      <c r="BP1093" s="391"/>
      <c r="BQ1093" s="391"/>
      <c r="BR1093" s="391"/>
      <c r="BS1093" s="391"/>
      <c r="BT1093" s="391"/>
      <c r="BU1093" s="391"/>
      <c r="BV1093" s="391"/>
      <c r="BW1093" s="391"/>
      <c r="BX1093" s="391"/>
    </row>
    <row r="1094" spans="1:76">
      <c r="A1094" s="662"/>
      <c r="B1094" s="319"/>
      <c r="C1094" s="319"/>
      <c r="D1094" s="319"/>
      <c r="E1094" s="319"/>
      <c r="F1094" s="319"/>
      <c r="G1094" s="393"/>
      <c r="H1094" s="391"/>
      <c r="I1094" s="319"/>
      <c r="J1094" s="319"/>
      <c r="K1094" s="319"/>
      <c r="L1094" s="319"/>
      <c r="M1094" s="319"/>
      <c r="N1094" s="391"/>
      <c r="O1094" s="319"/>
      <c r="P1094" s="319"/>
      <c r="Q1094" s="319"/>
      <c r="R1094" s="319"/>
      <c r="S1094" s="319"/>
      <c r="T1094" s="391"/>
      <c r="U1094" s="319"/>
      <c r="V1094" s="319"/>
      <c r="W1094" s="319"/>
      <c r="X1094" s="319"/>
      <c r="Y1094" s="319"/>
      <c r="Z1094" s="391"/>
      <c r="AA1094" s="319"/>
      <c r="AB1094" s="319"/>
      <c r="AC1094" s="319"/>
      <c r="AD1094" s="319"/>
      <c r="AE1094" s="319"/>
      <c r="AF1094" s="391"/>
      <c r="AG1094" s="319"/>
      <c r="AH1094" s="319"/>
      <c r="AI1094" s="319"/>
      <c r="AJ1094" s="319"/>
      <c r="AK1094" s="319"/>
      <c r="AL1094" s="391"/>
      <c r="AM1094" s="319"/>
      <c r="AN1094" s="319"/>
      <c r="AO1094" s="319"/>
      <c r="AP1094" s="319"/>
      <c r="AQ1094" s="319"/>
      <c r="AR1094" s="391"/>
      <c r="AS1094" s="319"/>
      <c r="AT1094" s="319"/>
      <c r="AU1094" s="319"/>
      <c r="AV1094" s="319"/>
      <c r="AW1094" s="394"/>
      <c r="AX1094" s="391"/>
      <c r="AY1094" s="319"/>
      <c r="AZ1094" s="319"/>
      <c r="BA1094" s="319"/>
      <c r="BB1094" s="319"/>
      <c r="BC1094" s="319"/>
      <c r="BD1094" s="391"/>
      <c r="BE1094" s="319"/>
      <c r="BF1094" s="319"/>
      <c r="BG1094" s="319"/>
      <c r="BH1094" s="319"/>
      <c r="BI1094" s="319"/>
      <c r="BJ1094" s="391"/>
      <c r="BL1094" s="391"/>
      <c r="BM1094" s="391"/>
      <c r="BN1094" s="391"/>
      <c r="BO1094" s="391"/>
      <c r="BP1094" s="391"/>
      <c r="BQ1094" s="391"/>
      <c r="BR1094" s="391"/>
      <c r="BS1094" s="391"/>
      <c r="BT1094" s="391"/>
      <c r="BU1094" s="391"/>
      <c r="BV1094" s="391"/>
      <c r="BW1094" s="391"/>
      <c r="BX1094" s="391"/>
    </row>
    <row r="1095" spans="1:76">
      <c r="A1095" s="662"/>
      <c r="B1095" s="319"/>
      <c r="C1095" s="319"/>
      <c r="D1095" s="319"/>
      <c r="E1095" s="319"/>
      <c r="F1095" s="319"/>
      <c r="G1095" s="393"/>
      <c r="H1095" s="391"/>
      <c r="I1095" s="319"/>
      <c r="J1095" s="319"/>
      <c r="K1095" s="319"/>
      <c r="L1095" s="319"/>
      <c r="M1095" s="319"/>
      <c r="N1095" s="391"/>
      <c r="O1095" s="319"/>
      <c r="P1095" s="319"/>
      <c r="Q1095" s="319"/>
      <c r="R1095" s="319"/>
      <c r="S1095" s="319"/>
      <c r="T1095" s="391"/>
      <c r="U1095" s="319"/>
      <c r="V1095" s="319"/>
      <c r="W1095" s="319"/>
      <c r="X1095" s="319"/>
      <c r="Y1095" s="319"/>
      <c r="Z1095" s="391"/>
      <c r="AA1095" s="319"/>
      <c r="AB1095" s="319"/>
      <c r="AC1095" s="319"/>
      <c r="AD1095" s="319"/>
      <c r="AE1095" s="319"/>
      <c r="AF1095" s="391"/>
      <c r="AG1095" s="319"/>
      <c r="AH1095" s="319"/>
      <c r="AI1095" s="319"/>
      <c r="AJ1095" s="319"/>
      <c r="AK1095" s="319"/>
      <c r="AL1095" s="391"/>
      <c r="AM1095" s="319"/>
      <c r="AN1095" s="319"/>
      <c r="AO1095" s="319"/>
      <c r="AP1095" s="319"/>
      <c r="AQ1095" s="319"/>
      <c r="AR1095" s="391"/>
      <c r="AS1095" s="319"/>
      <c r="AT1095" s="319"/>
      <c r="AU1095" s="319"/>
      <c r="AV1095" s="319"/>
      <c r="AW1095" s="394"/>
      <c r="AX1095" s="391"/>
      <c r="AY1095" s="319"/>
      <c r="AZ1095" s="319"/>
      <c r="BA1095" s="319"/>
      <c r="BB1095" s="319"/>
      <c r="BC1095" s="319"/>
      <c r="BD1095" s="391"/>
      <c r="BE1095" s="319"/>
      <c r="BF1095" s="319"/>
      <c r="BG1095" s="319"/>
      <c r="BH1095" s="319"/>
      <c r="BI1095" s="319"/>
      <c r="BJ1095" s="391"/>
      <c r="BL1095" s="391"/>
      <c r="BM1095" s="391"/>
      <c r="BN1095" s="391"/>
      <c r="BO1095" s="391"/>
      <c r="BP1095" s="391"/>
      <c r="BQ1095" s="391"/>
      <c r="BR1095" s="391"/>
      <c r="BS1095" s="391"/>
      <c r="BT1095" s="391"/>
      <c r="BU1095" s="391"/>
      <c r="BV1095" s="391"/>
      <c r="BW1095" s="391"/>
      <c r="BX1095" s="391"/>
    </row>
    <row r="1096" spans="1:76">
      <c r="A1096" s="662"/>
      <c r="B1096" s="319"/>
      <c r="C1096" s="319"/>
      <c r="D1096" s="319"/>
      <c r="E1096" s="319"/>
      <c r="F1096" s="319"/>
      <c r="G1096" s="393"/>
      <c r="H1096" s="391"/>
      <c r="I1096" s="319"/>
      <c r="J1096" s="319"/>
      <c r="K1096" s="319"/>
      <c r="L1096" s="319"/>
      <c r="M1096" s="319"/>
      <c r="N1096" s="391"/>
      <c r="O1096" s="319"/>
      <c r="P1096" s="319"/>
      <c r="Q1096" s="319"/>
      <c r="R1096" s="319"/>
      <c r="S1096" s="319"/>
      <c r="T1096" s="391"/>
      <c r="U1096" s="319"/>
      <c r="V1096" s="319"/>
      <c r="W1096" s="319"/>
      <c r="X1096" s="319"/>
      <c r="Y1096" s="319"/>
      <c r="Z1096" s="391"/>
      <c r="AA1096" s="319"/>
      <c r="AB1096" s="319"/>
      <c r="AC1096" s="319"/>
      <c r="AD1096" s="319"/>
      <c r="AE1096" s="319"/>
      <c r="AF1096" s="391"/>
      <c r="AG1096" s="319"/>
      <c r="AH1096" s="319"/>
      <c r="AI1096" s="319"/>
      <c r="AJ1096" s="319"/>
      <c r="AK1096" s="319"/>
      <c r="AL1096" s="391"/>
      <c r="AM1096" s="319"/>
      <c r="AN1096" s="319"/>
      <c r="AO1096" s="319"/>
      <c r="AP1096" s="319"/>
      <c r="AQ1096" s="319"/>
      <c r="AR1096" s="391"/>
      <c r="AS1096" s="319"/>
      <c r="AT1096" s="319"/>
      <c r="AU1096" s="319"/>
      <c r="AV1096" s="319"/>
      <c r="AW1096" s="394"/>
      <c r="AX1096" s="391"/>
      <c r="AY1096" s="319"/>
      <c r="AZ1096" s="319"/>
      <c r="BA1096" s="319"/>
      <c r="BB1096" s="319"/>
      <c r="BC1096" s="319"/>
      <c r="BD1096" s="391"/>
      <c r="BE1096" s="319"/>
      <c r="BF1096" s="319"/>
      <c r="BG1096" s="319"/>
      <c r="BH1096" s="319"/>
      <c r="BI1096" s="319"/>
      <c r="BJ1096" s="391"/>
      <c r="BL1096" s="391"/>
      <c r="BM1096" s="391"/>
      <c r="BN1096" s="391"/>
      <c r="BO1096" s="391"/>
      <c r="BP1096" s="391"/>
      <c r="BQ1096" s="391"/>
      <c r="BR1096" s="391"/>
      <c r="BS1096" s="391"/>
      <c r="BT1096" s="391"/>
      <c r="BU1096" s="391"/>
      <c r="BV1096" s="391"/>
      <c r="BW1096" s="391"/>
      <c r="BX1096" s="391"/>
    </row>
    <row r="1097" spans="1:76">
      <c r="A1097" s="662"/>
      <c r="B1097" s="319"/>
      <c r="C1097" s="319"/>
      <c r="D1097" s="319"/>
      <c r="E1097" s="319"/>
      <c r="F1097" s="319"/>
      <c r="G1097" s="393"/>
      <c r="H1097" s="391"/>
      <c r="I1097" s="319"/>
      <c r="J1097" s="319"/>
      <c r="K1097" s="319"/>
      <c r="L1097" s="319"/>
      <c r="M1097" s="319"/>
      <c r="N1097" s="391"/>
      <c r="O1097" s="319"/>
      <c r="P1097" s="319"/>
      <c r="Q1097" s="319"/>
      <c r="R1097" s="319"/>
      <c r="S1097" s="319"/>
      <c r="T1097" s="391"/>
      <c r="U1097" s="319"/>
      <c r="V1097" s="319"/>
      <c r="W1097" s="319"/>
      <c r="X1097" s="319"/>
      <c r="Y1097" s="319"/>
      <c r="Z1097" s="391"/>
      <c r="AA1097" s="319"/>
      <c r="AB1097" s="319"/>
      <c r="AC1097" s="319"/>
      <c r="AD1097" s="319"/>
      <c r="AE1097" s="319"/>
      <c r="AF1097" s="391"/>
      <c r="AG1097" s="319"/>
      <c r="AH1097" s="319"/>
      <c r="AI1097" s="319"/>
      <c r="AJ1097" s="319"/>
      <c r="AK1097" s="319"/>
      <c r="AL1097" s="391"/>
      <c r="AM1097" s="319"/>
      <c r="AN1097" s="319"/>
      <c r="AO1097" s="319"/>
      <c r="AP1097" s="319"/>
      <c r="AQ1097" s="319"/>
      <c r="AR1097" s="391"/>
      <c r="AS1097" s="319"/>
      <c r="AT1097" s="319"/>
      <c r="AU1097" s="319"/>
      <c r="AV1097" s="319"/>
      <c r="AW1097" s="394"/>
      <c r="AX1097" s="391"/>
      <c r="AY1097" s="319"/>
      <c r="AZ1097" s="319"/>
      <c r="BA1097" s="319"/>
      <c r="BB1097" s="319"/>
      <c r="BC1097" s="319"/>
      <c r="BD1097" s="391"/>
      <c r="BE1097" s="319"/>
      <c r="BF1097" s="319"/>
      <c r="BG1097" s="319"/>
      <c r="BH1097" s="319"/>
      <c r="BI1097" s="319"/>
      <c r="BJ1097" s="391"/>
      <c r="BL1097" s="391"/>
      <c r="BM1097" s="391"/>
      <c r="BN1097" s="391"/>
      <c r="BO1097" s="391"/>
      <c r="BP1097" s="391"/>
      <c r="BQ1097" s="391"/>
      <c r="BR1097" s="391"/>
      <c r="BS1097" s="391"/>
      <c r="BT1097" s="391"/>
      <c r="BU1097" s="391"/>
      <c r="BV1097" s="391"/>
      <c r="BW1097" s="391"/>
      <c r="BX1097" s="391"/>
    </row>
    <row r="1098" spans="1:76">
      <c r="A1098" s="662"/>
      <c r="B1098" s="319"/>
      <c r="C1098" s="319"/>
      <c r="D1098" s="319"/>
      <c r="E1098" s="319"/>
      <c r="F1098" s="319"/>
      <c r="G1098" s="393"/>
      <c r="H1098" s="391"/>
      <c r="I1098" s="319"/>
      <c r="J1098" s="319"/>
      <c r="K1098" s="319"/>
      <c r="L1098" s="319"/>
      <c r="M1098" s="319"/>
      <c r="N1098" s="391"/>
      <c r="O1098" s="319"/>
      <c r="P1098" s="319"/>
      <c r="Q1098" s="319"/>
      <c r="R1098" s="319"/>
      <c r="S1098" s="319"/>
      <c r="T1098" s="391"/>
      <c r="U1098" s="319"/>
      <c r="V1098" s="319"/>
      <c r="W1098" s="319"/>
      <c r="X1098" s="319"/>
      <c r="Y1098" s="319"/>
      <c r="Z1098" s="391"/>
      <c r="AA1098" s="319"/>
      <c r="AB1098" s="319"/>
      <c r="AC1098" s="319"/>
      <c r="AD1098" s="319"/>
      <c r="AE1098" s="319"/>
      <c r="AF1098" s="391"/>
      <c r="AG1098" s="319"/>
      <c r="AH1098" s="319"/>
      <c r="AI1098" s="319"/>
      <c r="AJ1098" s="319"/>
      <c r="AK1098" s="319"/>
      <c r="AL1098" s="391"/>
      <c r="AM1098" s="319"/>
      <c r="AN1098" s="319"/>
      <c r="AO1098" s="319"/>
      <c r="AP1098" s="319"/>
      <c r="AQ1098" s="319"/>
      <c r="AR1098" s="391"/>
      <c r="AS1098" s="319"/>
      <c r="AT1098" s="319"/>
      <c r="AU1098" s="319"/>
      <c r="AV1098" s="319"/>
      <c r="AW1098" s="394"/>
      <c r="AX1098" s="391"/>
      <c r="AY1098" s="319"/>
      <c r="AZ1098" s="319"/>
      <c r="BA1098" s="319"/>
      <c r="BB1098" s="319"/>
      <c r="BC1098" s="319"/>
      <c r="BD1098" s="391"/>
      <c r="BE1098" s="319"/>
      <c r="BF1098" s="319"/>
      <c r="BG1098" s="319"/>
      <c r="BH1098" s="319"/>
      <c r="BI1098" s="319"/>
      <c r="BJ1098" s="391"/>
      <c r="BL1098" s="391"/>
      <c r="BM1098" s="391"/>
      <c r="BN1098" s="391"/>
      <c r="BO1098" s="391"/>
      <c r="BP1098" s="391"/>
      <c r="BQ1098" s="391"/>
      <c r="BR1098" s="391"/>
      <c r="BS1098" s="391"/>
      <c r="BT1098" s="391"/>
      <c r="BU1098" s="391"/>
      <c r="BV1098" s="391"/>
      <c r="BW1098" s="391"/>
      <c r="BX1098" s="391"/>
    </row>
    <row r="1099" spans="1:76">
      <c r="A1099" s="662"/>
      <c r="B1099" s="319"/>
      <c r="C1099" s="319"/>
      <c r="D1099" s="319"/>
      <c r="E1099" s="319"/>
      <c r="F1099" s="319"/>
      <c r="G1099" s="393"/>
      <c r="H1099" s="391"/>
      <c r="I1099" s="319"/>
      <c r="J1099" s="319"/>
      <c r="K1099" s="319"/>
      <c r="L1099" s="319"/>
      <c r="M1099" s="319"/>
      <c r="N1099" s="391"/>
      <c r="O1099" s="319"/>
      <c r="P1099" s="319"/>
      <c r="Q1099" s="319"/>
      <c r="R1099" s="319"/>
      <c r="S1099" s="319"/>
      <c r="T1099" s="391"/>
      <c r="U1099" s="319"/>
      <c r="V1099" s="319"/>
      <c r="W1099" s="319"/>
      <c r="X1099" s="319"/>
      <c r="Y1099" s="319"/>
      <c r="Z1099" s="391"/>
      <c r="AA1099" s="319"/>
      <c r="AB1099" s="319"/>
      <c r="AC1099" s="319"/>
      <c r="AD1099" s="319"/>
      <c r="AE1099" s="319"/>
      <c r="AF1099" s="391"/>
      <c r="AG1099" s="319"/>
      <c r="AH1099" s="319"/>
      <c r="AI1099" s="319"/>
      <c r="AJ1099" s="319"/>
      <c r="AK1099" s="319"/>
      <c r="AL1099" s="391"/>
      <c r="AM1099" s="319"/>
      <c r="AN1099" s="319"/>
      <c r="AO1099" s="319"/>
      <c r="AP1099" s="319"/>
      <c r="AQ1099" s="319"/>
      <c r="AR1099" s="391"/>
      <c r="AS1099" s="319"/>
      <c r="AT1099" s="319"/>
      <c r="AU1099" s="319"/>
      <c r="AV1099" s="319"/>
      <c r="AW1099" s="394"/>
      <c r="AX1099" s="391"/>
      <c r="AY1099" s="319"/>
      <c r="AZ1099" s="319"/>
      <c r="BA1099" s="319"/>
      <c r="BB1099" s="319"/>
      <c r="BC1099" s="319"/>
      <c r="BD1099" s="391"/>
      <c r="BE1099" s="319"/>
      <c r="BF1099" s="319"/>
      <c r="BG1099" s="319"/>
      <c r="BH1099" s="319"/>
      <c r="BI1099" s="319"/>
      <c r="BJ1099" s="391"/>
      <c r="BL1099" s="391"/>
      <c r="BM1099" s="391"/>
      <c r="BN1099" s="391"/>
      <c r="BO1099" s="391"/>
      <c r="BP1099" s="391"/>
      <c r="BQ1099" s="391"/>
      <c r="BR1099" s="391"/>
      <c r="BS1099" s="391"/>
      <c r="BT1099" s="391"/>
      <c r="BU1099" s="391"/>
      <c r="BV1099" s="391"/>
      <c r="BW1099" s="391"/>
      <c r="BX1099" s="391"/>
    </row>
    <row r="1100" spans="1:76">
      <c r="A1100" s="662"/>
      <c r="B1100" s="319"/>
      <c r="C1100" s="319"/>
      <c r="D1100" s="319"/>
      <c r="E1100" s="319"/>
      <c r="F1100" s="319"/>
      <c r="G1100" s="393"/>
      <c r="H1100" s="391"/>
      <c r="I1100" s="319"/>
      <c r="J1100" s="319"/>
      <c r="K1100" s="319"/>
      <c r="L1100" s="319"/>
      <c r="M1100" s="319"/>
      <c r="N1100" s="391"/>
      <c r="O1100" s="319"/>
      <c r="P1100" s="319"/>
      <c r="Q1100" s="319"/>
      <c r="R1100" s="319"/>
      <c r="S1100" s="319"/>
      <c r="T1100" s="391"/>
      <c r="U1100" s="319"/>
      <c r="V1100" s="319"/>
      <c r="W1100" s="319"/>
      <c r="X1100" s="319"/>
      <c r="Y1100" s="319"/>
      <c r="Z1100" s="391"/>
      <c r="AA1100" s="319"/>
      <c r="AB1100" s="319"/>
      <c r="AC1100" s="319"/>
      <c r="AD1100" s="319"/>
      <c r="AE1100" s="319"/>
      <c r="AF1100" s="391"/>
      <c r="AG1100" s="319"/>
      <c r="AH1100" s="319"/>
      <c r="AI1100" s="319"/>
      <c r="AJ1100" s="319"/>
      <c r="AK1100" s="319"/>
      <c r="AL1100" s="391"/>
      <c r="AM1100" s="319"/>
      <c r="AN1100" s="319"/>
      <c r="AO1100" s="319"/>
      <c r="AP1100" s="319"/>
      <c r="AQ1100" s="319"/>
      <c r="AR1100" s="391"/>
      <c r="AS1100" s="319"/>
      <c r="AT1100" s="319"/>
      <c r="AU1100" s="319"/>
      <c r="AV1100" s="319"/>
      <c r="AW1100" s="394"/>
      <c r="AX1100" s="391"/>
      <c r="AY1100" s="319"/>
      <c r="AZ1100" s="319"/>
      <c r="BA1100" s="319"/>
      <c r="BB1100" s="319"/>
      <c r="BC1100" s="319"/>
      <c r="BD1100" s="391"/>
      <c r="BE1100" s="319"/>
      <c r="BF1100" s="319"/>
      <c r="BG1100" s="319"/>
      <c r="BH1100" s="319"/>
      <c r="BI1100" s="319"/>
      <c r="BJ1100" s="391"/>
      <c r="BL1100" s="391"/>
      <c r="BM1100" s="391"/>
      <c r="BN1100" s="391"/>
      <c r="BO1100" s="391"/>
      <c r="BP1100" s="391"/>
      <c r="BQ1100" s="391"/>
      <c r="BR1100" s="391"/>
      <c r="BS1100" s="391"/>
      <c r="BT1100" s="391"/>
      <c r="BU1100" s="391"/>
      <c r="BV1100" s="391"/>
      <c r="BW1100" s="391"/>
      <c r="BX1100" s="391"/>
    </row>
    <row r="1101" spans="1:76">
      <c r="A1101" s="662"/>
      <c r="B1101" s="319"/>
      <c r="C1101" s="319"/>
      <c r="D1101" s="319"/>
      <c r="E1101" s="319"/>
      <c r="F1101" s="319"/>
      <c r="G1101" s="393"/>
      <c r="H1101" s="391"/>
      <c r="I1101" s="319"/>
      <c r="J1101" s="319"/>
      <c r="K1101" s="319"/>
      <c r="L1101" s="319"/>
      <c r="M1101" s="319"/>
      <c r="N1101" s="391"/>
      <c r="O1101" s="319"/>
      <c r="P1101" s="319"/>
      <c r="Q1101" s="319"/>
      <c r="R1101" s="319"/>
      <c r="S1101" s="319"/>
      <c r="T1101" s="391"/>
      <c r="U1101" s="319"/>
      <c r="V1101" s="319"/>
      <c r="W1101" s="319"/>
      <c r="X1101" s="319"/>
      <c r="Y1101" s="319"/>
      <c r="Z1101" s="391"/>
      <c r="AA1101" s="319"/>
      <c r="AB1101" s="319"/>
      <c r="AC1101" s="319"/>
      <c r="AD1101" s="319"/>
      <c r="AE1101" s="319"/>
      <c r="AF1101" s="391"/>
      <c r="AG1101" s="319"/>
      <c r="AH1101" s="319"/>
      <c r="AI1101" s="319"/>
      <c r="AJ1101" s="319"/>
      <c r="AK1101" s="319"/>
      <c r="AL1101" s="391"/>
      <c r="AM1101" s="319"/>
      <c r="AN1101" s="319"/>
      <c r="AO1101" s="319"/>
      <c r="AP1101" s="319"/>
      <c r="AQ1101" s="319"/>
      <c r="AR1101" s="391"/>
      <c r="AS1101" s="319"/>
      <c r="AT1101" s="319"/>
      <c r="AU1101" s="319"/>
      <c r="AV1101" s="319"/>
      <c r="AW1101" s="394"/>
      <c r="AX1101" s="391"/>
      <c r="AY1101" s="319"/>
      <c r="AZ1101" s="319"/>
      <c r="BA1101" s="319"/>
      <c r="BB1101" s="319"/>
      <c r="BC1101" s="319"/>
      <c r="BD1101" s="391"/>
      <c r="BE1101" s="319"/>
      <c r="BF1101" s="319"/>
      <c r="BG1101" s="319"/>
      <c r="BH1101" s="319"/>
      <c r="BI1101" s="319"/>
      <c r="BJ1101" s="391"/>
      <c r="BL1101" s="391"/>
      <c r="BM1101" s="391"/>
      <c r="BN1101" s="391"/>
      <c r="BO1101" s="391"/>
      <c r="BP1101" s="391"/>
      <c r="BQ1101" s="391"/>
      <c r="BR1101" s="391"/>
      <c r="BS1101" s="391"/>
      <c r="BT1101" s="391"/>
      <c r="BU1101" s="391"/>
      <c r="BV1101" s="391"/>
      <c r="BW1101" s="391"/>
      <c r="BX1101" s="391"/>
    </row>
    <row r="1102" spans="1:76">
      <c r="A1102" s="662"/>
      <c r="B1102" s="319"/>
      <c r="C1102" s="319"/>
      <c r="D1102" s="319"/>
      <c r="E1102" s="319"/>
      <c r="F1102" s="319"/>
      <c r="G1102" s="393"/>
      <c r="H1102" s="391"/>
      <c r="I1102" s="319"/>
      <c r="J1102" s="319"/>
      <c r="K1102" s="319"/>
      <c r="L1102" s="319"/>
      <c r="M1102" s="319"/>
      <c r="N1102" s="391"/>
      <c r="O1102" s="319"/>
      <c r="P1102" s="319"/>
      <c r="Q1102" s="319"/>
      <c r="R1102" s="319"/>
      <c r="S1102" s="319"/>
      <c r="T1102" s="391"/>
      <c r="U1102" s="319"/>
      <c r="V1102" s="319"/>
      <c r="W1102" s="319"/>
      <c r="X1102" s="319"/>
      <c r="Y1102" s="319"/>
      <c r="Z1102" s="391"/>
      <c r="AA1102" s="319"/>
      <c r="AB1102" s="319"/>
      <c r="AC1102" s="319"/>
      <c r="AD1102" s="319"/>
      <c r="AE1102" s="319"/>
      <c r="AF1102" s="391"/>
      <c r="AG1102" s="319"/>
      <c r="AH1102" s="319"/>
      <c r="AI1102" s="319"/>
      <c r="AJ1102" s="319"/>
      <c r="AK1102" s="319"/>
      <c r="AL1102" s="391"/>
      <c r="AM1102" s="319"/>
      <c r="AN1102" s="319"/>
      <c r="AO1102" s="319"/>
      <c r="AP1102" s="319"/>
      <c r="AQ1102" s="319"/>
      <c r="AR1102" s="391"/>
      <c r="AS1102" s="319"/>
      <c r="AT1102" s="319"/>
      <c r="AU1102" s="319"/>
      <c r="AV1102" s="319"/>
      <c r="AW1102" s="394"/>
      <c r="AX1102" s="391"/>
      <c r="AY1102" s="319"/>
      <c r="AZ1102" s="319"/>
      <c r="BA1102" s="319"/>
      <c r="BB1102" s="319"/>
      <c r="BC1102" s="319"/>
      <c r="BD1102" s="391"/>
      <c r="BE1102" s="319"/>
      <c r="BF1102" s="319"/>
      <c r="BG1102" s="319"/>
      <c r="BH1102" s="319"/>
      <c r="BI1102" s="319"/>
      <c r="BJ1102" s="391"/>
      <c r="BL1102" s="391"/>
      <c r="BM1102" s="391"/>
      <c r="BN1102" s="391"/>
      <c r="BO1102" s="391"/>
      <c r="BP1102" s="391"/>
      <c r="BQ1102" s="391"/>
      <c r="BR1102" s="391"/>
      <c r="BS1102" s="391"/>
      <c r="BT1102" s="391"/>
      <c r="BU1102" s="391"/>
      <c r="BV1102" s="391"/>
      <c r="BW1102" s="391"/>
      <c r="BX1102" s="391"/>
    </row>
    <row r="1103" spans="1:76">
      <c r="A1103" s="662"/>
      <c r="B1103" s="319"/>
      <c r="C1103" s="319"/>
      <c r="D1103" s="319"/>
      <c r="E1103" s="319"/>
      <c r="F1103" s="319"/>
      <c r="G1103" s="393"/>
      <c r="H1103" s="391"/>
      <c r="I1103" s="319"/>
      <c r="J1103" s="319"/>
      <c r="K1103" s="319"/>
      <c r="L1103" s="319"/>
      <c r="M1103" s="319"/>
      <c r="N1103" s="391"/>
      <c r="O1103" s="319"/>
      <c r="P1103" s="319"/>
      <c r="Q1103" s="319"/>
      <c r="R1103" s="319"/>
      <c r="S1103" s="319"/>
      <c r="T1103" s="391"/>
      <c r="U1103" s="319"/>
      <c r="V1103" s="319"/>
      <c r="W1103" s="319"/>
      <c r="X1103" s="319"/>
      <c r="Y1103" s="319"/>
      <c r="Z1103" s="391"/>
      <c r="AA1103" s="319"/>
      <c r="AB1103" s="319"/>
      <c r="AC1103" s="319"/>
      <c r="AD1103" s="319"/>
      <c r="AE1103" s="319"/>
      <c r="AF1103" s="391"/>
      <c r="AG1103" s="319"/>
      <c r="AH1103" s="319"/>
      <c r="AI1103" s="319"/>
      <c r="AJ1103" s="319"/>
      <c r="AK1103" s="319"/>
      <c r="AL1103" s="391"/>
      <c r="AM1103" s="319"/>
      <c r="AN1103" s="319"/>
      <c r="AO1103" s="319"/>
      <c r="AP1103" s="319"/>
      <c r="AQ1103" s="319"/>
      <c r="AR1103" s="391"/>
      <c r="AS1103" s="319"/>
      <c r="AT1103" s="319"/>
      <c r="AU1103" s="319"/>
      <c r="AV1103" s="319"/>
      <c r="AW1103" s="394"/>
      <c r="AX1103" s="391"/>
      <c r="AY1103" s="319"/>
      <c r="AZ1103" s="319"/>
      <c r="BA1103" s="319"/>
      <c r="BB1103" s="319"/>
      <c r="BC1103" s="319"/>
      <c r="BD1103" s="391"/>
      <c r="BE1103" s="319"/>
      <c r="BF1103" s="319"/>
      <c r="BG1103" s="319"/>
      <c r="BH1103" s="319"/>
      <c r="BI1103" s="319"/>
      <c r="BJ1103" s="391"/>
      <c r="BL1103" s="391"/>
      <c r="BM1103" s="391"/>
      <c r="BN1103" s="391"/>
      <c r="BO1103" s="391"/>
      <c r="BP1103" s="391"/>
      <c r="BQ1103" s="391"/>
      <c r="BR1103" s="391"/>
      <c r="BS1103" s="391"/>
      <c r="BT1103" s="391"/>
      <c r="BU1103" s="391"/>
      <c r="BV1103" s="391"/>
      <c r="BW1103" s="391"/>
      <c r="BX1103" s="391"/>
    </row>
    <row r="1104" spans="1:76">
      <c r="A1104" s="662"/>
      <c r="B1104" s="319"/>
      <c r="C1104" s="319"/>
      <c r="D1104" s="319"/>
      <c r="E1104" s="319"/>
      <c r="F1104" s="319"/>
      <c r="G1104" s="393"/>
      <c r="H1104" s="391"/>
      <c r="I1104" s="319"/>
      <c r="J1104" s="319"/>
      <c r="K1104" s="319"/>
      <c r="L1104" s="319"/>
      <c r="M1104" s="319"/>
      <c r="N1104" s="391"/>
      <c r="O1104" s="319"/>
      <c r="P1104" s="319"/>
      <c r="Q1104" s="319"/>
      <c r="R1104" s="319"/>
      <c r="S1104" s="319"/>
      <c r="T1104" s="391"/>
      <c r="U1104" s="319"/>
      <c r="V1104" s="319"/>
      <c r="W1104" s="319"/>
      <c r="X1104" s="319"/>
      <c r="Y1104" s="319"/>
      <c r="Z1104" s="391"/>
      <c r="AA1104" s="319"/>
      <c r="AB1104" s="319"/>
      <c r="AC1104" s="319"/>
      <c r="AD1104" s="319"/>
      <c r="AE1104" s="319"/>
      <c r="AF1104" s="391"/>
      <c r="AG1104" s="319"/>
      <c r="AH1104" s="319"/>
      <c r="AI1104" s="319"/>
      <c r="AJ1104" s="319"/>
      <c r="AK1104" s="319"/>
      <c r="AL1104" s="391"/>
      <c r="AM1104" s="319"/>
      <c r="AN1104" s="319"/>
      <c r="AO1104" s="319"/>
      <c r="AP1104" s="319"/>
      <c r="AQ1104" s="319"/>
      <c r="AR1104" s="391"/>
      <c r="AS1104" s="319"/>
      <c r="AT1104" s="319"/>
      <c r="AU1104" s="319"/>
      <c r="AV1104" s="319"/>
      <c r="AW1104" s="394"/>
      <c r="AX1104" s="391"/>
      <c r="AY1104" s="319"/>
      <c r="AZ1104" s="319"/>
      <c r="BA1104" s="319"/>
      <c r="BB1104" s="319"/>
      <c r="BC1104" s="319"/>
      <c r="BD1104" s="391"/>
      <c r="BE1104" s="319"/>
      <c r="BF1104" s="319"/>
      <c r="BG1104" s="319"/>
      <c r="BH1104" s="319"/>
      <c r="BI1104" s="319"/>
      <c r="BJ1104" s="391"/>
      <c r="BL1104" s="391"/>
      <c r="BM1104" s="391"/>
      <c r="BN1104" s="391"/>
      <c r="BO1104" s="391"/>
      <c r="BP1104" s="391"/>
      <c r="BQ1104" s="391"/>
      <c r="BR1104" s="391"/>
      <c r="BS1104" s="391"/>
      <c r="BT1104" s="391"/>
      <c r="BU1104" s="391"/>
      <c r="BV1104" s="391"/>
      <c r="BW1104" s="391"/>
      <c r="BX1104" s="391"/>
    </row>
    <row r="1105" spans="1:76">
      <c r="A1105" s="662"/>
      <c r="B1105" s="319"/>
      <c r="C1105" s="319"/>
      <c r="D1105" s="319"/>
      <c r="E1105" s="319"/>
      <c r="F1105" s="319"/>
      <c r="G1105" s="393"/>
      <c r="H1105" s="391"/>
      <c r="I1105" s="319"/>
      <c r="J1105" s="319"/>
      <c r="K1105" s="319"/>
      <c r="L1105" s="319"/>
      <c r="M1105" s="319"/>
      <c r="N1105" s="391"/>
      <c r="O1105" s="319"/>
      <c r="P1105" s="319"/>
      <c r="Q1105" s="319"/>
      <c r="R1105" s="319"/>
      <c r="S1105" s="319"/>
      <c r="T1105" s="391"/>
      <c r="U1105" s="319"/>
      <c r="V1105" s="319"/>
      <c r="W1105" s="319"/>
      <c r="X1105" s="319"/>
      <c r="Y1105" s="319"/>
      <c r="Z1105" s="391"/>
      <c r="AA1105" s="319"/>
      <c r="AB1105" s="319"/>
      <c r="AC1105" s="319"/>
      <c r="AD1105" s="319"/>
      <c r="AE1105" s="319"/>
      <c r="AF1105" s="391"/>
      <c r="AG1105" s="319"/>
      <c r="AH1105" s="319"/>
      <c r="AI1105" s="319"/>
      <c r="AJ1105" s="319"/>
      <c r="AK1105" s="319"/>
      <c r="AL1105" s="391"/>
      <c r="AM1105" s="319"/>
      <c r="AN1105" s="319"/>
      <c r="AO1105" s="319"/>
      <c r="AP1105" s="319"/>
      <c r="AQ1105" s="319"/>
      <c r="AR1105" s="391"/>
      <c r="AS1105" s="319"/>
      <c r="AT1105" s="319"/>
      <c r="AU1105" s="319"/>
      <c r="AV1105" s="319"/>
      <c r="AW1105" s="394"/>
      <c r="AX1105" s="391"/>
      <c r="AY1105" s="319"/>
      <c r="AZ1105" s="319"/>
      <c r="BA1105" s="319"/>
      <c r="BB1105" s="319"/>
      <c r="BC1105" s="319"/>
      <c r="BD1105" s="391"/>
      <c r="BE1105" s="319"/>
      <c r="BF1105" s="319"/>
      <c r="BG1105" s="319"/>
      <c r="BH1105" s="319"/>
      <c r="BI1105" s="319"/>
      <c r="BJ1105" s="391"/>
      <c r="BL1105" s="391"/>
      <c r="BM1105" s="391"/>
      <c r="BN1105" s="391"/>
      <c r="BO1105" s="391"/>
      <c r="BP1105" s="391"/>
      <c r="BQ1105" s="391"/>
      <c r="BR1105" s="391"/>
      <c r="BS1105" s="391"/>
      <c r="BT1105" s="391"/>
      <c r="BU1105" s="391"/>
      <c r="BV1105" s="391"/>
      <c r="BW1105" s="391"/>
      <c r="BX1105" s="391"/>
    </row>
    <row r="1106" spans="1:76">
      <c r="A1106" s="662"/>
      <c r="B1106" s="319"/>
      <c r="C1106" s="319"/>
      <c r="D1106" s="319"/>
      <c r="E1106" s="319"/>
      <c r="F1106" s="319"/>
      <c r="G1106" s="393"/>
      <c r="H1106" s="391"/>
      <c r="I1106" s="319"/>
      <c r="J1106" s="319"/>
      <c r="K1106" s="319"/>
      <c r="L1106" s="319"/>
      <c r="M1106" s="319"/>
      <c r="N1106" s="391"/>
      <c r="O1106" s="319"/>
      <c r="P1106" s="319"/>
      <c r="Q1106" s="319"/>
      <c r="R1106" s="319"/>
      <c r="S1106" s="319"/>
      <c r="T1106" s="391"/>
      <c r="U1106" s="319"/>
      <c r="V1106" s="319"/>
      <c r="W1106" s="319"/>
      <c r="X1106" s="319"/>
      <c r="Y1106" s="319"/>
      <c r="Z1106" s="391"/>
      <c r="AA1106" s="319"/>
      <c r="AB1106" s="319"/>
      <c r="AC1106" s="319"/>
      <c r="AD1106" s="319"/>
      <c r="AE1106" s="319"/>
      <c r="AF1106" s="391"/>
      <c r="AG1106" s="319"/>
      <c r="AH1106" s="319"/>
      <c r="AI1106" s="319"/>
      <c r="AJ1106" s="319"/>
      <c r="AK1106" s="319"/>
      <c r="AL1106" s="391"/>
      <c r="AM1106" s="319"/>
      <c r="AN1106" s="319"/>
      <c r="AO1106" s="319"/>
      <c r="AP1106" s="319"/>
      <c r="AQ1106" s="319"/>
      <c r="AR1106" s="391"/>
      <c r="AS1106" s="319"/>
      <c r="AT1106" s="319"/>
      <c r="AU1106" s="319"/>
      <c r="AV1106" s="319"/>
      <c r="AW1106" s="394"/>
      <c r="AX1106" s="391"/>
      <c r="AY1106" s="319"/>
      <c r="AZ1106" s="319"/>
      <c r="BA1106" s="319"/>
      <c r="BB1106" s="319"/>
      <c r="BC1106" s="319"/>
      <c r="BD1106" s="391"/>
      <c r="BE1106" s="319"/>
      <c r="BF1106" s="319"/>
      <c r="BG1106" s="319"/>
      <c r="BH1106" s="319"/>
      <c r="BI1106" s="319"/>
      <c r="BJ1106" s="391"/>
      <c r="BL1106" s="391"/>
      <c r="BM1106" s="391"/>
      <c r="BN1106" s="391"/>
      <c r="BO1106" s="391"/>
      <c r="BP1106" s="391"/>
      <c r="BQ1106" s="391"/>
      <c r="BR1106" s="391"/>
      <c r="BS1106" s="391"/>
      <c r="BT1106" s="391"/>
      <c r="BU1106" s="391"/>
      <c r="BV1106" s="391"/>
      <c r="BW1106" s="391"/>
      <c r="BX1106" s="391"/>
    </row>
    <row r="1107" spans="1:76">
      <c r="A1107" s="662"/>
      <c r="B1107" s="319"/>
      <c r="C1107" s="319"/>
      <c r="D1107" s="319"/>
      <c r="E1107" s="319"/>
      <c r="F1107" s="319"/>
      <c r="G1107" s="393"/>
      <c r="H1107" s="391"/>
      <c r="I1107" s="319"/>
      <c r="J1107" s="319"/>
      <c r="K1107" s="319"/>
      <c r="L1107" s="319"/>
      <c r="M1107" s="319"/>
      <c r="N1107" s="391"/>
      <c r="O1107" s="319"/>
      <c r="P1107" s="319"/>
      <c r="Q1107" s="319"/>
      <c r="R1107" s="319"/>
      <c r="S1107" s="319"/>
      <c r="T1107" s="391"/>
      <c r="U1107" s="319"/>
      <c r="V1107" s="319"/>
      <c r="W1107" s="319"/>
      <c r="X1107" s="319"/>
      <c r="Y1107" s="319"/>
      <c r="Z1107" s="391"/>
      <c r="AA1107" s="319"/>
      <c r="AB1107" s="319"/>
      <c r="AC1107" s="319"/>
      <c r="AD1107" s="319"/>
      <c r="AE1107" s="319"/>
      <c r="AF1107" s="391"/>
      <c r="AG1107" s="319"/>
      <c r="AH1107" s="319"/>
      <c r="AI1107" s="319"/>
      <c r="AJ1107" s="319"/>
      <c r="AK1107" s="319"/>
      <c r="AL1107" s="391"/>
      <c r="AM1107" s="319"/>
      <c r="AN1107" s="319"/>
      <c r="AO1107" s="319"/>
      <c r="AP1107" s="319"/>
      <c r="AQ1107" s="319"/>
      <c r="AR1107" s="391"/>
      <c r="AS1107" s="319"/>
      <c r="AT1107" s="319"/>
      <c r="AU1107" s="319"/>
      <c r="AV1107" s="319"/>
      <c r="AW1107" s="394"/>
      <c r="AX1107" s="391"/>
      <c r="AY1107" s="319"/>
      <c r="AZ1107" s="319"/>
      <c r="BA1107" s="319"/>
      <c r="BB1107" s="319"/>
      <c r="BC1107" s="319"/>
      <c r="BD1107" s="391"/>
      <c r="BE1107" s="319"/>
      <c r="BF1107" s="319"/>
      <c r="BG1107" s="319"/>
      <c r="BH1107" s="319"/>
      <c r="BI1107" s="319"/>
      <c r="BJ1107" s="391"/>
      <c r="BL1107" s="391"/>
      <c r="BM1107" s="391"/>
      <c r="BN1107" s="391"/>
      <c r="BO1107" s="391"/>
      <c r="BP1107" s="391"/>
      <c r="BQ1107" s="391"/>
      <c r="BR1107" s="391"/>
      <c r="BS1107" s="391"/>
      <c r="BT1107" s="391"/>
      <c r="BU1107" s="391"/>
      <c r="BV1107" s="391"/>
      <c r="BW1107" s="391"/>
      <c r="BX1107" s="391"/>
    </row>
    <row r="1108" spans="1:76">
      <c r="A1108" s="662"/>
      <c r="B1108" s="319"/>
      <c r="C1108" s="319"/>
      <c r="D1108" s="319"/>
      <c r="E1108" s="319"/>
      <c r="F1108" s="319"/>
      <c r="G1108" s="393"/>
      <c r="H1108" s="391"/>
      <c r="I1108" s="319"/>
      <c r="J1108" s="319"/>
      <c r="K1108" s="319"/>
      <c r="L1108" s="319"/>
      <c r="M1108" s="319"/>
      <c r="N1108" s="391"/>
      <c r="O1108" s="319"/>
      <c r="P1108" s="319"/>
      <c r="Q1108" s="319"/>
      <c r="R1108" s="319"/>
      <c r="S1108" s="319"/>
      <c r="T1108" s="391"/>
      <c r="U1108" s="319"/>
      <c r="V1108" s="319"/>
      <c r="W1108" s="319"/>
      <c r="X1108" s="319"/>
      <c r="Y1108" s="319"/>
      <c r="Z1108" s="391"/>
      <c r="AA1108" s="319"/>
      <c r="AB1108" s="319"/>
      <c r="AC1108" s="319"/>
      <c r="AD1108" s="319"/>
      <c r="AE1108" s="319"/>
      <c r="AF1108" s="391"/>
      <c r="AG1108" s="319"/>
      <c r="AH1108" s="319"/>
      <c r="AI1108" s="319"/>
      <c r="AJ1108" s="319"/>
      <c r="AK1108" s="319"/>
      <c r="AL1108" s="391"/>
      <c r="AM1108" s="319"/>
      <c r="AN1108" s="319"/>
      <c r="AO1108" s="319"/>
      <c r="AP1108" s="319"/>
      <c r="AQ1108" s="319"/>
      <c r="AR1108" s="391"/>
      <c r="AS1108" s="319"/>
      <c r="AT1108" s="319"/>
      <c r="AU1108" s="319"/>
      <c r="AV1108" s="319"/>
      <c r="AW1108" s="394"/>
      <c r="AX1108" s="391"/>
      <c r="AY1108" s="319"/>
      <c r="AZ1108" s="319"/>
      <c r="BA1108" s="319"/>
      <c r="BB1108" s="319"/>
      <c r="BC1108" s="319"/>
      <c r="BD1108" s="391"/>
      <c r="BE1108" s="319"/>
      <c r="BF1108" s="319"/>
      <c r="BG1108" s="319"/>
      <c r="BH1108" s="319"/>
      <c r="BI1108" s="319"/>
      <c r="BJ1108" s="391"/>
      <c r="BL1108" s="391"/>
      <c r="BM1108" s="391"/>
      <c r="BN1108" s="391"/>
      <c r="BO1108" s="391"/>
      <c r="BP1108" s="391"/>
      <c r="BQ1108" s="391"/>
      <c r="BR1108" s="391"/>
      <c r="BS1108" s="391"/>
      <c r="BT1108" s="391"/>
      <c r="BU1108" s="391"/>
      <c r="BV1108" s="391"/>
      <c r="BW1108" s="391"/>
      <c r="BX1108" s="391"/>
    </row>
    <row r="1109" spans="1:76">
      <c r="A1109" s="662"/>
      <c r="B1109" s="319"/>
      <c r="C1109" s="319"/>
      <c r="D1109" s="319"/>
      <c r="E1109" s="319"/>
      <c r="F1109" s="319"/>
      <c r="G1109" s="393"/>
      <c r="H1109" s="391"/>
      <c r="I1109" s="319"/>
      <c r="J1109" s="319"/>
      <c r="K1109" s="319"/>
      <c r="L1109" s="319"/>
      <c r="M1109" s="319"/>
      <c r="N1109" s="391"/>
      <c r="O1109" s="319"/>
      <c r="P1109" s="319"/>
      <c r="Q1109" s="319"/>
      <c r="R1109" s="319"/>
      <c r="S1109" s="319"/>
      <c r="T1109" s="391"/>
      <c r="U1109" s="319"/>
      <c r="V1109" s="319"/>
      <c r="W1109" s="319"/>
      <c r="X1109" s="319"/>
      <c r="Y1109" s="319"/>
      <c r="Z1109" s="391"/>
      <c r="AA1109" s="319"/>
      <c r="AB1109" s="319"/>
      <c r="AC1109" s="319"/>
      <c r="AD1109" s="319"/>
      <c r="AE1109" s="319"/>
      <c r="AF1109" s="391"/>
      <c r="AG1109" s="319"/>
      <c r="AH1109" s="319"/>
      <c r="AI1109" s="319"/>
      <c r="AJ1109" s="319"/>
      <c r="AK1109" s="319"/>
      <c r="AL1109" s="391"/>
      <c r="AM1109" s="319"/>
      <c r="AN1109" s="319"/>
      <c r="AO1109" s="319"/>
      <c r="AP1109" s="319"/>
      <c r="AQ1109" s="319"/>
      <c r="AR1109" s="391"/>
      <c r="AS1109" s="319"/>
      <c r="AT1109" s="319"/>
      <c r="AU1109" s="319"/>
      <c r="AV1109" s="319"/>
      <c r="AW1109" s="394"/>
      <c r="AX1109" s="391"/>
      <c r="AY1109" s="319"/>
      <c r="AZ1109" s="319"/>
      <c r="BA1109" s="319"/>
      <c r="BB1109" s="319"/>
      <c r="BC1109" s="319"/>
      <c r="BD1109" s="391"/>
      <c r="BE1109" s="319"/>
      <c r="BF1109" s="319"/>
      <c r="BG1109" s="319"/>
      <c r="BH1109" s="319"/>
      <c r="BI1109" s="319"/>
      <c r="BJ1109" s="391"/>
      <c r="BL1109" s="391"/>
      <c r="BM1109" s="391"/>
      <c r="BN1109" s="391"/>
      <c r="BO1109" s="391"/>
      <c r="BP1109" s="391"/>
      <c r="BQ1109" s="391"/>
      <c r="BR1109" s="391"/>
      <c r="BS1109" s="391"/>
      <c r="BT1109" s="391"/>
      <c r="BU1109" s="391"/>
      <c r="BV1109" s="391"/>
      <c r="BW1109" s="391"/>
      <c r="BX1109" s="391"/>
    </row>
    <row r="1110" spans="1:76">
      <c r="A1110" s="662"/>
      <c r="B1110" s="319"/>
      <c r="C1110" s="319"/>
      <c r="D1110" s="319"/>
      <c r="E1110" s="319"/>
      <c r="F1110" s="319"/>
      <c r="G1110" s="393"/>
      <c r="H1110" s="391"/>
      <c r="I1110" s="319"/>
      <c r="J1110" s="319"/>
      <c r="K1110" s="319"/>
      <c r="L1110" s="319"/>
      <c r="M1110" s="319"/>
      <c r="N1110" s="391"/>
      <c r="O1110" s="319"/>
      <c r="P1110" s="319"/>
      <c r="Q1110" s="319"/>
      <c r="R1110" s="319"/>
      <c r="S1110" s="319"/>
      <c r="T1110" s="391"/>
      <c r="U1110" s="319"/>
      <c r="V1110" s="319"/>
      <c r="W1110" s="319"/>
      <c r="X1110" s="319"/>
      <c r="Y1110" s="319"/>
      <c r="Z1110" s="391"/>
      <c r="AA1110" s="319"/>
      <c r="AB1110" s="319"/>
      <c r="AC1110" s="319"/>
      <c r="AD1110" s="319"/>
      <c r="AE1110" s="319"/>
      <c r="AF1110" s="391"/>
      <c r="AG1110" s="319"/>
      <c r="AH1110" s="319"/>
      <c r="AI1110" s="319"/>
      <c r="AJ1110" s="319"/>
      <c r="AK1110" s="319"/>
      <c r="AL1110" s="391"/>
      <c r="AM1110" s="319"/>
      <c r="AN1110" s="319"/>
      <c r="AO1110" s="319"/>
      <c r="AP1110" s="319"/>
      <c r="AQ1110" s="319"/>
      <c r="AR1110" s="391"/>
      <c r="AS1110" s="319"/>
      <c r="AT1110" s="319"/>
      <c r="AU1110" s="319"/>
      <c r="AV1110" s="319"/>
      <c r="AW1110" s="394"/>
      <c r="AX1110" s="391"/>
      <c r="AY1110" s="319"/>
      <c r="AZ1110" s="319"/>
      <c r="BA1110" s="319"/>
      <c r="BB1110" s="319"/>
      <c r="BC1110" s="319"/>
      <c r="BD1110" s="391"/>
      <c r="BE1110" s="319"/>
      <c r="BF1110" s="319"/>
      <c r="BG1110" s="319"/>
      <c r="BH1110" s="319"/>
      <c r="BI1110" s="319"/>
      <c r="BJ1110" s="391"/>
      <c r="BL1110" s="391"/>
      <c r="BM1110" s="391"/>
      <c r="BN1110" s="391"/>
      <c r="BO1110" s="391"/>
      <c r="BP1110" s="391"/>
      <c r="BQ1110" s="391"/>
      <c r="BR1110" s="391"/>
      <c r="BS1110" s="391"/>
      <c r="BT1110" s="391"/>
      <c r="BU1110" s="391"/>
      <c r="BV1110" s="391"/>
      <c r="BW1110" s="391"/>
      <c r="BX1110" s="391"/>
    </row>
    <row r="1111" spans="1:76">
      <c r="A1111" s="662"/>
      <c r="B1111" s="319"/>
      <c r="C1111" s="319"/>
      <c r="D1111" s="319"/>
      <c r="E1111" s="319"/>
      <c r="F1111" s="319"/>
      <c r="G1111" s="393"/>
      <c r="H1111" s="391"/>
      <c r="I1111" s="319"/>
      <c r="J1111" s="319"/>
      <c r="K1111" s="319"/>
      <c r="L1111" s="319"/>
      <c r="M1111" s="319"/>
      <c r="N1111" s="391"/>
      <c r="O1111" s="319"/>
      <c r="P1111" s="319"/>
      <c r="Q1111" s="319"/>
      <c r="R1111" s="319"/>
      <c r="S1111" s="319"/>
      <c r="T1111" s="391"/>
      <c r="U1111" s="319"/>
      <c r="V1111" s="319"/>
      <c r="W1111" s="319"/>
      <c r="X1111" s="319"/>
      <c r="Y1111" s="319"/>
      <c r="Z1111" s="391"/>
      <c r="AA1111" s="319"/>
      <c r="AB1111" s="319"/>
      <c r="AC1111" s="319"/>
      <c r="AD1111" s="319"/>
      <c r="AE1111" s="319"/>
      <c r="AF1111" s="391"/>
      <c r="AG1111" s="319"/>
      <c r="AH1111" s="319"/>
      <c r="AI1111" s="319"/>
      <c r="AJ1111" s="319"/>
      <c r="AK1111" s="319"/>
      <c r="AL1111" s="391"/>
      <c r="AM1111" s="319"/>
      <c r="AN1111" s="319"/>
      <c r="AO1111" s="319"/>
      <c r="AP1111" s="319"/>
      <c r="AQ1111" s="319"/>
      <c r="AR1111" s="391"/>
      <c r="AS1111" s="319"/>
      <c r="AT1111" s="319"/>
      <c r="AU1111" s="319"/>
      <c r="AV1111" s="319"/>
      <c r="AW1111" s="394"/>
      <c r="AX1111" s="391"/>
      <c r="AY1111" s="319"/>
      <c r="AZ1111" s="319"/>
      <c r="BA1111" s="319"/>
      <c r="BB1111" s="319"/>
      <c r="BC1111" s="319"/>
      <c r="BD1111" s="391"/>
      <c r="BE1111" s="319"/>
      <c r="BF1111" s="319"/>
      <c r="BG1111" s="319"/>
      <c r="BH1111" s="319"/>
      <c r="BI1111" s="319"/>
      <c r="BJ1111" s="391"/>
      <c r="BL1111" s="391"/>
      <c r="BM1111" s="391"/>
      <c r="BN1111" s="391"/>
      <c r="BO1111" s="391"/>
      <c r="BP1111" s="391"/>
      <c r="BQ1111" s="391"/>
      <c r="BR1111" s="391"/>
      <c r="BS1111" s="391"/>
      <c r="BT1111" s="391"/>
      <c r="BU1111" s="391"/>
      <c r="BV1111" s="391"/>
      <c r="BW1111" s="391"/>
      <c r="BX1111" s="391"/>
    </row>
    <row r="1112" spans="1:76">
      <c r="A1112" s="662"/>
      <c r="B1112" s="319"/>
      <c r="C1112" s="319"/>
      <c r="D1112" s="319"/>
      <c r="E1112" s="319"/>
      <c r="F1112" s="319"/>
      <c r="G1112" s="393"/>
      <c r="H1112" s="391"/>
      <c r="I1112" s="319"/>
      <c r="J1112" s="319"/>
      <c r="K1112" s="319"/>
      <c r="L1112" s="319"/>
      <c r="M1112" s="319"/>
      <c r="N1112" s="391"/>
      <c r="O1112" s="319"/>
      <c r="P1112" s="319"/>
      <c r="Q1112" s="319"/>
      <c r="R1112" s="319"/>
      <c r="S1112" s="319"/>
      <c r="T1112" s="391"/>
      <c r="U1112" s="319"/>
      <c r="V1112" s="319"/>
      <c r="W1112" s="319"/>
      <c r="X1112" s="319"/>
      <c r="Y1112" s="319"/>
      <c r="Z1112" s="391"/>
      <c r="AA1112" s="319"/>
      <c r="AB1112" s="319"/>
      <c r="AC1112" s="319"/>
      <c r="AD1112" s="319"/>
      <c r="AE1112" s="319"/>
      <c r="AF1112" s="391"/>
      <c r="AG1112" s="319"/>
      <c r="AH1112" s="319"/>
      <c r="AI1112" s="319"/>
      <c r="AJ1112" s="319"/>
      <c r="AK1112" s="319"/>
      <c r="AL1112" s="391"/>
      <c r="AM1112" s="319"/>
      <c r="AN1112" s="319"/>
      <c r="AO1112" s="319"/>
      <c r="AP1112" s="319"/>
      <c r="AQ1112" s="319"/>
      <c r="AR1112" s="391"/>
      <c r="AS1112" s="319"/>
      <c r="AT1112" s="319"/>
      <c r="AU1112" s="319"/>
      <c r="AV1112" s="319"/>
      <c r="AW1112" s="394"/>
      <c r="AX1112" s="391"/>
      <c r="AY1112" s="319"/>
      <c r="AZ1112" s="319"/>
      <c r="BA1112" s="319"/>
      <c r="BB1112" s="319"/>
      <c r="BC1112" s="319"/>
      <c r="BD1112" s="391"/>
      <c r="BE1112" s="319"/>
      <c r="BF1112" s="319"/>
      <c r="BG1112" s="319"/>
      <c r="BH1112" s="319"/>
      <c r="BI1112" s="319"/>
      <c r="BJ1112" s="391"/>
      <c r="BL1112" s="391"/>
      <c r="BM1112" s="391"/>
      <c r="BN1112" s="391"/>
      <c r="BO1112" s="391"/>
      <c r="BP1112" s="391"/>
      <c r="BQ1112" s="391"/>
      <c r="BR1112" s="391"/>
      <c r="BS1112" s="391"/>
      <c r="BT1112" s="391"/>
      <c r="BU1112" s="391"/>
      <c r="BV1112" s="391"/>
      <c r="BW1112" s="391"/>
      <c r="BX1112" s="391"/>
    </row>
    <row r="1113" spans="1:76">
      <c r="A1113" s="662"/>
      <c r="B1113" s="319"/>
      <c r="C1113" s="319"/>
      <c r="D1113" s="319"/>
      <c r="E1113" s="319"/>
      <c r="F1113" s="319"/>
      <c r="G1113" s="393"/>
      <c r="H1113" s="391"/>
      <c r="I1113" s="319"/>
      <c r="J1113" s="319"/>
      <c r="K1113" s="319"/>
      <c r="L1113" s="319"/>
      <c r="M1113" s="319"/>
      <c r="N1113" s="391"/>
      <c r="O1113" s="319"/>
      <c r="P1113" s="319"/>
      <c r="Q1113" s="319"/>
      <c r="R1113" s="319"/>
      <c r="S1113" s="319"/>
      <c r="T1113" s="391"/>
      <c r="U1113" s="319"/>
      <c r="V1113" s="319"/>
      <c r="W1113" s="319"/>
      <c r="X1113" s="319"/>
      <c r="Y1113" s="319"/>
      <c r="Z1113" s="391"/>
      <c r="AA1113" s="319"/>
      <c r="AB1113" s="319"/>
      <c r="AC1113" s="319"/>
      <c r="AD1113" s="319"/>
      <c r="AE1113" s="319"/>
      <c r="AF1113" s="391"/>
      <c r="AG1113" s="319"/>
      <c r="AH1113" s="319"/>
      <c r="AI1113" s="319"/>
      <c r="AJ1113" s="319"/>
      <c r="AK1113" s="319"/>
      <c r="AL1113" s="391"/>
      <c r="AM1113" s="319"/>
      <c r="AN1113" s="319"/>
      <c r="AO1113" s="319"/>
      <c r="AP1113" s="319"/>
      <c r="AQ1113" s="319"/>
      <c r="AR1113" s="391"/>
      <c r="AS1113" s="319"/>
      <c r="AT1113" s="319"/>
      <c r="AU1113" s="319"/>
      <c r="AV1113" s="319"/>
      <c r="AW1113" s="394"/>
      <c r="AX1113" s="391"/>
      <c r="AY1113" s="319"/>
      <c r="AZ1113" s="319"/>
      <c r="BA1113" s="319"/>
      <c r="BB1113" s="319"/>
      <c r="BC1113" s="319"/>
      <c r="BD1113" s="391"/>
      <c r="BE1113" s="319"/>
      <c r="BF1113" s="319"/>
      <c r="BG1113" s="319"/>
      <c r="BH1113" s="319"/>
      <c r="BI1113" s="319"/>
      <c r="BJ1113" s="391"/>
      <c r="BL1113" s="391"/>
      <c r="BM1113" s="391"/>
      <c r="BN1113" s="391"/>
      <c r="BO1113" s="391"/>
      <c r="BP1113" s="391"/>
      <c r="BQ1113" s="391"/>
      <c r="BR1113" s="391"/>
      <c r="BS1113" s="391"/>
      <c r="BT1113" s="391"/>
      <c r="BU1113" s="391"/>
      <c r="BV1113" s="391"/>
      <c r="BW1113" s="391"/>
      <c r="BX1113" s="391"/>
    </row>
    <row r="1114" spans="1:76">
      <c r="A1114" s="662"/>
      <c r="B1114" s="319"/>
      <c r="C1114" s="319"/>
      <c r="D1114" s="319"/>
      <c r="E1114" s="319"/>
      <c r="F1114" s="319"/>
      <c r="G1114" s="393"/>
      <c r="H1114" s="391"/>
      <c r="I1114" s="319"/>
      <c r="J1114" s="319"/>
      <c r="K1114" s="319"/>
      <c r="L1114" s="319"/>
      <c r="M1114" s="319"/>
      <c r="N1114" s="391"/>
      <c r="O1114" s="319"/>
      <c r="P1114" s="319"/>
      <c r="Q1114" s="319"/>
      <c r="R1114" s="319"/>
      <c r="S1114" s="319"/>
      <c r="T1114" s="391"/>
      <c r="U1114" s="319"/>
      <c r="V1114" s="319"/>
      <c r="W1114" s="319"/>
      <c r="X1114" s="319"/>
      <c r="Y1114" s="319"/>
      <c r="Z1114" s="391"/>
      <c r="AA1114" s="319"/>
      <c r="AB1114" s="319"/>
      <c r="AC1114" s="319"/>
      <c r="AD1114" s="319"/>
      <c r="AE1114" s="319"/>
      <c r="AF1114" s="391"/>
      <c r="AG1114" s="319"/>
      <c r="AH1114" s="319"/>
      <c r="AI1114" s="319"/>
      <c r="AJ1114" s="319"/>
      <c r="AK1114" s="319"/>
      <c r="AL1114" s="391"/>
      <c r="AM1114" s="319"/>
      <c r="AN1114" s="319"/>
      <c r="AO1114" s="319"/>
      <c r="AP1114" s="319"/>
      <c r="AQ1114" s="319"/>
      <c r="AR1114" s="391"/>
      <c r="AS1114" s="319"/>
      <c r="AT1114" s="319"/>
      <c r="AU1114" s="319"/>
      <c r="AV1114" s="319"/>
      <c r="AW1114" s="394"/>
      <c r="AX1114" s="391"/>
      <c r="AY1114" s="319"/>
      <c r="AZ1114" s="319"/>
      <c r="BA1114" s="319"/>
      <c r="BB1114" s="319"/>
      <c r="BC1114" s="319"/>
      <c r="BD1114" s="391"/>
      <c r="BE1114" s="319"/>
      <c r="BF1114" s="319"/>
      <c r="BG1114" s="319"/>
      <c r="BH1114" s="319"/>
      <c r="BI1114" s="319"/>
      <c r="BJ1114" s="391"/>
      <c r="BL1114" s="391"/>
      <c r="BM1114" s="391"/>
      <c r="BN1114" s="391"/>
      <c r="BO1114" s="391"/>
      <c r="BP1114" s="391"/>
      <c r="BQ1114" s="391"/>
      <c r="BR1114" s="391"/>
      <c r="BS1114" s="391"/>
      <c r="BT1114" s="391"/>
      <c r="BU1114" s="391"/>
      <c r="BV1114" s="391"/>
      <c r="BW1114" s="391"/>
      <c r="BX1114" s="391"/>
    </row>
    <row r="1115" spans="1:76">
      <c r="A1115" s="662"/>
      <c r="B1115" s="319"/>
      <c r="C1115" s="319"/>
      <c r="D1115" s="319"/>
      <c r="E1115" s="319"/>
      <c r="F1115" s="319"/>
      <c r="G1115" s="393"/>
      <c r="H1115" s="391"/>
      <c r="I1115" s="319"/>
      <c r="J1115" s="319"/>
      <c r="K1115" s="319"/>
      <c r="L1115" s="319"/>
      <c r="M1115" s="319"/>
      <c r="N1115" s="391"/>
      <c r="O1115" s="319"/>
      <c r="P1115" s="319"/>
      <c r="Q1115" s="319"/>
      <c r="R1115" s="319"/>
      <c r="S1115" s="319"/>
      <c r="T1115" s="391"/>
      <c r="U1115" s="319"/>
      <c r="V1115" s="319"/>
      <c r="W1115" s="319"/>
      <c r="X1115" s="319"/>
      <c r="Y1115" s="319"/>
      <c r="Z1115" s="391"/>
      <c r="AA1115" s="319"/>
      <c r="AB1115" s="319"/>
      <c r="AC1115" s="319"/>
      <c r="AD1115" s="319"/>
      <c r="AE1115" s="319"/>
      <c r="AF1115" s="391"/>
      <c r="AG1115" s="319"/>
      <c r="AH1115" s="319"/>
      <c r="AI1115" s="319"/>
      <c r="AJ1115" s="319"/>
      <c r="AK1115" s="319"/>
      <c r="AL1115" s="391"/>
      <c r="AM1115" s="319"/>
      <c r="AN1115" s="319"/>
      <c r="AO1115" s="319"/>
      <c r="AP1115" s="319"/>
      <c r="AQ1115" s="319"/>
      <c r="AR1115" s="391"/>
      <c r="AS1115" s="319"/>
      <c r="AT1115" s="319"/>
      <c r="AU1115" s="319"/>
      <c r="AV1115" s="319"/>
      <c r="AW1115" s="394"/>
      <c r="AX1115" s="391"/>
      <c r="AY1115" s="319"/>
      <c r="AZ1115" s="319"/>
      <c r="BA1115" s="319"/>
      <c r="BB1115" s="319"/>
      <c r="BC1115" s="319"/>
      <c r="BD1115" s="391"/>
      <c r="BE1115" s="319"/>
      <c r="BF1115" s="319"/>
      <c r="BG1115" s="319"/>
      <c r="BH1115" s="319"/>
      <c r="BI1115" s="319"/>
      <c r="BJ1115" s="391"/>
      <c r="BL1115" s="391"/>
      <c r="BM1115" s="391"/>
      <c r="BN1115" s="391"/>
      <c r="BO1115" s="391"/>
      <c r="BP1115" s="391"/>
      <c r="BQ1115" s="391"/>
      <c r="BR1115" s="391"/>
      <c r="BS1115" s="391"/>
      <c r="BT1115" s="391"/>
      <c r="BU1115" s="391"/>
      <c r="BV1115" s="391"/>
      <c r="BW1115" s="391"/>
      <c r="BX1115" s="391"/>
    </row>
    <row r="1116" spans="1:76">
      <c r="A1116" s="662"/>
      <c r="B1116" s="319"/>
      <c r="C1116" s="319"/>
      <c r="D1116" s="319"/>
      <c r="E1116" s="319"/>
      <c r="F1116" s="319"/>
      <c r="G1116" s="393"/>
      <c r="H1116" s="391"/>
      <c r="I1116" s="319"/>
      <c r="J1116" s="319"/>
      <c r="K1116" s="319"/>
      <c r="L1116" s="319"/>
      <c r="M1116" s="319"/>
      <c r="N1116" s="391"/>
      <c r="O1116" s="319"/>
      <c r="P1116" s="319"/>
      <c r="Q1116" s="319"/>
      <c r="R1116" s="319"/>
      <c r="S1116" s="319"/>
      <c r="T1116" s="391"/>
      <c r="U1116" s="319"/>
      <c r="V1116" s="319"/>
      <c r="W1116" s="319"/>
      <c r="X1116" s="319"/>
      <c r="Y1116" s="319"/>
      <c r="Z1116" s="391"/>
      <c r="AA1116" s="319"/>
      <c r="AB1116" s="319"/>
      <c r="AC1116" s="319"/>
      <c r="AD1116" s="319"/>
      <c r="AE1116" s="319"/>
      <c r="AF1116" s="391"/>
      <c r="AG1116" s="319"/>
      <c r="AH1116" s="319"/>
      <c r="AI1116" s="319"/>
      <c r="AJ1116" s="319"/>
      <c r="AK1116" s="319"/>
      <c r="AL1116" s="391"/>
      <c r="AM1116" s="319"/>
      <c r="AN1116" s="319"/>
      <c r="AO1116" s="319"/>
      <c r="AP1116" s="319"/>
      <c r="AQ1116" s="319"/>
      <c r="AR1116" s="391"/>
      <c r="AS1116" s="319"/>
      <c r="AT1116" s="319"/>
      <c r="AU1116" s="319"/>
      <c r="AV1116" s="319"/>
      <c r="AW1116" s="394"/>
      <c r="AX1116" s="391"/>
      <c r="AY1116" s="319"/>
      <c r="AZ1116" s="319"/>
      <c r="BA1116" s="319"/>
      <c r="BB1116" s="319"/>
      <c r="BC1116" s="319"/>
      <c r="BD1116" s="391"/>
      <c r="BE1116" s="319"/>
      <c r="BF1116" s="319"/>
      <c r="BG1116" s="319"/>
      <c r="BH1116" s="319"/>
      <c r="BI1116" s="319"/>
      <c r="BJ1116" s="391"/>
      <c r="BL1116" s="391"/>
      <c r="BM1116" s="391"/>
      <c r="BN1116" s="391"/>
      <c r="BO1116" s="391"/>
      <c r="BP1116" s="391"/>
      <c r="BQ1116" s="391"/>
      <c r="BR1116" s="391"/>
      <c r="BS1116" s="391"/>
      <c r="BT1116" s="391"/>
      <c r="BU1116" s="391"/>
      <c r="BV1116" s="391"/>
      <c r="BW1116" s="391"/>
      <c r="BX1116" s="391"/>
    </row>
    <row r="1117" spans="1:76">
      <c r="A1117" s="662"/>
      <c r="B1117" s="319"/>
      <c r="C1117" s="319"/>
      <c r="D1117" s="319"/>
      <c r="E1117" s="319"/>
      <c r="F1117" s="319"/>
      <c r="G1117" s="393"/>
      <c r="H1117" s="391"/>
      <c r="I1117" s="319"/>
      <c r="J1117" s="319"/>
      <c r="K1117" s="319"/>
      <c r="L1117" s="319"/>
      <c r="M1117" s="319"/>
      <c r="N1117" s="391"/>
      <c r="O1117" s="319"/>
      <c r="P1117" s="319"/>
      <c r="Q1117" s="319"/>
      <c r="R1117" s="319"/>
      <c r="S1117" s="319"/>
      <c r="T1117" s="391"/>
      <c r="U1117" s="319"/>
      <c r="V1117" s="319"/>
      <c r="W1117" s="319"/>
      <c r="X1117" s="319"/>
      <c r="Y1117" s="319"/>
      <c r="Z1117" s="391"/>
      <c r="AA1117" s="319"/>
      <c r="AB1117" s="319"/>
      <c r="AC1117" s="319"/>
      <c r="AD1117" s="319"/>
      <c r="AE1117" s="319"/>
      <c r="AF1117" s="391"/>
      <c r="AG1117" s="319"/>
      <c r="AH1117" s="319"/>
      <c r="AI1117" s="319"/>
      <c r="AJ1117" s="319"/>
      <c r="AK1117" s="319"/>
      <c r="AL1117" s="391"/>
      <c r="AM1117" s="319"/>
      <c r="AN1117" s="319"/>
      <c r="AO1117" s="319"/>
      <c r="AP1117" s="319"/>
      <c r="AQ1117" s="319"/>
      <c r="AR1117" s="391"/>
      <c r="AS1117" s="319"/>
      <c r="AT1117" s="319"/>
      <c r="AU1117" s="319"/>
      <c r="AV1117" s="319"/>
      <c r="AW1117" s="394"/>
      <c r="AX1117" s="391"/>
      <c r="AY1117" s="319"/>
      <c r="AZ1117" s="319"/>
      <c r="BA1117" s="319"/>
      <c r="BB1117" s="319"/>
      <c r="BC1117" s="319"/>
      <c r="BD1117" s="391"/>
      <c r="BE1117" s="319"/>
      <c r="BF1117" s="319"/>
      <c r="BG1117" s="319"/>
      <c r="BH1117" s="319"/>
      <c r="BI1117" s="319"/>
      <c r="BJ1117" s="391"/>
      <c r="BL1117" s="391"/>
      <c r="BM1117" s="391"/>
      <c r="BN1117" s="391"/>
      <c r="BO1117" s="391"/>
      <c r="BP1117" s="391"/>
      <c r="BQ1117" s="391"/>
      <c r="BR1117" s="391"/>
      <c r="BS1117" s="391"/>
      <c r="BT1117" s="391"/>
      <c r="BU1117" s="391"/>
      <c r="BV1117" s="391"/>
      <c r="BW1117" s="391"/>
      <c r="BX1117" s="391"/>
    </row>
    <row r="1118" spans="1:76">
      <c r="A1118" s="662"/>
      <c r="B1118" s="319"/>
      <c r="C1118" s="319"/>
      <c r="D1118" s="319"/>
      <c r="E1118" s="319"/>
      <c r="F1118" s="319"/>
      <c r="G1118" s="393"/>
      <c r="H1118" s="391"/>
      <c r="I1118" s="319"/>
      <c r="J1118" s="319"/>
      <c r="K1118" s="319"/>
      <c r="L1118" s="319"/>
      <c r="M1118" s="319"/>
      <c r="N1118" s="391"/>
      <c r="O1118" s="319"/>
      <c r="P1118" s="319"/>
      <c r="Q1118" s="319"/>
      <c r="R1118" s="319"/>
      <c r="S1118" s="319"/>
      <c r="T1118" s="391"/>
      <c r="U1118" s="319"/>
      <c r="V1118" s="319"/>
      <c r="W1118" s="319"/>
      <c r="X1118" s="319"/>
      <c r="Y1118" s="319"/>
      <c r="Z1118" s="391"/>
      <c r="AA1118" s="319"/>
      <c r="AB1118" s="319"/>
      <c r="AC1118" s="319"/>
      <c r="AD1118" s="319"/>
      <c r="AE1118" s="319"/>
      <c r="AF1118" s="391"/>
      <c r="AG1118" s="319"/>
      <c r="AH1118" s="319"/>
      <c r="AI1118" s="319"/>
      <c r="AJ1118" s="319"/>
      <c r="AK1118" s="319"/>
      <c r="AL1118" s="391"/>
      <c r="AM1118" s="319"/>
      <c r="AN1118" s="319"/>
      <c r="AO1118" s="319"/>
      <c r="AP1118" s="319"/>
      <c r="AQ1118" s="319"/>
      <c r="AR1118" s="391"/>
      <c r="AS1118" s="319"/>
      <c r="AT1118" s="319"/>
      <c r="AU1118" s="319"/>
      <c r="AV1118" s="319"/>
      <c r="AW1118" s="394"/>
      <c r="AX1118" s="391"/>
      <c r="AY1118" s="319"/>
      <c r="AZ1118" s="319"/>
      <c r="BA1118" s="319"/>
      <c r="BB1118" s="319"/>
      <c r="BC1118" s="319"/>
      <c r="BD1118" s="391"/>
      <c r="BE1118" s="319"/>
      <c r="BF1118" s="319"/>
      <c r="BG1118" s="319"/>
      <c r="BH1118" s="319"/>
      <c r="BI1118" s="319"/>
      <c r="BJ1118" s="391"/>
      <c r="BL1118" s="391"/>
      <c r="BM1118" s="391"/>
      <c r="BN1118" s="391"/>
      <c r="BO1118" s="391"/>
      <c r="BP1118" s="391"/>
      <c r="BQ1118" s="391"/>
      <c r="BR1118" s="391"/>
      <c r="BS1118" s="391"/>
      <c r="BT1118" s="391"/>
      <c r="BU1118" s="391"/>
      <c r="BV1118" s="391"/>
      <c r="BW1118" s="391"/>
      <c r="BX1118" s="391"/>
    </row>
    <row r="1119" spans="1:76">
      <c r="A1119" s="662"/>
      <c r="B1119" s="319"/>
      <c r="C1119" s="319"/>
      <c r="D1119" s="319"/>
      <c r="E1119" s="319"/>
      <c r="F1119" s="319"/>
      <c r="G1119" s="393"/>
      <c r="H1119" s="391"/>
      <c r="I1119" s="319"/>
      <c r="J1119" s="319"/>
      <c r="K1119" s="319"/>
      <c r="L1119" s="319"/>
      <c r="M1119" s="319"/>
      <c r="N1119" s="391"/>
      <c r="O1119" s="319"/>
      <c r="P1119" s="319"/>
      <c r="Q1119" s="319"/>
      <c r="R1119" s="319"/>
      <c r="S1119" s="319"/>
      <c r="T1119" s="391"/>
      <c r="U1119" s="319"/>
      <c r="V1119" s="319"/>
      <c r="W1119" s="319"/>
      <c r="X1119" s="319"/>
      <c r="Y1119" s="319"/>
      <c r="Z1119" s="391"/>
      <c r="AA1119" s="319"/>
      <c r="AB1119" s="319"/>
      <c r="AC1119" s="319"/>
      <c r="AD1119" s="319"/>
      <c r="AE1119" s="319"/>
      <c r="AF1119" s="391"/>
      <c r="AG1119" s="319"/>
      <c r="AH1119" s="319"/>
      <c r="AI1119" s="319"/>
      <c r="AJ1119" s="319"/>
      <c r="AK1119" s="319"/>
      <c r="AL1119" s="391"/>
      <c r="AM1119" s="319"/>
      <c r="AN1119" s="319"/>
      <c r="AO1119" s="319"/>
      <c r="AP1119" s="319"/>
      <c r="AQ1119" s="319"/>
      <c r="AR1119" s="391"/>
      <c r="AS1119" s="319"/>
      <c r="AT1119" s="319"/>
      <c r="AU1119" s="319"/>
      <c r="AV1119" s="319"/>
      <c r="AW1119" s="394"/>
      <c r="AX1119" s="391"/>
      <c r="AY1119" s="319"/>
      <c r="AZ1119" s="319"/>
      <c r="BA1119" s="319"/>
      <c r="BB1119" s="319"/>
      <c r="BC1119" s="319"/>
      <c r="BD1119" s="391"/>
      <c r="BE1119" s="319"/>
      <c r="BF1119" s="319"/>
      <c r="BG1119" s="319"/>
      <c r="BH1119" s="319"/>
      <c r="BI1119" s="319"/>
      <c r="BJ1119" s="391"/>
      <c r="BL1119" s="391"/>
      <c r="BM1119" s="391"/>
      <c r="BN1119" s="391"/>
      <c r="BO1119" s="391"/>
      <c r="BP1119" s="391"/>
      <c r="BQ1119" s="391"/>
      <c r="BR1119" s="391"/>
      <c r="BS1119" s="391"/>
      <c r="BT1119" s="391"/>
      <c r="BU1119" s="391"/>
      <c r="BV1119" s="391"/>
      <c r="BW1119" s="391"/>
      <c r="BX1119" s="391"/>
    </row>
    <row r="1120" spans="1:76">
      <c r="A1120" s="662"/>
      <c r="B1120" s="319"/>
      <c r="C1120" s="319"/>
      <c r="D1120" s="319"/>
      <c r="E1120" s="319"/>
      <c r="F1120" s="319"/>
      <c r="G1120" s="393"/>
      <c r="H1120" s="391"/>
      <c r="I1120" s="319"/>
      <c r="J1120" s="319"/>
      <c r="K1120" s="319"/>
      <c r="L1120" s="319"/>
      <c r="M1120" s="319"/>
      <c r="N1120" s="391"/>
      <c r="O1120" s="319"/>
      <c r="P1120" s="319"/>
      <c r="Q1120" s="319"/>
      <c r="R1120" s="319"/>
      <c r="S1120" s="319"/>
      <c r="T1120" s="391"/>
      <c r="U1120" s="319"/>
      <c r="V1120" s="319"/>
      <c r="W1120" s="319"/>
      <c r="X1120" s="319"/>
      <c r="Y1120" s="319"/>
      <c r="Z1120" s="391"/>
      <c r="AA1120" s="319"/>
      <c r="AB1120" s="319"/>
      <c r="AC1120" s="319"/>
      <c r="AD1120" s="319"/>
      <c r="AE1120" s="319"/>
      <c r="AF1120" s="391"/>
      <c r="AG1120" s="319"/>
      <c r="AH1120" s="319"/>
      <c r="AI1120" s="319"/>
      <c r="AJ1120" s="319"/>
      <c r="AK1120" s="319"/>
      <c r="AL1120" s="391"/>
      <c r="AM1120" s="319"/>
      <c r="AN1120" s="319"/>
      <c r="AO1120" s="319"/>
      <c r="AP1120" s="319"/>
      <c r="AQ1120" s="319"/>
      <c r="AR1120" s="391"/>
      <c r="AS1120" s="319"/>
      <c r="AT1120" s="319"/>
      <c r="AU1120" s="319"/>
      <c r="AV1120" s="319"/>
      <c r="AW1120" s="394"/>
      <c r="AX1120" s="391"/>
      <c r="AY1120" s="319"/>
      <c r="AZ1120" s="319"/>
      <c r="BA1120" s="319"/>
      <c r="BB1120" s="319"/>
      <c r="BC1120" s="319"/>
      <c r="BD1120" s="391"/>
      <c r="BE1120" s="319"/>
      <c r="BF1120" s="319"/>
      <c r="BG1120" s="319"/>
      <c r="BH1120" s="319"/>
      <c r="BI1120" s="319"/>
      <c r="BJ1120" s="391"/>
      <c r="BL1120" s="391"/>
      <c r="BM1120" s="391"/>
      <c r="BN1120" s="391"/>
      <c r="BO1120" s="391"/>
      <c r="BP1120" s="391"/>
      <c r="BQ1120" s="391"/>
      <c r="BR1120" s="391"/>
      <c r="BS1120" s="391"/>
      <c r="BT1120" s="391"/>
      <c r="BU1120" s="391"/>
      <c r="BV1120" s="391"/>
      <c r="BW1120" s="391"/>
      <c r="BX1120" s="391"/>
    </row>
    <row r="1121" spans="1:76">
      <c r="A1121" s="662"/>
      <c r="B1121" s="319"/>
      <c r="C1121" s="319"/>
      <c r="D1121" s="319"/>
      <c r="E1121" s="319"/>
      <c r="F1121" s="319"/>
      <c r="G1121" s="393"/>
      <c r="H1121" s="391"/>
      <c r="I1121" s="319"/>
      <c r="J1121" s="319"/>
      <c r="K1121" s="319"/>
      <c r="L1121" s="319"/>
      <c r="M1121" s="319"/>
      <c r="N1121" s="391"/>
      <c r="O1121" s="319"/>
      <c r="P1121" s="319"/>
      <c r="Q1121" s="319"/>
      <c r="R1121" s="319"/>
      <c r="S1121" s="319"/>
      <c r="T1121" s="391"/>
      <c r="U1121" s="319"/>
      <c r="V1121" s="319"/>
      <c r="W1121" s="319"/>
      <c r="X1121" s="319"/>
      <c r="Y1121" s="319"/>
      <c r="Z1121" s="391"/>
      <c r="AA1121" s="319"/>
      <c r="AB1121" s="319"/>
      <c r="AC1121" s="319"/>
      <c r="AD1121" s="319"/>
      <c r="AE1121" s="319"/>
      <c r="AF1121" s="391"/>
      <c r="AG1121" s="319"/>
      <c r="AH1121" s="319"/>
      <c r="AI1121" s="319"/>
      <c r="AJ1121" s="319"/>
      <c r="AK1121" s="319"/>
      <c r="AL1121" s="391"/>
      <c r="AM1121" s="319"/>
      <c r="AN1121" s="319"/>
      <c r="AO1121" s="319"/>
      <c r="AP1121" s="319"/>
      <c r="AQ1121" s="319"/>
      <c r="AR1121" s="391"/>
      <c r="AS1121" s="319"/>
      <c r="AT1121" s="319"/>
      <c r="AU1121" s="319"/>
      <c r="AV1121" s="319"/>
      <c r="AW1121" s="394"/>
      <c r="AX1121" s="391"/>
      <c r="AY1121" s="319"/>
      <c r="AZ1121" s="319"/>
      <c r="BA1121" s="319"/>
      <c r="BB1121" s="319"/>
      <c r="BC1121" s="319"/>
      <c r="BD1121" s="391"/>
      <c r="BE1121" s="319"/>
      <c r="BF1121" s="319"/>
      <c r="BG1121" s="319"/>
      <c r="BH1121" s="319"/>
      <c r="BI1121" s="319"/>
      <c r="BJ1121" s="391"/>
      <c r="BL1121" s="391"/>
      <c r="BM1121" s="391"/>
      <c r="BN1121" s="391"/>
      <c r="BO1121" s="391"/>
      <c r="BP1121" s="391"/>
      <c r="BQ1121" s="391"/>
      <c r="BR1121" s="391"/>
      <c r="BS1121" s="391"/>
      <c r="BT1121" s="391"/>
      <c r="BU1121" s="391"/>
      <c r="BV1121" s="391"/>
      <c r="BW1121" s="391"/>
      <c r="BX1121" s="391"/>
    </row>
    <row r="1122" spans="1:76">
      <c r="A1122" s="662"/>
      <c r="B1122" s="319"/>
      <c r="C1122" s="319"/>
      <c r="D1122" s="319"/>
      <c r="E1122" s="319"/>
      <c r="F1122" s="319"/>
      <c r="G1122" s="393"/>
      <c r="H1122" s="391"/>
      <c r="I1122" s="319"/>
      <c r="J1122" s="319"/>
      <c r="K1122" s="319"/>
      <c r="L1122" s="319"/>
      <c r="M1122" s="319"/>
      <c r="N1122" s="391"/>
      <c r="O1122" s="319"/>
      <c r="P1122" s="319"/>
      <c r="Q1122" s="319"/>
      <c r="R1122" s="319"/>
      <c r="S1122" s="319"/>
      <c r="T1122" s="391"/>
      <c r="U1122" s="319"/>
      <c r="V1122" s="319"/>
      <c r="W1122" s="319"/>
      <c r="X1122" s="319"/>
      <c r="Y1122" s="319"/>
      <c r="Z1122" s="391"/>
      <c r="AA1122" s="319"/>
      <c r="AB1122" s="319"/>
      <c r="AC1122" s="319"/>
      <c r="AD1122" s="319"/>
      <c r="AE1122" s="319"/>
      <c r="AF1122" s="391"/>
      <c r="AG1122" s="319"/>
      <c r="AH1122" s="319"/>
      <c r="AI1122" s="319"/>
      <c r="AJ1122" s="319"/>
      <c r="AK1122" s="319"/>
      <c r="AL1122" s="391"/>
      <c r="AM1122" s="319"/>
      <c r="AN1122" s="319"/>
      <c r="AO1122" s="319"/>
      <c r="AP1122" s="319"/>
      <c r="AQ1122" s="319"/>
      <c r="AR1122" s="391"/>
      <c r="AS1122" s="319"/>
      <c r="AT1122" s="319"/>
      <c r="AU1122" s="319"/>
      <c r="AV1122" s="319"/>
      <c r="AW1122" s="394"/>
      <c r="AX1122" s="391"/>
      <c r="AY1122" s="319"/>
      <c r="AZ1122" s="319"/>
      <c r="BA1122" s="319"/>
      <c r="BB1122" s="319"/>
      <c r="BC1122" s="319"/>
      <c r="BD1122" s="391"/>
      <c r="BE1122" s="319"/>
      <c r="BF1122" s="319"/>
      <c r="BG1122" s="319"/>
      <c r="BH1122" s="319"/>
      <c r="BI1122" s="319"/>
      <c r="BJ1122" s="391"/>
      <c r="BL1122" s="391"/>
      <c r="BM1122" s="391"/>
      <c r="BN1122" s="391"/>
      <c r="BO1122" s="391"/>
      <c r="BP1122" s="391"/>
      <c r="BQ1122" s="391"/>
      <c r="BR1122" s="391"/>
      <c r="BS1122" s="391"/>
      <c r="BT1122" s="391"/>
      <c r="BU1122" s="391"/>
      <c r="BV1122" s="391"/>
      <c r="BW1122" s="391"/>
      <c r="BX1122" s="391"/>
    </row>
    <row r="1123" spans="1:76">
      <c r="A1123" s="662"/>
      <c r="B1123" s="319"/>
      <c r="C1123" s="319"/>
      <c r="D1123" s="319"/>
      <c r="E1123" s="319"/>
      <c r="F1123" s="319"/>
      <c r="G1123" s="393"/>
      <c r="H1123" s="391"/>
      <c r="I1123" s="319"/>
      <c r="J1123" s="319"/>
      <c r="K1123" s="319"/>
      <c r="L1123" s="319"/>
      <c r="M1123" s="319"/>
      <c r="N1123" s="391"/>
      <c r="O1123" s="319"/>
      <c r="P1123" s="319"/>
      <c r="Q1123" s="319"/>
      <c r="R1123" s="319"/>
      <c r="S1123" s="319"/>
      <c r="T1123" s="391"/>
      <c r="U1123" s="319"/>
      <c r="V1123" s="319"/>
      <c r="W1123" s="319"/>
      <c r="X1123" s="319"/>
      <c r="Y1123" s="319"/>
      <c r="Z1123" s="391"/>
      <c r="AA1123" s="319"/>
      <c r="AB1123" s="319"/>
      <c r="AC1123" s="319"/>
      <c r="AD1123" s="319"/>
      <c r="AE1123" s="319"/>
      <c r="AF1123" s="391"/>
      <c r="AG1123" s="319"/>
      <c r="AH1123" s="319"/>
      <c r="AI1123" s="319"/>
      <c r="AJ1123" s="319"/>
      <c r="AK1123" s="319"/>
      <c r="AL1123" s="391"/>
      <c r="AM1123" s="319"/>
      <c r="AN1123" s="319"/>
      <c r="AO1123" s="319"/>
      <c r="AP1123" s="319"/>
      <c r="AQ1123" s="319"/>
      <c r="AR1123" s="391"/>
      <c r="AS1123" s="319"/>
      <c r="AT1123" s="319"/>
      <c r="AU1123" s="319"/>
      <c r="AV1123" s="319"/>
      <c r="AW1123" s="394"/>
      <c r="AX1123" s="391"/>
      <c r="AY1123" s="319"/>
      <c r="AZ1123" s="319"/>
      <c r="BA1123" s="319"/>
      <c r="BB1123" s="319"/>
      <c r="BC1123" s="319"/>
      <c r="BD1123" s="391"/>
      <c r="BE1123" s="319"/>
      <c r="BF1123" s="319"/>
      <c r="BG1123" s="319"/>
      <c r="BH1123" s="319"/>
      <c r="BI1123" s="319"/>
      <c r="BJ1123" s="391"/>
      <c r="BL1123" s="391"/>
      <c r="BM1123" s="391"/>
      <c r="BN1123" s="391"/>
      <c r="BO1123" s="391"/>
      <c r="BP1123" s="391"/>
      <c r="BQ1123" s="391"/>
      <c r="BR1123" s="391"/>
      <c r="BS1123" s="391"/>
      <c r="BT1123" s="391"/>
      <c r="BU1123" s="391"/>
      <c r="BV1123" s="391"/>
      <c r="BW1123" s="391"/>
      <c r="BX1123" s="391"/>
    </row>
  </sheetData>
  <customSheetViews>
    <customSheetView guid="{FED14FF2-CBAF-4B29-94DC-47DAE2EED47A}" scale="75">
      <pane xSplit="2" ySplit="6" topLeftCell="AI94" activePane="bottomRight" state="frozenSplit"/>
      <selection pane="bottomRight" activeCell="AJ96" sqref="AJ96"/>
      <pageMargins left="0.7" right="0.7" top="0.75" bottom="0.75" header="0.3" footer="0.3"/>
    </customSheetView>
    <customSheetView guid="{068A9C4B-C065-024A-BE76-8527014D5B54}" scale="75">
      <pane xSplit="2" ySplit="6.0714285714285712" topLeftCell="R21" activePane="bottomRight" state="frozenSplit"/>
      <selection pane="bottomRight" activeCell="BZ100" sqref="BZ100"/>
      <pageMargins left="0.7" right="0.7" top="0.75" bottom="0.75" header="0.3" footer="0.3"/>
    </customSheetView>
    <customSheetView guid="{956B348E-9ADF-42F8-BE70-7DA67EB885BA}" scale="50">
      <pane xSplit="2" ySplit="6" topLeftCell="C22" activePane="bottomRight" state="frozenSplit"/>
      <selection pane="bottomRight" activeCell="C96" sqref="C96"/>
      <pageMargins left="0.7" right="0.7" top="0.75" bottom="0.75" header="0.3" footer="0.3"/>
    </customSheetView>
    <customSheetView guid="{733417AD-A81C-41E8-924D-FD406F37F1DB}" scale="60">
      <pane xSplit="2" ySplit="6" topLeftCell="C7" activePane="bottomRight" state="frozenSplit"/>
      <selection pane="bottomRight"/>
      <pageMargins left="0.7" right="0.7" top="0.75" bottom="0.75" header="0.3" footer="0.3"/>
    </customSheetView>
    <customSheetView guid="{1ACE4EF3-4217-4C29-A5F1-1A754D8682CB}">
      <pane xSplit="2" ySplit="6" topLeftCell="C7" activePane="bottomRight" state="frozenSplit"/>
      <selection pane="bottomRight" activeCell="A23" sqref="A23:B23"/>
      <pageMargins left="0.7" right="0.7" top="0.75" bottom="0.75" header="0.3" footer="0.3"/>
    </customSheetView>
    <customSheetView guid="{AC8114FE-0E11-4AA8-B6CA-5B2F81AEBCDF}" scale="85">
      <pane xSplit="2" ySplit="6" topLeftCell="C7" activePane="bottomRight" state="frozenSplit"/>
      <selection pane="bottomRight" activeCell="BC34" sqref="BC34"/>
      <pageMargins left="0.7" right="0.7" top="0.75" bottom="0.75" header="0.3" footer="0.3"/>
    </customSheetView>
  </customSheetViews>
  <mergeCells count="10">
    <mergeCell ref="AY4:BC4"/>
    <mergeCell ref="BE4:BI4"/>
    <mergeCell ref="AM4:AQ4"/>
    <mergeCell ref="C4:G4"/>
    <mergeCell ref="U4:Y4"/>
    <mergeCell ref="I4:M4"/>
    <mergeCell ref="O4:S4"/>
    <mergeCell ref="AA4:AE4"/>
    <mergeCell ref="AG4:AK4"/>
    <mergeCell ref="AS4:AW4"/>
  </mergeCells>
  <phoneticPr fontId="49" type="noConversion"/>
  <hyperlinks>
    <hyperlink ref="S44" r:id="rId1"/>
    <hyperlink ref="AQ21" r:id="rId2"/>
    <hyperlink ref="BC10" r:id="rId3"/>
    <hyperlink ref="BC13" r:id="rId4"/>
    <hyperlink ref="BC14" r:id="rId5"/>
    <hyperlink ref="BC18" r:id="rId6"/>
    <hyperlink ref="BC20" r:id="rId7" display="http://www.pepsico.com/docs/album/policies-doc/2014-trade-associations-and-policy-groups.pdf?sfvrsn=0 (Accessed Nov 15)"/>
    <hyperlink ref="BC21" r:id="rId8" display="http://www.pepsico.com/docs/album/policies-doc/2014-trade-associations-and-policy-groups.pdf?sfvrsn=0 (Accessed Nov 15)"/>
    <hyperlink ref="BC22" r:id="rId9"/>
    <hyperlink ref="BC30" r:id="rId10" location="s5839A81798514576F697A60EE8152DCC (accessed Jan 15)"/>
    <hyperlink ref="BC34" r:id="rId11"/>
    <hyperlink ref="BC73" r:id="rId12"/>
    <hyperlink ref="BC93" r:id="rId13" display="http://www.pepsico.com/docs/album/sustainability-reporting/pep_rpt14_gri_v10.pdf?sfvrsn=2 (Accessed Jan 16)"/>
    <hyperlink ref="AW10" r:id="rId14"/>
    <hyperlink ref="AW13" r:id="rId15" location="20/z (p.20, accessed Jan 16)"/>
    <hyperlink ref="AW14" r:id="rId16" location="20/z (p.20, accessed Jan 16)"/>
    <hyperlink ref="AW15" r:id="rId17" location="25/z (accessed Jan 16)"/>
    <hyperlink ref="AW18" r:id="rId18"/>
    <hyperlink ref="AW22" r:id="rId19" location="32/z (accessed 2016)"/>
    <hyperlink ref="AW25" r:id="rId20"/>
    <hyperlink ref="AW30" r:id="rId21" display="http://www.nestle.com/asset-library/documents/library/documents/corporate_social_responsibility/nestle-csv-full-report-2014-en.pdf (accessed Jan 16)"/>
    <hyperlink ref="AW34" r:id="rId22"/>
    <hyperlink ref="AW104" r:id="rId23"/>
    <hyperlink ref="AW105" r:id="rId24"/>
    <hyperlink ref="AW106" r:id="rId25"/>
    <hyperlink ref="AW107" r:id="rId26"/>
    <hyperlink ref="G41" r:id="rId27"/>
    <hyperlink ref="G104" r:id="rId28"/>
    <hyperlink ref="G105" r:id="rId29"/>
    <hyperlink ref="M13" r:id="rId30"/>
    <hyperlink ref="M14" r:id="rId31"/>
    <hyperlink ref="M20" r:id="rId32" location="TCCC (Accessed Jan 2016)"/>
    <hyperlink ref="M21" r:id="rId33" location="TCCC (Accessed Jan 2016) "/>
    <hyperlink ref="M22" r:id="rId34" location="TCCC (Accessed Jan 2016) "/>
    <hyperlink ref="M25" r:id="rId35"/>
    <hyperlink ref="M27" r:id="rId36"/>
    <hyperlink ref="M34" r:id="rId37"/>
    <hyperlink ref="M104" r:id="rId38"/>
    <hyperlink ref="M105" r:id="rId39"/>
    <hyperlink ref="S13" r:id="rId40"/>
    <hyperlink ref="S104" r:id="rId41"/>
    <hyperlink ref="S14" r:id="rId42"/>
    <hyperlink ref="S15" r:id="rId43"/>
    <hyperlink ref="S22" r:id="rId44"/>
    <hyperlink ref="S30" r:id="rId45"/>
    <hyperlink ref="S34" r:id="rId46"/>
    <hyperlink ref="S105" r:id="rId47"/>
    <hyperlink ref="Y20" r:id="rId48" display="https://www.generalmills.com/en/Responsibility/Communities/~/link.aspx?_id=C7148D76BB3E4D87902A387617F87A8F&amp;_z=z (Accessed Jan 2016)"/>
    <hyperlink ref="Y21" r:id="rId49" display="https://www.generalmills.com/en/Responsibility/Communities/~/link.aspx?_id=C7148D76BB3E4D87902A387617F87A8F&amp;_z=z (Accessed Jan 2016)"/>
    <hyperlink ref="Y104" r:id="rId50" display="http://www.generalmills.com/Responsibility/ethics_and_integrity/Supplier_code_of_conduct.aspx (Accessed Nov 2015)"/>
    <hyperlink ref="Y105" r:id="rId51" display="http://www.generalmills.com/Responsibility/ethics_and_integrity/Supplier_code_of_conduct.aspx (Accessed Nov 2015) ; "/>
    <hyperlink ref="AE13" r:id="rId52" display="http://www.kelloggcompany.com/content/dam/kelloggcompanyus/corporate_responsibility/pdf/2012/2012_Kelloggs_CRR.pdf  page 8  accessed Jan 2015 (Accessed Nov 2015) "/>
    <hyperlink ref="AE21" r:id="rId53"/>
    <hyperlink ref="AE22" r:id="rId54"/>
    <hyperlink ref="AE30" r:id="rId55"/>
    <hyperlink ref="AE104" r:id="rId56"/>
    <hyperlink ref="AE105" r:id="rId57"/>
    <hyperlink ref="AK22" r:id="rId58"/>
    <hyperlink ref="AK21" r:id="rId59"/>
    <hyperlink ref="AK20" r:id="rId60"/>
    <hyperlink ref="AK18" r:id="rId61"/>
    <hyperlink ref="AK34" r:id="rId62"/>
    <hyperlink ref="AK48" r:id="rId63"/>
    <hyperlink ref="AQ13" r:id="rId64"/>
    <hyperlink ref="AQ14" r:id="rId65"/>
    <hyperlink ref="AQ22" r:id="rId66"/>
    <hyperlink ref="AQ30" r:id="rId67"/>
    <hyperlink ref="AQ34" r:id="rId68"/>
    <hyperlink ref="AQ105" r:id="rId69" location="supplierContract (published: unknown; accessed: Aug.2014) (Accessed Nov 2015) "/>
    <hyperlink ref="BI13" r:id="rId70"/>
    <hyperlink ref="BI14" r:id="rId71"/>
    <hyperlink ref="BI15" r:id="rId72"/>
    <hyperlink ref="BI19" r:id="rId73"/>
    <hyperlink ref="BI21" r:id="rId74"/>
    <hyperlink ref="BI22" r:id="rId75"/>
    <hyperlink ref="BI25" r:id="rId76"/>
    <hyperlink ref="BI26" r:id="rId77"/>
    <hyperlink ref="BI27" r:id="rId78"/>
    <hyperlink ref="BI30" r:id="rId79"/>
    <hyperlink ref="BI104" r:id="rId80" display="https://www.unilever.com/sustainable-living/the-sustainable-living-plan/enhancing-livelihoods/fairness-in-the-workplace/advancing-human-rights-with-suppliers/implementing-our-approach.html (Accessed Jan 2016)"/>
    <hyperlink ref="BI105" r:id="rId81"/>
    <hyperlink ref="G34" r:id="rId82"/>
    <hyperlink ref="G13" r:id="rId83"/>
    <hyperlink ref="BC105" r:id="rId84"/>
    <hyperlink ref="BC104" r:id="rId85"/>
    <hyperlink ref="BC75" r:id="rId86"/>
    <hyperlink ref="BC97" r:id="rId87"/>
    <hyperlink ref="BI54" r:id="rId88"/>
    <hyperlink ref="BI59" r:id="rId89"/>
    <hyperlink ref="BI56" r:id="rId90"/>
    <hyperlink ref="BI60" r:id="rId91"/>
    <hyperlink ref="BI61" r:id="rId92"/>
    <hyperlink ref="BI62" r:id="rId93"/>
    <hyperlink ref="BI64" r:id="rId94"/>
    <hyperlink ref="BI65" r:id="rId95"/>
    <hyperlink ref="BI106" r:id="rId96"/>
    <hyperlink ref="BC40" r:id="rId97"/>
    <hyperlink ref="BC41" r:id="rId98"/>
    <hyperlink ref="BC43" r:id="rId99"/>
    <hyperlink ref="BC59" r:id="rId100"/>
    <hyperlink ref="AW63" r:id="rId101"/>
    <hyperlink ref="AW61" r:id="rId102"/>
    <hyperlink ref="AW60" r:id="rId103"/>
    <hyperlink ref="AW59" r:id="rId104"/>
    <hyperlink ref="AW62" r:id="rId105"/>
    <hyperlink ref="AW55" r:id="rId106"/>
    <hyperlink ref="AW48" r:id="rId107"/>
    <hyperlink ref="AW45" r:id="rId108"/>
    <hyperlink ref="AW43" r:id="rId109"/>
    <hyperlink ref="AW40" r:id="rId110"/>
    <hyperlink ref="AQ40" r:id="rId111"/>
    <hyperlink ref="AQ62" r:id="rId112"/>
    <hyperlink ref="AQ63" r:id="rId113"/>
    <hyperlink ref="AK106" r:id="rId114"/>
    <hyperlink ref="AK62" r:id="rId115"/>
    <hyperlink ref="AK59" r:id="rId116"/>
    <hyperlink ref="AK54" r:id="rId117"/>
    <hyperlink ref="AK52" r:id="rId118"/>
    <hyperlink ref="AK43" r:id="rId119"/>
    <hyperlink ref="AK41" r:id="rId120"/>
    <hyperlink ref="AK40" r:id="rId121"/>
    <hyperlink ref="AE34" r:id="rId122"/>
    <hyperlink ref="AE40" r:id="rId123"/>
    <hyperlink ref="Y40" r:id="rId124"/>
    <hyperlink ref="Y34" r:id="rId125"/>
    <hyperlink ref="S40" r:id="rId126"/>
    <hyperlink ref="S41" r:id="rId127"/>
    <hyperlink ref="S43" r:id="rId128"/>
    <hyperlink ref="S45" r:id="rId129"/>
    <hyperlink ref="S65" r:id="rId130"/>
    <hyperlink ref="S59" r:id="rId131"/>
  </hyperlinks>
  <pageMargins left="0.7" right="0.7" top="0.75" bottom="0.75" header="0.3" footer="0.3"/>
  <pageSetup paperSize="9" orientation="portrait" r:id="rId132"/>
</worksheet>
</file>

<file path=xl/worksheets/sheet9.xml><?xml version="1.0" encoding="utf-8"?>
<worksheet xmlns="http://schemas.openxmlformats.org/spreadsheetml/2006/main" xmlns:r="http://schemas.openxmlformats.org/officeDocument/2006/relationships">
  <dimension ref="A1:B44"/>
  <sheetViews>
    <sheetView workbookViewId="0">
      <selection activeCell="F37" sqref="F37"/>
    </sheetView>
  </sheetViews>
  <sheetFormatPr defaultColWidth="8.85546875" defaultRowHeight="15"/>
  <cols>
    <col min="1" max="1" width="16.140625" bestFit="1" customWidth="1"/>
  </cols>
  <sheetData>
    <row r="1" spans="1:2">
      <c r="A1" s="138" t="s">
        <v>851</v>
      </c>
      <c r="B1" s="138" t="s">
        <v>852</v>
      </c>
    </row>
    <row r="2" spans="1:2">
      <c r="B2" t="s">
        <v>853</v>
      </c>
    </row>
    <row r="4" spans="1:2">
      <c r="A4" s="138" t="s">
        <v>854</v>
      </c>
      <c r="B4" s="138" t="s">
        <v>855</v>
      </c>
    </row>
    <row r="6" spans="1:2">
      <c r="B6" t="s">
        <v>856</v>
      </c>
    </row>
    <row r="7" spans="1:2">
      <c r="B7" t="s">
        <v>857</v>
      </c>
    </row>
    <row r="8" spans="1:2">
      <c r="B8" t="s">
        <v>858</v>
      </c>
    </row>
    <row r="9" spans="1:2">
      <c r="B9" t="s">
        <v>859</v>
      </c>
    </row>
    <row r="10" spans="1:2">
      <c r="B10" t="s">
        <v>860</v>
      </c>
    </row>
    <row r="11" spans="1:2">
      <c r="B11" t="s">
        <v>861</v>
      </c>
    </row>
    <row r="13" spans="1:2">
      <c r="A13" s="138" t="s">
        <v>862</v>
      </c>
      <c r="B13" s="138" t="s">
        <v>863</v>
      </c>
    </row>
    <row r="14" spans="1:2">
      <c r="B14" t="s">
        <v>864</v>
      </c>
    </row>
    <row r="16" spans="1:2">
      <c r="A16" s="138" t="s">
        <v>865</v>
      </c>
      <c r="B16" s="138" t="s">
        <v>866</v>
      </c>
    </row>
    <row r="17" spans="1:2">
      <c r="B17" t="s">
        <v>867</v>
      </c>
    </row>
    <row r="18" spans="1:2">
      <c r="B18" t="s">
        <v>868</v>
      </c>
    </row>
    <row r="20" spans="1:2">
      <c r="A20" s="138" t="s">
        <v>869</v>
      </c>
      <c r="B20" s="138" t="s">
        <v>870</v>
      </c>
    </row>
    <row r="21" spans="1:2">
      <c r="B21" t="s">
        <v>871</v>
      </c>
    </row>
    <row r="22" spans="1:2">
      <c r="B22" t="s">
        <v>872</v>
      </c>
    </row>
    <row r="24" spans="1:2">
      <c r="A24" s="138" t="s">
        <v>873</v>
      </c>
      <c r="B24" s="138" t="s">
        <v>874</v>
      </c>
    </row>
    <row r="25" spans="1:2">
      <c r="B25" t="s">
        <v>880</v>
      </c>
    </row>
    <row r="26" spans="1:2">
      <c r="B26" t="s">
        <v>882</v>
      </c>
    </row>
    <row r="28" spans="1:2">
      <c r="A28" s="138" t="s">
        <v>883</v>
      </c>
      <c r="B28" s="138" t="s">
        <v>887</v>
      </c>
    </row>
    <row r="29" spans="1:2">
      <c r="B29" t="s">
        <v>884</v>
      </c>
    </row>
    <row r="31" spans="1:2">
      <c r="A31" s="138" t="s">
        <v>888</v>
      </c>
      <c r="B31" s="138" t="s">
        <v>895</v>
      </c>
    </row>
    <row r="32" spans="1:2">
      <c r="B32" t="s">
        <v>891</v>
      </c>
    </row>
    <row r="33" spans="1:2">
      <c r="B33" t="s">
        <v>890</v>
      </c>
    </row>
    <row r="35" spans="1:2">
      <c r="A35" s="138" t="s">
        <v>892</v>
      </c>
      <c r="B35" s="138" t="s">
        <v>909</v>
      </c>
    </row>
    <row r="36" spans="1:2">
      <c r="B36" t="s">
        <v>867</v>
      </c>
    </row>
    <row r="38" spans="1:2">
      <c r="A38" s="138" t="s">
        <v>1208</v>
      </c>
      <c r="B38" s="138" t="s">
        <v>1209</v>
      </c>
    </row>
    <row r="39" spans="1:2">
      <c r="B39" t="s">
        <v>880</v>
      </c>
    </row>
    <row r="40" spans="1:2">
      <c r="B40" t="s">
        <v>1210</v>
      </c>
    </row>
    <row r="42" spans="1:2">
      <c r="A42" s="138" t="s">
        <v>2214</v>
      </c>
      <c r="B42" s="138" t="s">
        <v>2215</v>
      </c>
    </row>
    <row r="43" spans="1:2">
      <c r="B43" t="s">
        <v>2216</v>
      </c>
    </row>
    <row r="44" spans="1:2">
      <c r="B44" t="s">
        <v>2217</v>
      </c>
    </row>
  </sheetData>
  <customSheetViews>
    <customSheetView guid="{FED14FF2-CBAF-4B29-94DC-47DAE2EED47A}">
      <selection activeCell="B35" sqref="B35"/>
      <pageMargins left="0.7" right="0.7" top="0.75" bottom="0.75" header="0.3" footer="0.3"/>
    </customSheetView>
    <customSheetView guid="{068A9C4B-C065-024A-BE76-8527014D5B54}">
      <selection activeCell="B35" sqref="B35"/>
      <pageMargins left="0.7" right="0.7" top="0.75" bottom="0.75" header="0.3" footer="0.3"/>
    </customSheetView>
    <customSheetView guid="{956B348E-9ADF-42F8-BE70-7DA67EB885BA}" topLeftCell="A10">
      <selection activeCell="B33" sqref="B33"/>
      <pageMargins left="0.7" right="0.7" top="0.75" bottom="0.75" header="0.3" footer="0.3"/>
    </customSheetView>
    <customSheetView guid="{733417AD-A81C-41E8-924D-FD406F37F1DB}">
      <selection activeCell="A34" sqref="A34"/>
      <pageMargins left="0.7" right="0.7" top="0.75" bottom="0.75" header="0.3" footer="0.3"/>
    </customSheetView>
    <customSheetView guid="{1ACE4EF3-4217-4C29-A5F1-1A754D8682CB}">
      <selection activeCell="A34" sqref="A34"/>
      <pageMargins left="0.7" right="0.7" top="0.75" bottom="0.75" header="0.3" footer="0.3"/>
    </customSheetView>
    <customSheetView guid="{AC8114FE-0E11-4AA8-B6CA-5B2F81AEBCDF}">
      <selection activeCell="B36" sqref="B36"/>
      <pageMargins left="0.7" right="0.7" top="0.75" bottom="0.75" header="0.3" footer="0.3"/>
    </customSheetView>
  </customSheetView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Overview</vt:lpstr>
      <vt:lpstr>Workers</vt:lpstr>
      <vt:lpstr>Women</vt:lpstr>
      <vt:lpstr>Climate Change</vt:lpstr>
      <vt:lpstr>Water</vt:lpstr>
      <vt:lpstr>Land</vt:lpstr>
      <vt:lpstr>Farmers</vt:lpstr>
      <vt:lpstr>Transparency</vt:lpstr>
      <vt:lpstr>Release Notes</vt:lpstr>
      <vt:lpstr>Overview!Print_Area</vt:lpstr>
    </vt:vector>
  </TitlesOfParts>
  <Company>Oxfam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esahan</dc:creator>
  <cp:lastModifiedBy>esahan</cp:lastModifiedBy>
  <cp:lastPrinted>2016-04-06T09:08:31Z</cp:lastPrinted>
  <dcterms:created xsi:type="dcterms:W3CDTF">2014-01-14T15:30:11Z</dcterms:created>
  <dcterms:modified xsi:type="dcterms:W3CDTF">2016-04-15T17:17:03Z</dcterms:modified>
</cp:coreProperties>
</file>